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 POS" sheetId="1" r:id="rId1"/>
    <sheet name="StoreDates" sheetId="2" r:id="rId2"/>
    <sheet name="Sales" sheetId="3" r:id="rId3"/>
    <sheet name="Conciliation" sheetId="4" r:id="rId4"/>
    <sheet name="Tax Review" sheetId="5" r:id="rId5"/>
    <sheet name="Daily Sales Popeyes Red" sheetId="6" r:id="rId6"/>
    <sheet name="Daily Sales Popeyes 04-04-2026" sheetId="7" r:id="rId7"/>
    <sheet name="Sheet1" sheetId="8" r:id="rId8"/>
    <sheet name="Sheet2" sheetId="9" r:id="rId9"/>
  </sheets>
  <definedNames>
    <definedName name="_xlnm._FilterDatabase" localSheetId="3" hidden="1">Conciliation!$A$1:$AR$284</definedName>
    <definedName name="_xlnm._FilterDatabase" localSheetId="6" hidden="1">'Daily Sales Popeyes 04-04-2026'!$A$1:$K$635</definedName>
    <definedName name="_xlnm._FilterDatabase" localSheetId="5" hidden="1">'Daily Sales Popeyes Red'!$A$1:$T$1629</definedName>
    <definedName name="_xlnm._FilterDatabase" localSheetId="2" hidden="1">Sales!$AA$4:$CB$48</definedName>
    <definedName name="_xlnm._FilterDatabase" localSheetId="0" hidden="1">'Sales  POS'!$A$1:$AQ$6810</definedName>
  </definedNames>
</workbook>
</file>

<file path=xl/comments3.xml><?xml version="1.0" encoding="utf-8"?>
<comments xmlns="http://schemas.openxmlformats.org/spreadsheetml/2006/main">
  <authors>
    <author>Account Reconciliations Department 1</author>
    <author>tc={54EE7951-7262-4200-6969-000000000000}</author>
    <author>tc={54EE7951-7262-4200-6969-000000000001}</author>
    <author>Account Reconciliations Department 2</author>
    <author>tc={54EE7951-7262-4200-6969-000000000002}</author>
    <author>tc={54EE7951-7262-4200-6969-000000000003}</author>
    <author>tc={54EE7951-7262-4200-6969-000000000004}</author>
    <author>tc={54EE7951-7262-4200-6969-000000000005}</author>
  </authors>
  <commentList>
    <comment ref="M5" authorId="1">
      <text>
        <t xml:space="preserve">Comment:
    Con la 2902 solo se tomara en cuenta Promotions Other
</t>
      </text>
    </comment>
    <comment ref="M6" authorId="2">
      <text>
        <t xml:space="preserve">Comment:
    Con la 4579 solo se tomara en cuenta Promotions Other
</t>
      </text>
    </comment>
    <comment ref="M34" authorId="4">
      <text>
        <t xml:space="preserve">Comment:
    Con la 14210 solo se tomara en cuenta Promotions Other
</t>
      </text>
    </comment>
    <comment ref="M35" authorId="5">
      <text>
        <t xml:space="preserve">Comment:
    Con la 15462  solo se tomara en cuenta Promotions Other
</t>
      </text>
    </comment>
    <comment ref="M36" authorId="6">
      <text>
        <t xml:space="preserve">Comment:
    Con la 14183 solo se tomara en cuenta Promotions Other
</t>
      </text>
    </comment>
    <comment ref="M37" authorId="7">
      <text>
        <t xml:space="preserve">Comment:
    Con la 11422 solo se tomara en cuenta Promotions Other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\$#,###.00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Relationship Id="rId13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Account Reconciliations Department 1" id="{54EE7950-7262-4200-6969-000000000001}" userId="Account Reconciliations Department 1" providerId="None"/>
  <person displayName="Account Reconciliations Department 2" id="{54EE7950-7262-4200-6969-000000000002}" userId="Account Reconciliations Department 2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M5" id="{54EE7951-7262-4200-6969-000000000000}" personId="{54EE7950-7262-4200-6969-000000000001}" xml:space="preserve">
    <text xml:space="preserve">Con la 2902 solo se tomara en cuenta Promotions Other
</text>
  </threadedComment>
  <threadedComment ref="M6" id="{54EE7951-7262-4200-6969-000000000001}" personId="{54EE7950-7262-4200-6969-000000000001}" xml:space="preserve">
    <text xml:space="preserve">Con la 4579 solo se tomara en cuenta Promotions Other
</text>
  </threadedComment>
  <threadedComment ref="M34" id="{54EE7951-7262-4200-6969-000000000002}" personId="{54EE7950-7262-4200-6969-000000000002}">
    <text>Con la 14210 solo se tomara en cuenta Promotions Other</text>
  </threadedComment>
  <threadedComment ref="M35" id="{54EE7951-7262-4200-6969-000000000003}" personId="{54EE7950-7262-4200-6969-000000000002}">
    <text>Con la 15462  solo se tomara en cuenta Promotions Other</text>
  </threadedComment>
  <threadedComment ref="M36" id="{54EE7951-7262-4200-6969-000000000004}" personId="{54EE7950-7262-4200-6969-000000000002}">
    <text>Con la 14183 solo se tomara en cuenta Promotions Other</text>
  </threadedComment>
  <threadedComment ref="M37" id="{54EE7951-7262-4200-6969-000000000005}" personId="{54EE7950-7262-4200-6969-000000000001}" xml:space="preserve">
    <text xml:space="preserve">Con la 11422 solo se tomara en cuenta Promotions Other
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811"/>
  <sheetViews>
    <sheetView workbookViewId="0" rightToLeft="0"/>
  </sheetViews>
  <sheetData>
    <row r="1">
      <c r="A1" t="str">
        <v>Accounting Date</v>
      </c>
      <c r="B1" t="str">
        <v>Unit Name</v>
      </c>
      <c r="C1" t="str">
        <v>Unit Number</v>
      </c>
      <c r="D1" t="str">
        <v>Account</v>
      </c>
      <c r="E1" t="str">
        <v>Debit Amount</v>
      </c>
      <c r="F1" t="str">
        <v>Credit Amount</v>
      </c>
      <c r="R1" t="str">
        <v>Unit Number</v>
      </c>
    </row>
    <row r="2">
      <c r="A2">
        <v>46173</v>
      </c>
      <c r="B2" t="str">
        <v>10545-Antelope</v>
      </c>
      <c r="C2">
        <v>10545</v>
      </c>
      <c r="D2" t="str">
        <v>Sales Tax Payable</v>
      </c>
      <c r="E2">
        <v>281.96</v>
      </c>
      <c r="F2">
        <v>0</v>
      </c>
      <c r="R2">
        <v>10545</v>
      </c>
    </row>
    <row r="3">
      <c r="A3">
        <v>46173</v>
      </c>
      <c r="B3" t="str">
        <v>10545-Antelope</v>
      </c>
      <c r="C3">
        <v>10545</v>
      </c>
      <c r="D3" t="str">
        <v>CA CRV</v>
      </c>
      <c r="E3">
        <v>0.1</v>
      </c>
      <c r="F3">
        <v>0</v>
      </c>
      <c r="I3" t="str">
        <v>NO mover formulado</v>
      </c>
      <c r="R3">
        <v>10752</v>
      </c>
    </row>
    <row r="4">
      <c r="A4">
        <v>46173</v>
      </c>
      <c r="B4" t="str">
        <v>10545-Antelope</v>
      </c>
      <c r="C4">
        <v>10545</v>
      </c>
      <c r="D4" t="str">
        <v>Tax Exempt Sales</v>
      </c>
      <c r="E4">
        <v>43.69</v>
      </c>
      <c r="F4">
        <v>0</v>
      </c>
      <c r="I4" t="str">
        <v>Promotions Other</v>
      </c>
      <c r="R4">
        <v>10921</v>
      </c>
    </row>
    <row r="5">
      <c r="A5">
        <v>46173</v>
      </c>
      <c r="B5" t="str">
        <v>10545-Antelope</v>
      </c>
      <c r="C5">
        <v>10545</v>
      </c>
      <c r="D5" t="str">
        <v>Cash Handling - Over/Short</v>
      </c>
      <c r="E5">
        <v>0.4</v>
      </c>
      <c r="F5">
        <v>0</v>
      </c>
      <c r="I5" t="str">
        <v>VERIFICAR PAID OUT DE TIENDA 9929</v>
      </c>
      <c r="R5">
        <v>10989</v>
      </c>
    </row>
    <row r="6">
      <c r="A6">
        <v>46173</v>
      </c>
      <c r="B6" t="str">
        <v>10545-Antelope</v>
      </c>
      <c r="C6">
        <v>10545</v>
      </c>
      <c r="D6" t="str">
        <v>Net Sales - Food</v>
      </c>
      <c r="E6">
        <v>3384.26</v>
      </c>
      <c r="F6">
        <v>0</v>
      </c>
      <c r="R6">
        <v>11218</v>
      </c>
    </row>
    <row r="7">
      <c r="A7">
        <v>46173</v>
      </c>
      <c r="B7" t="str">
        <v>10545-Antelope</v>
      </c>
      <c r="C7">
        <v>10545</v>
      </c>
      <c r="D7" t="str">
        <v>Net Sales - Beverages</v>
      </c>
      <c r="E7">
        <v>295.27</v>
      </c>
      <c r="F7">
        <v>0</v>
      </c>
      <c r="K7" t="str">
        <v>8972-Vacaville</v>
      </c>
      <c r="L7">
        <v>8972</v>
      </c>
      <c r="R7">
        <v>11422</v>
      </c>
    </row>
    <row r="8">
      <c r="A8">
        <v>46173</v>
      </c>
      <c r="B8" t="str">
        <v>10545-Antelope</v>
      </c>
      <c r="C8">
        <v>10545</v>
      </c>
      <c r="D8" t="str">
        <v>Net Sales - Other</v>
      </c>
      <c r="E8">
        <v>1.5</v>
      </c>
      <c r="F8">
        <v>0</v>
      </c>
      <c r="K8" t="str">
        <v>8732-Pittsburg</v>
      </c>
      <c r="L8">
        <v>8732</v>
      </c>
      <c r="R8">
        <v>11423</v>
      </c>
    </row>
    <row r="9">
      <c r="A9">
        <v>46173</v>
      </c>
      <c r="B9" t="str">
        <v>10545-Antelope</v>
      </c>
      <c r="C9">
        <v>10545</v>
      </c>
      <c r="D9" t="str">
        <v>Payments - Discover</v>
      </c>
      <c r="E9">
        <v>0</v>
      </c>
      <c r="F9">
        <v>16.89</v>
      </c>
      <c r="K9" t="str">
        <v>5813-Suisun</v>
      </c>
      <c r="L9">
        <v>5813</v>
      </c>
      <c r="R9">
        <v>11424</v>
      </c>
    </row>
    <row r="10">
      <c r="A10">
        <v>46173</v>
      </c>
      <c r="B10" t="str">
        <v>10545-Antelope</v>
      </c>
      <c r="C10">
        <v>10545</v>
      </c>
      <c r="D10" t="str">
        <v>Payments - PrPd Discover</v>
      </c>
      <c r="E10">
        <v>0</v>
      </c>
      <c r="F10">
        <v>32.31</v>
      </c>
      <c r="K10" t="str">
        <v>5592-Newark</v>
      </c>
      <c r="L10">
        <v>5592</v>
      </c>
      <c r="R10">
        <v>11425</v>
      </c>
    </row>
    <row r="11">
      <c r="A11">
        <v>46173</v>
      </c>
      <c r="B11" t="str">
        <v>10545-Antelope</v>
      </c>
      <c r="C11">
        <v>10545</v>
      </c>
      <c r="D11" t="str">
        <v>Payments - EBT</v>
      </c>
      <c r="E11">
        <v>0</v>
      </c>
      <c r="F11">
        <v>43.69</v>
      </c>
      <c r="K11" t="str">
        <v>5328-Oakland</v>
      </c>
      <c r="L11">
        <v>5328</v>
      </c>
      <c r="R11">
        <v>11438</v>
      </c>
    </row>
    <row r="12">
      <c r="A12">
        <v>46173</v>
      </c>
      <c r="B12" t="str">
        <v>10545-Antelope</v>
      </c>
      <c r="C12">
        <v>10545</v>
      </c>
      <c r="D12" t="str">
        <v>Payments - AMEX</v>
      </c>
      <c r="E12">
        <v>0</v>
      </c>
      <c r="F12">
        <v>51.67</v>
      </c>
      <c r="K12" t="str">
        <v>4579-Del Paso</v>
      </c>
      <c r="L12">
        <v>4579</v>
      </c>
      <c r="R12">
        <v>11540</v>
      </c>
    </row>
    <row r="13">
      <c r="A13">
        <v>46173</v>
      </c>
      <c r="B13" t="str">
        <v>10545-Antelope</v>
      </c>
      <c r="C13">
        <v>10545</v>
      </c>
      <c r="D13" t="str">
        <v>Payments - PrPd Master Card</v>
      </c>
      <c r="E13">
        <v>0</v>
      </c>
      <c r="F13">
        <v>86.83</v>
      </c>
      <c r="K13" t="str">
        <v>2902-Florin</v>
      </c>
      <c r="L13">
        <v>2902</v>
      </c>
      <c r="R13">
        <v>11580</v>
      </c>
    </row>
    <row r="14">
      <c r="A14">
        <v>46173</v>
      </c>
      <c r="B14" t="str">
        <v>10545-Antelope</v>
      </c>
      <c r="C14">
        <v>10545</v>
      </c>
      <c r="D14" t="str">
        <v>Payments - Master Card</v>
      </c>
      <c r="E14">
        <v>0</v>
      </c>
      <c r="F14">
        <v>348.98</v>
      </c>
      <c r="K14" t="str">
        <v>14719-Ceres</v>
      </c>
      <c r="L14">
        <v>14719</v>
      </c>
      <c r="R14">
        <v>11691</v>
      </c>
    </row>
    <row r="15">
      <c r="A15">
        <v>46173</v>
      </c>
      <c r="B15" t="str">
        <v>10545-Antelope</v>
      </c>
      <c r="C15">
        <v>10545</v>
      </c>
      <c r="D15" t="str">
        <v>Payments - PrPd Visa</v>
      </c>
      <c r="E15">
        <v>0</v>
      </c>
      <c r="F15">
        <v>376.79</v>
      </c>
      <c r="K15" t="str">
        <v>14693-Anatolia</v>
      </c>
      <c r="L15">
        <v>14693</v>
      </c>
      <c r="R15">
        <v>11833</v>
      </c>
    </row>
    <row r="16">
      <c r="A16">
        <v>46173</v>
      </c>
      <c r="B16" t="str">
        <v>10545-Antelope</v>
      </c>
      <c r="C16">
        <v>10545</v>
      </c>
      <c r="D16" t="str">
        <v>Payments - Visa</v>
      </c>
      <c r="E16">
        <v>0</v>
      </c>
      <c r="F16">
        <v>1779.81</v>
      </c>
      <c r="K16" t="str">
        <v>14589-Modesto</v>
      </c>
      <c r="L16">
        <v>14589</v>
      </c>
      <c r="R16">
        <v>11921</v>
      </c>
    </row>
    <row r="17">
      <c r="A17">
        <v>46173</v>
      </c>
      <c r="B17" t="str">
        <v>10545-Antelope</v>
      </c>
      <c r="C17">
        <v>10545</v>
      </c>
      <c r="D17" t="str">
        <v>Payments - Grub Hub</v>
      </c>
      <c r="E17">
        <v>0</v>
      </c>
      <c r="F17">
        <v>14.75</v>
      </c>
      <c r="K17" t="str">
        <v>14184-North Highlands</v>
      </c>
      <c r="L17">
        <v>14184</v>
      </c>
      <c r="R17">
        <v>11922</v>
      </c>
    </row>
    <row r="18">
      <c r="A18">
        <v>46173</v>
      </c>
      <c r="B18" t="str">
        <v>10545-Antelope</v>
      </c>
      <c r="C18">
        <v>10545</v>
      </c>
      <c r="D18" t="str">
        <v>Payments - Uber Eats</v>
      </c>
      <c r="E18">
        <v>0</v>
      </c>
      <c r="F18">
        <v>116.45</v>
      </c>
      <c r="K18" t="str">
        <v>13959-Ripon</v>
      </c>
      <c r="L18">
        <v>13959</v>
      </c>
      <c r="R18">
        <v>11949</v>
      </c>
    </row>
    <row r="19">
      <c r="A19">
        <v>46173</v>
      </c>
      <c r="B19" t="str">
        <v>10545-Antelope</v>
      </c>
      <c r="C19">
        <v>10545</v>
      </c>
      <c r="D19" t="str">
        <v>Payments - Door Dash</v>
      </c>
      <c r="E19">
        <v>0</v>
      </c>
      <c r="F19">
        <v>474.02</v>
      </c>
    </row>
    <row r="20">
      <c r="A20">
        <v>46173</v>
      </c>
      <c r="B20" t="str">
        <v>10545-Antelope</v>
      </c>
      <c r="C20">
        <v>10545</v>
      </c>
      <c r="D20" t="str">
        <v>Cash Deposit</v>
      </c>
      <c r="E20">
        <v>0</v>
      </c>
      <c r="F20">
        <v>589</v>
      </c>
    </row>
    <row r="21">
      <c r="A21">
        <v>46173</v>
      </c>
      <c r="B21" t="str">
        <v>10545-Antelope</v>
      </c>
      <c r="C21">
        <v>10545</v>
      </c>
      <c r="D21" t="str">
        <v>Payments - Cash App</v>
      </c>
      <c r="E21">
        <v>0</v>
      </c>
      <c r="F21">
        <v>32.3</v>
      </c>
    </row>
    <row r="22">
      <c r="A22">
        <v>46173</v>
      </c>
      <c r="B22" t="str">
        <v>10545-Antelope</v>
      </c>
      <c r="C22">
        <v>10545</v>
      </c>
      <c r="D22" t="str">
        <v>Promotions - Wraps</v>
      </c>
      <c r="E22">
        <v>0</v>
      </c>
      <c r="F22">
        <v>3.06</v>
      </c>
    </row>
    <row r="23">
      <c r="A23">
        <v>46173</v>
      </c>
      <c r="B23" t="str">
        <v>10545-Antelope</v>
      </c>
      <c r="C23">
        <v>10545</v>
      </c>
      <c r="D23" t="str">
        <v>Promotions - Other</v>
      </c>
      <c r="E23">
        <v>0</v>
      </c>
      <c r="F23">
        <v>1649.63</v>
      </c>
    </row>
    <row r="24">
      <c r="A24">
        <v>46173</v>
      </c>
      <c r="B24" t="str">
        <v>10752-West Lane</v>
      </c>
      <c r="C24">
        <v>10752</v>
      </c>
      <c r="D24" t="str">
        <v>Sales Tax Payable</v>
      </c>
      <c r="E24">
        <v>470.39</v>
      </c>
      <c r="F24">
        <v>0</v>
      </c>
    </row>
    <row r="25">
      <c r="A25">
        <v>46173</v>
      </c>
      <c r="B25" t="str">
        <v>10752-West Lane</v>
      </c>
      <c r="C25">
        <v>10752</v>
      </c>
      <c r="D25" t="str">
        <v>CA CRV</v>
      </c>
      <c r="E25">
        <v>0.15</v>
      </c>
      <c r="F25">
        <v>0</v>
      </c>
    </row>
    <row r="26">
      <c r="A26">
        <v>46173</v>
      </c>
      <c r="B26" t="str">
        <v>10752-West Lane</v>
      </c>
      <c r="C26">
        <v>10752</v>
      </c>
      <c r="D26" t="str">
        <v>Tax Exempt Sales</v>
      </c>
      <c r="E26">
        <v>76.52</v>
      </c>
      <c r="F26">
        <v>0</v>
      </c>
    </row>
    <row r="27">
      <c r="A27">
        <v>46173</v>
      </c>
      <c r="B27" t="str">
        <v>10752-West Lane</v>
      </c>
      <c r="C27">
        <v>10752</v>
      </c>
      <c r="D27" t="str">
        <v>Cash Handling - Over/Short</v>
      </c>
      <c r="E27">
        <v>0.67</v>
      </c>
      <c r="F27">
        <v>0</v>
      </c>
    </row>
    <row r="28">
      <c r="A28">
        <v>46173</v>
      </c>
      <c r="B28" t="str">
        <v>10752-West Lane</v>
      </c>
      <c r="C28">
        <v>10752</v>
      </c>
      <c r="D28" t="str">
        <v>Net Sales - Food</v>
      </c>
      <c r="E28">
        <v>4872.14</v>
      </c>
      <c r="F28">
        <v>0</v>
      </c>
    </row>
    <row r="29">
      <c r="A29">
        <v>46173</v>
      </c>
      <c r="B29" t="str">
        <v>10752-West Lane</v>
      </c>
      <c r="C29">
        <v>10752</v>
      </c>
      <c r="D29" t="str">
        <v>Net Sales - Beverages</v>
      </c>
      <c r="E29">
        <v>429.1</v>
      </c>
      <c r="F29">
        <v>0</v>
      </c>
      <c r="K29" t="str">
        <v>11540-Roseville</v>
      </c>
      <c r="L29">
        <v>11540</v>
      </c>
      <c r="R29">
        <v>14210</v>
      </c>
    </row>
    <row r="30">
      <c r="A30">
        <v>46173</v>
      </c>
      <c r="B30" t="str">
        <v>10752-West Lane</v>
      </c>
      <c r="C30">
        <v>10752</v>
      </c>
      <c r="D30" t="str">
        <v>Net Sales - Other</v>
      </c>
      <c r="E30">
        <v>0.75</v>
      </c>
      <c r="F30">
        <v>0</v>
      </c>
      <c r="K30" t="str">
        <v>11218-Foothills</v>
      </c>
      <c r="L30">
        <v>11218</v>
      </c>
      <c r="R30">
        <v>14589</v>
      </c>
    </row>
    <row r="31">
      <c r="A31">
        <v>46173</v>
      </c>
      <c r="B31" t="str">
        <v>10752-West Lane</v>
      </c>
      <c r="C31">
        <v>10752</v>
      </c>
      <c r="D31" t="str">
        <v>Payments - PrPd Master Card</v>
      </c>
      <c r="E31">
        <v>0</v>
      </c>
      <c r="F31">
        <v>64.61</v>
      </c>
      <c r="K31" t="str">
        <v>10989-College</v>
      </c>
      <c r="L31">
        <v>10989</v>
      </c>
      <c r="R31">
        <v>14693</v>
      </c>
    </row>
    <row r="32">
      <c r="A32">
        <v>46173</v>
      </c>
      <c r="B32" t="str">
        <v>10752-West Lane</v>
      </c>
      <c r="C32">
        <v>10752</v>
      </c>
      <c r="D32" t="str">
        <v>Payments - AMEX</v>
      </c>
      <c r="E32">
        <v>0</v>
      </c>
      <c r="F32">
        <v>65.02</v>
      </c>
      <c r="K32" t="str">
        <v>10921-Antioch</v>
      </c>
      <c r="L32">
        <v>10921</v>
      </c>
      <c r="R32">
        <v>14719</v>
      </c>
    </row>
    <row r="33">
      <c r="A33">
        <v>46173</v>
      </c>
      <c r="B33" t="str">
        <v>10752-West Lane</v>
      </c>
      <c r="C33">
        <v>10752</v>
      </c>
      <c r="D33" t="str">
        <v>Payments - EBT</v>
      </c>
      <c r="E33">
        <v>0</v>
      </c>
      <c r="F33">
        <v>76.52</v>
      </c>
      <c r="K33" t="str">
        <v>10752-West Lane</v>
      </c>
      <c r="L33">
        <v>10752</v>
      </c>
      <c r="R33">
        <v>14869</v>
      </c>
    </row>
    <row r="34">
      <c r="A34">
        <v>46173</v>
      </c>
      <c r="B34" t="str">
        <v>10752-West Lane</v>
      </c>
      <c r="C34">
        <v>10752</v>
      </c>
      <c r="D34" t="str">
        <v>Payments - Master Card</v>
      </c>
      <c r="E34">
        <v>0</v>
      </c>
      <c r="F34">
        <v>434.48</v>
      </c>
      <c r="K34" t="str">
        <v>10545-Antelope</v>
      </c>
      <c r="L34">
        <v>10545</v>
      </c>
      <c r="R34">
        <v>15462</v>
      </c>
    </row>
    <row r="35">
      <c r="A35">
        <v>46173</v>
      </c>
      <c r="B35" t="str">
        <v>10752-West Lane</v>
      </c>
      <c r="C35">
        <v>10752</v>
      </c>
      <c r="D35" t="str">
        <v>Payments - PrPd Visa</v>
      </c>
      <c r="E35">
        <v>0</v>
      </c>
      <c r="F35">
        <v>518.72</v>
      </c>
      <c r="K35" t="str">
        <v>14869-Tracy</v>
      </c>
      <c r="L35">
        <v>14869</v>
      </c>
      <c r="R35">
        <v>2902</v>
      </c>
    </row>
    <row r="36">
      <c r="A36">
        <v>46173</v>
      </c>
      <c r="B36" t="str">
        <v>10752-West Lane</v>
      </c>
      <c r="C36">
        <v>10752</v>
      </c>
      <c r="D36" t="str">
        <v>Payments - Visa</v>
      </c>
      <c r="E36">
        <v>0</v>
      </c>
      <c r="F36">
        <v>2090.52</v>
      </c>
      <c r="K36" t="str">
        <v>14210-Patterson</v>
      </c>
      <c r="L36">
        <v>14210</v>
      </c>
      <c r="R36">
        <v>4579</v>
      </c>
    </row>
    <row r="37">
      <c r="A37">
        <v>46173</v>
      </c>
      <c r="B37" t="str">
        <v>10752-West Lane</v>
      </c>
      <c r="C37">
        <v>10752</v>
      </c>
      <c r="D37" t="str">
        <v>Payments - Grub Hub</v>
      </c>
      <c r="E37">
        <v>0</v>
      </c>
      <c r="F37">
        <v>73.14</v>
      </c>
      <c r="K37" t="str">
        <v>15462-Pinole</v>
      </c>
      <c r="L37">
        <v>15462</v>
      </c>
      <c r="R37">
        <v>5328</v>
      </c>
    </row>
    <row r="38">
      <c r="A38">
        <v>46173</v>
      </c>
      <c r="B38" t="str">
        <v>10752-West Lane</v>
      </c>
      <c r="C38">
        <v>10752</v>
      </c>
      <c r="D38" t="str">
        <v>Payments - Uber Eats</v>
      </c>
      <c r="E38">
        <v>0</v>
      </c>
      <c r="F38">
        <v>88.19</v>
      </c>
      <c r="K38" t="str">
        <v>14183-Charter</v>
      </c>
      <c r="L38">
        <v>14183</v>
      </c>
      <c r="R38">
        <v>5592</v>
      </c>
    </row>
    <row r="39">
      <c r="A39">
        <v>46173</v>
      </c>
      <c r="B39" t="str">
        <v>10752-West Lane</v>
      </c>
      <c r="C39">
        <v>10752</v>
      </c>
      <c r="D39" t="str">
        <v>Payments - Door Dash</v>
      </c>
      <c r="E39">
        <v>0</v>
      </c>
      <c r="F39">
        <v>1638.06</v>
      </c>
      <c r="K39" t="str">
        <v>11422-Yuba City</v>
      </c>
      <c r="L39">
        <v>11422</v>
      </c>
      <c r="R39">
        <v>5813</v>
      </c>
    </row>
    <row r="40">
      <c r="A40">
        <v>46173</v>
      </c>
      <c r="B40" t="str">
        <v>10752-West Lane</v>
      </c>
      <c r="C40">
        <v>10752</v>
      </c>
      <c r="D40" t="str">
        <v>Cash Deposit</v>
      </c>
      <c r="E40">
        <v>0</v>
      </c>
      <c r="F40">
        <v>688</v>
      </c>
    </row>
    <row r="41">
      <c r="A41">
        <v>46173</v>
      </c>
      <c r="B41" t="str">
        <v>10752-West Lane</v>
      </c>
      <c r="C41">
        <v>10752</v>
      </c>
      <c r="D41" t="str">
        <v>Payments - Cash App</v>
      </c>
      <c r="E41">
        <v>0</v>
      </c>
      <c r="F41">
        <v>8.69</v>
      </c>
      <c r="K41" t="str">
        <v>11424 - Chico</v>
      </c>
      <c r="L41">
        <v>11424</v>
      </c>
      <c r="R41">
        <v>8732</v>
      </c>
    </row>
    <row r="42">
      <c r="A42">
        <v>46173</v>
      </c>
      <c r="B42" t="str">
        <v>10752-West Lane</v>
      </c>
      <c r="C42">
        <v>10752</v>
      </c>
      <c r="D42" t="str">
        <v>Payments - PrPD Paypal</v>
      </c>
      <c r="E42">
        <v>0</v>
      </c>
      <c r="F42">
        <v>27.25</v>
      </c>
      <c r="K42" t="str">
        <v>11425 - Oroville</v>
      </c>
      <c r="L42">
        <v>11425</v>
      </c>
      <c r="R42">
        <v>8972</v>
      </c>
    </row>
    <row r="43">
      <c r="A43">
        <v>46173</v>
      </c>
      <c r="B43" t="str">
        <v>10752-West Lane</v>
      </c>
      <c r="C43">
        <v>10752</v>
      </c>
      <c r="D43" t="str">
        <v>Promotions - Wraps</v>
      </c>
      <c r="E43">
        <v>0</v>
      </c>
      <c r="F43">
        <v>25.82</v>
      </c>
    </row>
    <row r="44">
      <c r="A44">
        <v>46173</v>
      </c>
      <c r="B44" t="str">
        <v>10752-West Lane</v>
      </c>
      <c r="C44">
        <v>10752</v>
      </c>
      <c r="D44" t="str">
        <v>Promotions - Other</v>
      </c>
      <c r="E44">
        <v>0</v>
      </c>
      <c r="F44">
        <v>2122.57</v>
      </c>
      <c r="K44" t="str">
        <v>9929 - Ninth St.</v>
      </c>
      <c r="L44">
        <v>9929</v>
      </c>
    </row>
    <row r="45">
      <c r="A45">
        <v>46173</v>
      </c>
      <c r="B45" t="str">
        <v>10921-Antioch</v>
      </c>
      <c r="C45">
        <v>10921</v>
      </c>
      <c r="D45" t="str">
        <v>Sales Tax Payable</v>
      </c>
      <c r="E45">
        <v>742.21</v>
      </c>
      <c r="F45">
        <v>0</v>
      </c>
      <c r="K45" t="str">
        <v>11580 -Manteca</v>
      </c>
      <c r="L45">
        <v>11580</v>
      </c>
    </row>
    <row r="46">
      <c r="A46">
        <v>46173</v>
      </c>
      <c r="B46" t="str">
        <v>10921-Antioch</v>
      </c>
      <c r="C46">
        <v>10921</v>
      </c>
      <c r="D46" t="str">
        <v>Cash Handling - Over/Short</v>
      </c>
      <c r="E46">
        <v>0</v>
      </c>
      <c r="F46">
        <v>116.25</v>
      </c>
    </row>
    <row r="47">
      <c r="A47">
        <v>46173</v>
      </c>
      <c r="B47" t="str">
        <v>10921-Antioch</v>
      </c>
      <c r="C47">
        <v>10921</v>
      </c>
      <c r="D47" t="str">
        <v>Net Sales - Food</v>
      </c>
      <c r="E47">
        <v>7049.08</v>
      </c>
      <c r="F47">
        <v>0</v>
      </c>
    </row>
    <row r="48">
      <c r="A48">
        <v>46173</v>
      </c>
      <c r="B48" t="str">
        <v>10921-Antioch</v>
      </c>
      <c r="C48">
        <v>10921</v>
      </c>
      <c r="D48" t="str">
        <v>Net Sales - Beverages</v>
      </c>
      <c r="E48">
        <v>561.82</v>
      </c>
      <c r="F48">
        <v>0</v>
      </c>
    </row>
    <row r="49">
      <c r="A49">
        <v>46173</v>
      </c>
      <c r="B49" t="str">
        <v>10921-Antioch</v>
      </c>
      <c r="C49">
        <v>10921</v>
      </c>
      <c r="D49" t="str">
        <v>Net Sales - Other</v>
      </c>
      <c r="E49">
        <v>24.12</v>
      </c>
      <c r="F49">
        <v>0</v>
      </c>
    </row>
    <row r="50">
      <c r="A50">
        <v>46173</v>
      </c>
      <c r="B50" t="str">
        <v>10921-Antioch</v>
      </c>
      <c r="C50">
        <v>10921</v>
      </c>
      <c r="D50" t="str">
        <v>Payments - PrPd Amex</v>
      </c>
      <c r="E50">
        <v>0</v>
      </c>
      <c r="F50">
        <v>28.7</v>
      </c>
    </row>
    <row r="51">
      <c r="A51">
        <v>46173</v>
      </c>
      <c r="B51" t="str">
        <v>10921-Antioch</v>
      </c>
      <c r="C51">
        <v>10921</v>
      </c>
      <c r="D51" t="str">
        <v>Payments - PrPd Discover</v>
      </c>
      <c r="E51">
        <v>0</v>
      </c>
      <c r="F51">
        <v>44.1</v>
      </c>
    </row>
    <row r="52">
      <c r="A52">
        <v>46173</v>
      </c>
      <c r="B52" t="str">
        <v>10921-Antioch</v>
      </c>
      <c r="C52">
        <v>10921</v>
      </c>
      <c r="D52" t="str">
        <v>Payments - AMEX</v>
      </c>
      <c r="E52">
        <v>0</v>
      </c>
      <c r="F52">
        <v>53.49</v>
      </c>
    </row>
    <row r="53">
      <c r="A53">
        <v>46173</v>
      </c>
      <c r="B53" t="str">
        <v>10921-Antioch</v>
      </c>
      <c r="C53">
        <v>10921</v>
      </c>
      <c r="D53" t="str">
        <v>Payments - Debit</v>
      </c>
      <c r="E53">
        <v>0</v>
      </c>
      <c r="F53">
        <v>170.59</v>
      </c>
    </row>
    <row r="54">
      <c r="A54">
        <v>46173</v>
      </c>
      <c r="B54" t="str">
        <v>10921-Antioch</v>
      </c>
      <c r="C54">
        <v>10921</v>
      </c>
      <c r="D54" t="str">
        <v>Payments - PrPd Master Card</v>
      </c>
      <c r="E54">
        <v>0</v>
      </c>
      <c r="F54">
        <v>440.35</v>
      </c>
    </row>
    <row r="55">
      <c r="A55">
        <v>46173</v>
      </c>
      <c r="B55" t="str">
        <v>10921-Antioch</v>
      </c>
      <c r="C55">
        <v>10921</v>
      </c>
      <c r="D55" t="str">
        <v>Payments - Master Card</v>
      </c>
      <c r="E55">
        <v>0</v>
      </c>
      <c r="F55">
        <v>795.95</v>
      </c>
    </row>
    <row r="56">
      <c r="A56">
        <v>46173</v>
      </c>
      <c r="B56" t="str">
        <v>10921-Antioch</v>
      </c>
      <c r="C56">
        <v>10921</v>
      </c>
      <c r="D56" t="str">
        <v>Payments - PrPd Visa</v>
      </c>
      <c r="E56">
        <v>0</v>
      </c>
      <c r="F56">
        <v>846.81</v>
      </c>
    </row>
    <row r="57">
      <c r="A57">
        <v>46173</v>
      </c>
      <c r="B57" t="str">
        <v>10921-Antioch</v>
      </c>
      <c r="C57">
        <v>10921</v>
      </c>
      <c r="D57" t="str">
        <v>Payments - Visa</v>
      </c>
      <c r="E57">
        <v>0</v>
      </c>
      <c r="F57">
        <v>2644.95</v>
      </c>
    </row>
    <row r="58">
      <c r="A58">
        <v>46173</v>
      </c>
      <c r="B58" t="str">
        <v>10921-Antioch</v>
      </c>
      <c r="C58">
        <v>10921</v>
      </c>
      <c r="D58" t="str">
        <v>Delivery Fees Net</v>
      </c>
      <c r="E58">
        <v>7.45</v>
      </c>
      <c r="F58">
        <v>0</v>
      </c>
    </row>
    <row r="59">
      <c r="A59">
        <v>46173</v>
      </c>
      <c r="B59" t="str">
        <v>10921-Antioch</v>
      </c>
      <c r="C59">
        <v>10921</v>
      </c>
      <c r="D59" t="str">
        <v>Payments - Grub Hub</v>
      </c>
      <c r="E59">
        <v>0</v>
      </c>
      <c r="F59">
        <v>5.44</v>
      </c>
    </row>
    <row r="60">
      <c r="A60">
        <v>46173</v>
      </c>
      <c r="B60" t="str">
        <v>10921-Antioch</v>
      </c>
      <c r="C60">
        <v>10921</v>
      </c>
      <c r="D60" t="str">
        <v>Payments - Uber Eats</v>
      </c>
      <c r="E60">
        <v>0</v>
      </c>
      <c r="F60">
        <v>181.44</v>
      </c>
    </row>
    <row r="61">
      <c r="A61">
        <v>46173</v>
      </c>
      <c r="B61" t="str">
        <v>10921-Antioch</v>
      </c>
      <c r="C61">
        <v>10921</v>
      </c>
      <c r="D61" t="str">
        <v>Payments - Door Dash</v>
      </c>
      <c r="E61">
        <v>0</v>
      </c>
      <c r="F61">
        <v>1871.37</v>
      </c>
    </row>
    <row r="62">
      <c r="A62">
        <v>46173</v>
      </c>
      <c r="B62" t="str">
        <v>10921-Antioch</v>
      </c>
      <c r="C62">
        <v>10921</v>
      </c>
      <c r="D62" t="str">
        <v>Cash Deposit</v>
      </c>
      <c r="E62">
        <v>0</v>
      </c>
      <c r="F62">
        <v>957</v>
      </c>
    </row>
    <row r="63">
      <c r="A63">
        <v>46173</v>
      </c>
      <c r="B63" t="str">
        <v>10921-Antioch</v>
      </c>
      <c r="C63">
        <v>10921</v>
      </c>
      <c r="D63" t="str">
        <v>Payments - Gift Card</v>
      </c>
      <c r="E63">
        <v>0</v>
      </c>
      <c r="F63">
        <v>26.45</v>
      </c>
    </row>
    <row r="64">
      <c r="A64">
        <v>46173</v>
      </c>
      <c r="B64" t="str">
        <v>10921-Antioch</v>
      </c>
      <c r="C64">
        <v>10921</v>
      </c>
      <c r="D64" t="str">
        <v>Payments - PrPD Venmo</v>
      </c>
      <c r="E64">
        <v>0</v>
      </c>
      <c r="F64">
        <v>51.57</v>
      </c>
    </row>
    <row r="65">
      <c r="A65">
        <v>46173</v>
      </c>
      <c r="B65" t="str">
        <v>10921-Antioch</v>
      </c>
      <c r="C65">
        <v>10921</v>
      </c>
      <c r="D65" t="str">
        <v>Payments - Cash App</v>
      </c>
      <c r="E65">
        <v>0</v>
      </c>
      <c r="F65">
        <v>64.09</v>
      </c>
    </row>
    <row r="66">
      <c r="A66">
        <v>46173</v>
      </c>
      <c r="B66" t="str">
        <v>10921-Antioch</v>
      </c>
      <c r="C66">
        <v>10921</v>
      </c>
      <c r="D66" t="str">
        <v>Payments - PrPD Paypal</v>
      </c>
      <c r="E66">
        <v>0</v>
      </c>
      <c r="F66">
        <v>98.85</v>
      </c>
    </row>
    <row r="67">
      <c r="A67">
        <v>46173</v>
      </c>
      <c r="B67" t="str">
        <v>10921-Antioch</v>
      </c>
      <c r="C67">
        <v>10921</v>
      </c>
      <c r="D67" t="str">
        <v>Promotions - Wraps</v>
      </c>
      <c r="E67">
        <v>0</v>
      </c>
      <c r="F67">
        <v>13.03</v>
      </c>
    </row>
    <row r="68">
      <c r="A68">
        <v>46173</v>
      </c>
      <c r="B68" t="str">
        <v>10921-Antioch</v>
      </c>
      <c r="C68">
        <v>10921</v>
      </c>
      <c r="D68" t="str">
        <v>Promotions - Other</v>
      </c>
      <c r="E68">
        <v>0</v>
      </c>
      <c r="F68">
        <v>3580.35</v>
      </c>
    </row>
    <row r="69">
      <c r="A69">
        <v>46173</v>
      </c>
      <c r="B69" t="str">
        <v>10921-Antioch</v>
      </c>
      <c r="C69">
        <v>10921</v>
      </c>
      <c r="D69" t="str">
        <v>Delivery Tips Net</v>
      </c>
      <c r="E69">
        <v>12.72</v>
      </c>
      <c r="F69">
        <v>0</v>
      </c>
    </row>
    <row r="70">
      <c r="A70">
        <v>46173</v>
      </c>
      <c r="B70" t="str">
        <v>10921-Antioch</v>
      </c>
      <c r="C70">
        <v>10921</v>
      </c>
      <c r="D70" t="str">
        <v>Service Fees Negative Offset</v>
      </c>
      <c r="E70">
        <v>-22.5</v>
      </c>
      <c r="F70">
        <v>0</v>
      </c>
    </row>
    <row r="71">
      <c r="A71">
        <v>46173</v>
      </c>
      <c r="B71" t="str">
        <v>10989-College</v>
      </c>
      <c r="C71">
        <v>10989</v>
      </c>
      <c r="D71" t="str">
        <v>Sales Tax Payable</v>
      </c>
      <c r="E71">
        <v>560.42</v>
      </c>
      <c r="F71">
        <v>0</v>
      </c>
    </row>
    <row r="72">
      <c r="A72">
        <v>46173</v>
      </c>
      <c r="B72" t="str">
        <v>10989-College</v>
      </c>
      <c r="C72">
        <v>10989</v>
      </c>
      <c r="D72" t="str">
        <v>Tax Exempt Sales</v>
      </c>
      <c r="E72">
        <v>10.34</v>
      </c>
      <c r="F72">
        <v>0</v>
      </c>
    </row>
    <row r="73">
      <c r="A73">
        <v>46173</v>
      </c>
      <c r="B73" t="str">
        <v>10989-College</v>
      </c>
      <c r="C73">
        <v>10989</v>
      </c>
      <c r="D73" t="str">
        <v>Cash Handling - Over/Short</v>
      </c>
      <c r="E73">
        <v>0</v>
      </c>
      <c r="F73">
        <v>18.83</v>
      </c>
    </row>
    <row r="74">
      <c r="A74">
        <v>46173</v>
      </c>
      <c r="B74" t="str">
        <v>10989-College</v>
      </c>
      <c r="C74">
        <v>10989</v>
      </c>
      <c r="D74" t="str">
        <v>Net Sales - Food</v>
      </c>
      <c r="E74">
        <v>5935.72</v>
      </c>
      <c r="F74">
        <v>0</v>
      </c>
    </row>
    <row r="75">
      <c r="A75">
        <v>46173</v>
      </c>
      <c r="B75" t="str">
        <v>10989-College</v>
      </c>
      <c r="C75">
        <v>10989</v>
      </c>
      <c r="D75" t="str">
        <v>Net Sales - Beverages</v>
      </c>
      <c r="E75">
        <v>478.71</v>
      </c>
      <c r="F75">
        <v>0</v>
      </c>
      <c r="K75" t="str">
        <v>13684-Sacramento</v>
      </c>
      <c r="L75">
        <v>13684</v>
      </c>
      <c r="R75">
        <v>12967</v>
      </c>
    </row>
    <row r="76">
      <c r="A76">
        <v>46173</v>
      </c>
      <c r="B76" t="str">
        <v>10989-College</v>
      </c>
      <c r="C76">
        <v>10989</v>
      </c>
      <c r="D76" t="str">
        <v>Net Sales - Other</v>
      </c>
      <c r="E76">
        <v>1.22</v>
      </c>
      <c r="F76">
        <v>0</v>
      </c>
    </row>
    <row r="77">
      <c r="A77">
        <v>46173</v>
      </c>
      <c r="B77" t="str">
        <v>10989-College</v>
      </c>
      <c r="C77">
        <v>10989</v>
      </c>
      <c r="D77" t="str">
        <v>Payments - EBT</v>
      </c>
      <c r="E77">
        <v>0</v>
      </c>
      <c r="F77">
        <v>10.34</v>
      </c>
    </row>
    <row r="78">
      <c r="A78">
        <v>46173</v>
      </c>
      <c r="B78" t="str">
        <v>10989-College</v>
      </c>
      <c r="C78">
        <v>10989</v>
      </c>
      <c r="D78" t="str">
        <v>Payments - PrPd Discover</v>
      </c>
      <c r="E78">
        <v>0</v>
      </c>
      <c r="F78">
        <v>13.05</v>
      </c>
    </row>
    <row r="79">
      <c r="A79">
        <v>46173</v>
      </c>
      <c r="B79" t="str">
        <v>10989-College</v>
      </c>
      <c r="C79">
        <v>10989</v>
      </c>
      <c r="D79" t="str">
        <v>Payments - PrPd Amex</v>
      </c>
      <c r="E79">
        <v>0</v>
      </c>
      <c r="F79">
        <v>35.86</v>
      </c>
    </row>
    <row r="80">
      <c r="A80">
        <v>46173</v>
      </c>
      <c r="B80" t="str">
        <v>10989-College</v>
      </c>
      <c r="C80">
        <v>10989</v>
      </c>
      <c r="D80" t="str">
        <v>Payments - AMEX</v>
      </c>
      <c r="E80">
        <v>0</v>
      </c>
      <c r="F80">
        <v>43.17</v>
      </c>
    </row>
    <row r="81">
      <c r="A81">
        <v>46173</v>
      </c>
      <c r="B81" t="str">
        <v>10989-College</v>
      </c>
      <c r="C81">
        <v>10989</v>
      </c>
      <c r="D81" t="str">
        <v>Payments - PrPd Master Card</v>
      </c>
      <c r="E81">
        <v>0</v>
      </c>
      <c r="F81">
        <v>132.54</v>
      </c>
    </row>
    <row r="82">
      <c r="A82">
        <v>46173</v>
      </c>
      <c r="B82" t="str">
        <v>10989-College</v>
      </c>
      <c r="C82">
        <v>10989</v>
      </c>
      <c r="D82" t="str">
        <v>Payments - Discover</v>
      </c>
      <c r="E82">
        <v>0</v>
      </c>
      <c r="F82">
        <v>153.51</v>
      </c>
    </row>
    <row r="83">
      <c r="A83">
        <v>46173</v>
      </c>
      <c r="B83" t="str">
        <v>10989-College</v>
      </c>
      <c r="C83">
        <v>10989</v>
      </c>
      <c r="D83" t="str">
        <v>Payments - Master Card</v>
      </c>
      <c r="E83">
        <v>0</v>
      </c>
      <c r="F83">
        <v>268.25</v>
      </c>
    </row>
    <row r="84">
      <c r="A84">
        <v>46173</v>
      </c>
      <c r="B84" t="str">
        <v>10989-College</v>
      </c>
      <c r="C84">
        <v>10989</v>
      </c>
      <c r="D84" t="str">
        <v>Payments - PrPd Visa</v>
      </c>
      <c r="E84">
        <v>0</v>
      </c>
      <c r="F84">
        <v>932.81</v>
      </c>
    </row>
    <row r="85">
      <c r="A85">
        <v>46173</v>
      </c>
      <c r="B85" t="str">
        <v>10989-College</v>
      </c>
      <c r="C85">
        <v>10989</v>
      </c>
      <c r="D85" t="str">
        <v>Payments - Visa</v>
      </c>
      <c r="E85">
        <v>0</v>
      </c>
      <c r="F85">
        <v>2501.03</v>
      </c>
    </row>
    <row r="86">
      <c r="A86">
        <v>46173</v>
      </c>
      <c r="B86" t="str">
        <v>10989-College</v>
      </c>
      <c r="C86">
        <v>10989</v>
      </c>
      <c r="D86" t="str">
        <v>Payments - Grub Hub</v>
      </c>
      <c r="E86">
        <v>0</v>
      </c>
      <c r="F86">
        <v>69.09</v>
      </c>
    </row>
    <row r="87">
      <c r="A87">
        <v>46173</v>
      </c>
      <c r="B87" t="str">
        <v>10989-College</v>
      </c>
      <c r="C87">
        <v>10989</v>
      </c>
      <c r="D87" t="str">
        <v>Payments - Uber Eats</v>
      </c>
      <c r="E87">
        <v>0</v>
      </c>
      <c r="F87">
        <v>339.51</v>
      </c>
    </row>
    <row r="88">
      <c r="A88">
        <v>46173</v>
      </c>
      <c r="B88" t="str">
        <v>10989-College</v>
      </c>
      <c r="C88">
        <v>10989</v>
      </c>
      <c r="D88" t="str">
        <v>Payments - Door Dash</v>
      </c>
      <c r="E88">
        <v>0</v>
      </c>
      <c r="F88">
        <v>1688.8</v>
      </c>
    </row>
    <row r="89">
      <c r="A89">
        <v>46173</v>
      </c>
      <c r="B89" t="str">
        <v>10989-College</v>
      </c>
      <c r="C89">
        <v>10989</v>
      </c>
      <c r="D89" t="str">
        <v>Cash Deposit</v>
      </c>
      <c r="E89">
        <v>0</v>
      </c>
      <c r="F89">
        <v>736</v>
      </c>
    </row>
    <row r="90">
      <c r="A90">
        <v>46173</v>
      </c>
      <c r="B90" t="str">
        <v>10989-College</v>
      </c>
      <c r="C90">
        <v>10989</v>
      </c>
      <c r="D90" t="str">
        <v>Payments - Cash App</v>
      </c>
      <c r="E90">
        <v>0</v>
      </c>
      <c r="F90">
        <v>33.28</v>
      </c>
    </row>
    <row r="91">
      <c r="A91">
        <v>46173</v>
      </c>
      <c r="B91" t="str">
        <v>10989-College</v>
      </c>
      <c r="C91">
        <v>10989</v>
      </c>
      <c r="D91" t="str">
        <v>Promotions - Wraps</v>
      </c>
      <c r="E91">
        <v>0</v>
      </c>
      <c r="F91">
        <v>14.56</v>
      </c>
    </row>
    <row r="92">
      <c r="A92">
        <v>46173</v>
      </c>
      <c r="B92" t="str">
        <v>10989-College</v>
      </c>
      <c r="C92">
        <v>10989</v>
      </c>
      <c r="D92" t="str">
        <v>Promotions - Other</v>
      </c>
      <c r="E92">
        <v>0</v>
      </c>
      <c r="F92">
        <v>2828.61</v>
      </c>
    </row>
    <row r="93">
      <c r="A93">
        <v>46173</v>
      </c>
      <c r="B93" t="str">
        <v>11218-Foothills</v>
      </c>
      <c r="C93">
        <v>11218</v>
      </c>
      <c r="D93" t="str">
        <v>Sales Tax Payable</v>
      </c>
      <c r="E93">
        <v>301.44</v>
      </c>
      <c r="F93">
        <v>0</v>
      </c>
    </row>
    <row r="94">
      <c r="A94">
        <v>46173</v>
      </c>
      <c r="B94" t="str">
        <v>11218-Foothills</v>
      </c>
      <c r="C94">
        <v>11218</v>
      </c>
      <c r="D94" t="str">
        <v>Tax Exempt Sales</v>
      </c>
      <c r="E94">
        <v>40.26</v>
      </c>
      <c r="F94">
        <v>0</v>
      </c>
    </row>
    <row r="95">
      <c r="A95">
        <v>46173</v>
      </c>
      <c r="B95" t="str">
        <v>11218-Foothills</v>
      </c>
      <c r="C95">
        <v>11218</v>
      </c>
      <c r="D95" t="str">
        <v>Cash Handling - Over/Short</v>
      </c>
      <c r="E95">
        <v>0</v>
      </c>
      <c r="F95">
        <v>3.33</v>
      </c>
    </row>
    <row r="96">
      <c r="A96">
        <v>46173</v>
      </c>
      <c r="B96" t="str">
        <v>11218-Foothills</v>
      </c>
      <c r="C96">
        <v>11218</v>
      </c>
      <c r="D96" t="str">
        <v>Net Sales - Food</v>
      </c>
      <c r="E96">
        <v>3550.53</v>
      </c>
      <c r="F96">
        <v>0</v>
      </c>
    </row>
    <row r="97">
      <c r="A97">
        <v>46173</v>
      </c>
      <c r="B97" t="str">
        <v>11218-Foothills</v>
      </c>
      <c r="C97">
        <v>11218</v>
      </c>
      <c r="D97" t="str">
        <v>Net Sales - Beverages</v>
      </c>
      <c r="E97">
        <v>378.25</v>
      </c>
      <c r="F97">
        <v>0</v>
      </c>
    </row>
    <row r="98">
      <c r="A98">
        <v>46173</v>
      </c>
      <c r="B98" t="str">
        <v>11218-Foothills</v>
      </c>
      <c r="C98">
        <v>11218</v>
      </c>
      <c r="D98" t="str">
        <v>Net Sales - Other</v>
      </c>
      <c r="E98">
        <v>10.5</v>
      </c>
      <c r="F98">
        <v>0</v>
      </c>
    </row>
    <row r="99">
      <c r="A99">
        <v>46173</v>
      </c>
      <c r="B99" t="str">
        <v>11218-Foothills</v>
      </c>
      <c r="C99">
        <v>11218</v>
      </c>
      <c r="D99" t="str">
        <v>Payments - AMEX</v>
      </c>
      <c r="E99">
        <v>0</v>
      </c>
      <c r="F99">
        <v>3.76</v>
      </c>
    </row>
    <row r="100">
      <c r="A100">
        <v>46173</v>
      </c>
      <c r="B100" t="str">
        <v>11218-Foothills</v>
      </c>
      <c r="C100">
        <v>11218</v>
      </c>
      <c r="D100" t="str">
        <v>Payments - PrPd Discover</v>
      </c>
      <c r="E100">
        <v>0</v>
      </c>
      <c r="F100">
        <v>13.47</v>
      </c>
    </row>
    <row r="101">
      <c r="A101">
        <v>46173</v>
      </c>
      <c r="B101" t="str">
        <v>11218-Foothills</v>
      </c>
      <c r="C101">
        <v>11218</v>
      </c>
      <c r="D101" t="str">
        <v>Payments - PrPd Master Card</v>
      </c>
      <c r="E101">
        <v>0</v>
      </c>
      <c r="F101">
        <v>37.16</v>
      </c>
    </row>
    <row r="102">
      <c r="A102">
        <v>46173</v>
      </c>
      <c r="B102" t="str">
        <v>11218-Foothills</v>
      </c>
      <c r="C102">
        <v>11218</v>
      </c>
      <c r="D102" t="str">
        <v>Payments - EBT</v>
      </c>
      <c r="E102">
        <v>0</v>
      </c>
      <c r="F102">
        <v>40.26</v>
      </c>
    </row>
    <row r="103">
      <c r="A103">
        <v>46173</v>
      </c>
      <c r="B103" t="str">
        <v>11218-Foothills</v>
      </c>
      <c r="C103">
        <v>11218</v>
      </c>
      <c r="D103" t="str">
        <v>Payments - Master Card</v>
      </c>
      <c r="E103">
        <v>0</v>
      </c>
      <c r="F103">
        <v>354.75</v>
      </c>
    </row>
    <row r="104">
      <c r="A104">
        <v>46173</v>
      </c>
      <c r="B104" t="str">
        <v>11218-Foothills</v>
      </c>
      <c r="C104">
        <v>11218</v>
      </c>
      <c r="D104" t="str">
        <v>Payments - PrPd Visa</v>
      </c>
      <c r="E104">
        <v>0</v>
      </c>
      <c r="F104">
        <v>391.87</v>
      </c>
    </row>
    <row r="105">
      <c r="A105">
        <v>46173</v>
      </c>
      <c r="B105" t="str">
        <v>11218-Foothills</v>
      </c>
      <c r="C105">
        <v>11218</v>
      </c>
      <c r="D105" t="str">
        <v>Payments - Visa</v>
      </c>
      <c r="E105">
        <v>0</v>
      </c>
      <c r="F105">
        <v>1884.3</v>
      </c>
    </row>
    <row r="106">
      <c r="A106">
        <v>46173</v>
      </c>
      <c r="B106" t="str">
        <v>11218-Foothills</v>
      </c>
      <c r="C106">
        <v>11218</v>
      </c>
      <c r="D106" t="str">
        <v>Delivery Fees Net</v>
      </c>
      <c r="E106">
        <v>2.98</v>
      </c>
      <c r="F106">
        <v>0</v>
      </c>
    </row>
    <row r="107">
      <c r="A107">
        <v>46173</v>
      </c>
      <c r="B107" t="str">
        <v>11218-Foothills</v>
      </c>
      <c r="C107">
        <v>11218</v>
      </c>
      <c r="D107" t="str">
        <v>Payments - Uber Eats</v>
      </c>
      <c r="E107">
        <v>0</v>
      </c>
      <c r="F107">
        <v>169.95</v>
      </c>
    </row>
    <row r="108">
      <c r="A108">
        <v>46173</v>
      </c>
      <c r="B108" t="str">
        <v>11218-Foothills</v>
      </c>
      <c r="C108">
        <v>11218</v>
      </c>
      <c r="D108" t="str">
        <v>Payments - Door Dash</v>
      </c>
      <c r="E108">
        <v>0</v>
      </c>
      <c r="F108">
        <v>801.23</v>
      </c>
    </row>
    <row r="109">
      <c r="A109">
        <v>46173</v>
      </c>
      <c r="B109" t="str">
        <v>11218-Foothills</v>
      </c>
      <c r="C109">
        <v>11218</v>
      </c>
      <c r="D109" t="str">
        <v>Cash Deposit</v>
      </c>
      <c r="E109">
        <v>0</v>
      </c>
      <c r="F109">
        <v>522</v>
      </c>
    </row>
    <row r="110">
      <c r="A110">
        <v>46173</v>
      </c>
      <c r="B110" t="str">
        <v>11218-Foothills</v>
      </c>
      <c r="C110">
        <v>11218</v>
      </c>
      <c r="D110" t="str">
        <v>Payments - Cash App</v>
      </c>
      <c r="E110">
        <v>0</v>
      </c>
      <c r="F110">
        <v>25.85</v>
      </c>
    </row>
    <row r="111">
      <c r="A111">
        <v>46173</v>
      </c>
      <c r="B111" t="str">
        <v>11218-Foothills</v>
      </c>
      <c r="C111">
        <v>11218</v>
      </c>
      <c r="D111" t="str">
        <v>Promotions - Wraps</v>
      </c>
      <c r="E111">
        <v>0</v>
      </c>
      <c r="F111">
        <v>23.78</v>
      </c>
    </row>
    <row r="112">
      <c r="A112">
        <v>46173</v>
      </c>
      <c r="B112" t="str">
        <v>11218-Foothills</v>
      </c>
      <c r="C112">
        <v>11218</v>
      </c>
      <c r="D112" t="str">
        <v>Promotions - Other</v>
      </c>
      <c r="E112">
        <v>0</v>
      </c>
      <c r="F112">
        <v>1608.56</v>
      </c>
    </row>
    <row r="113">
      <c r="A113">
        <v>46173</v>
      </c>
      <c r="B113" t="str">
        <v>11218-Foothills</v>
      </c>
      <c r="C113">
        <v>11218</v>
      </c>
      <c r="D113" t="str">
        <v>Delivery Tips Net</v>
      </c>
      <c r="E113">
        <v>4.23</v>
      </c>
      <c r="F113">
        <v>0</v>
      </c>
    </row>
    <row r="114">
      <c r="A114">
        <v>46173</v>
      </c>
      <c r="B114" t="str">
        <v>11218-Foothills</v>
      </c>
      <c r="C114">
        <v>11218</v>
      </c>
      <c r="D114" t="str">
        <v>Service Fees Negative Offset</v>
      </c>
      <c r="E114">
        <v>-9</v>
      </c>
      <c r="F114">
        <v>0</v>
      </c>
    </row>
    <row r="115">
      <c r="A115">
        <v>46173</v>
      </c>
      <c r="B115" t="str">
        <v>11423 - Marysville</v>
      </c>
      <c r="C115">
        <v>11423</v>
      </c>
      <c r="D115" t="str">
        <v>Sales Tax Payable</v>
      </c>
      <c r="E115">
        <v>370.41</v>
      </c>
      <c r="F115">
        <v>0</v>
      </c>
    </row>
    <row r="116">
      <c r="A116">
        <v>46173</v>
      </c>
      <c r="B116" t="str">
        <v>11423 - Marysville</v>
      </c>
      <c r="C116">
        <v>11423</v>
      </c>
      <c r="D116" t="str">
        <v>Cash Handling - Over/Short</v>
      </c>
      <c r="E116">
        <v>0</v>
      </c>
      <c r="F116">
        <v>4.45</v>
      </c>
    </row>
    <row r="117">
      <c r="A117">
        <v>46173</v>
      </c>
      <c r="B117" t="str">
        <v>11423 - Marysville</v>
      </c>
      <c r="C117">
        <v>11423</v>
      </c>
      <c r="D117" t="str">
        <v>Net Sales - Food</v>
      </c>
      <c r="E117">
        <v>4079.6</v>
      </c>
      <c r="F117">
        <v>0</v>
      </c>
    </row>
    <row r="118">
      <c r="A118">
        <v>46173</v>
      </c>
      <c r="B118" t="str">
        <v>11423 - Marysville</v>
      </c>
      <c r="C118">
        <v>11423</v>
      </c>
      <c r="D118" t="str">
        <v>Net Sales - Beverages</v>
      </c>
      <c r="E118">
        <v>408.64</v>
      </c>
      <c r="F118">
        <v>0</v>
      </c>
    </row>
    <row r="119">
      <c r="A119">
        <v>46173</v>
      </c>
      <c r="B119" t="str">
        <v>11423 - Marysville</v>
      </c>
      <c r="C119">
        <v>11423</v>
      </c>
      <c r="D119" t="str">
        <v>Net Sales - Other</v>
      </c>
      <c r="E119">
        <v>2.94</v>
      </c>
      <c r="F119">
        <v>0</v>
      </c>
    </row>
    <row r="120">
      <c r="A120">
        <v>46173</v>
      </c>
      <c r="B120" t="str">
        <v>11423 - Marysville</v>
      </c>
      <c r="C120">
        <v>11423</v>
      </c>
      <c r="D120" t="str">
        <v>Payments - Master Card</v>
      </c>
      <c r="E120">
        <v>0</v>
      </c>
      <c r="F120">
        <v>241.7</v>
      </c>
    </row>
    <row r="121">
      <c r="A121">
        <v>46173</v>
      </c>
      <c r="B121" t="str">
        <v>11423 - Marysville</v>
      </c>
      <c r="C121">
        <v>11423</v>
      </c>
      <c r="D121" t="str">
        <v>Payments - PrPd Master Card</v>
      </c>
      <c r="E121">
        <v>0</v>
      </c>
      <c r="F121">
        <v>250.32</v>
      </c>
    </row>
    <row r="122">
      <c r="A122">
        <v>46173</v>
      </c>
      <c r="B122" t="str">
        <v>11423 - Marysville</v>
      </c>
      <c r="C122">
        <v>11423</v>
      </c>
      <c r="D122" t="str">
        <v>Payments - PrPd Visa</v>
      </c>
      <c r="E122">
        <v>0</v>
      </c>
      <c r="F122">
        <v>293.78</v>
      </c>
    </row>
    <row r="123">
      <c r="A123">
        <v>46173</v>
      </c>
      <c r="B123" t="str">
        <v>11423 - Marysville</v>
      </c>
      <c r="C123">
        <v>11423</v>
      </c>
      <c r="D123" t="str">
        <v>Payments - Visa</v>
      </c>
      <c r="E123">
        <v>0</v>
      </c>
      <c r="F123">
        <v>1850.57</v>
      </c>
    </row>
    <row r="124">
      <c r="A124">
        <v>46173</v>
      </c>
      <c r="B124" t="str">
        <v>11423 - Marysville</v>
      </c>
      <c r="C124">
        <v>11423</v>
      </c>
      <c r="D124" t="str">
        <v>Payments - Grub Hub</v>
      </c>
      <c r="E124">
        <v>0</v>
      </c>
      <c r="F124">
        <v>29.22</v>
      </c>
    </row>
    <row r="125">
      <c r="A125">
        <v>46173</v>
      </c>
      <c r="B125" t="str">
        <v>11423 - Marysville</v>
      </c>
      <c r="C125">
        <v>11423</v>
      </c>
      <c r="D125" t="str">
        <v>Payments - Uber Eats</v>
      </c>
      <c r="E125">
        <v>0</v>
      </c>
      <c r="F125">
        <v>151.1</v>
      </c>
    </row>
    <row r="126">
      <c r="A126">
        <v>46173</v>
      </c>
      <c r="B126" t="str">
        <v>11423 - Marysville</v>
      </c>
      <c r="C126">
        <v>11423</v>
      </c>
      <c r="D126" t="str">
        <v>Payments - Door Dash</v>
      </c>
      <c r="E126">
        <v>0</v>
      </c>
      <c r="F126">
        <v>904.67</v>
      </c>
    </row>
    <row r="127">
      <c r="A127">
        <v>46173</v>
      </c>
      <c r="B127" t="str">
        <v>11423 - Marysville</v>
      </c>
      <c r="C127">
        <v>11423</v>
      </c>
      <c r="D127" t="str">
        <v>Cash Deposit</v>
      </c>
      <c r="E127">
        <v>0</v>
      </c>
      <c r="F127">
        <v>1090</v>
      </c>
    </row>
    <row r="128">
      <c r="A128">
        <v>46173</v>
      </c>
      <c r="B128" t="str">
        <v>11423 - Marysville</v>
      </c>
      <c r="C128">
        <v>11423</v>
      </c>
      <c r="D128" t="str">
        <v>Payments - PrPD Paypal</v>
      </c>
      <c r="E128">
        <v>0</v>
      </c>
      <c r="F128">
        <v>19.49</v>
      </c>
    </row>
    <row r="129">
      <c r="A129">
        <v>46173</v>
      </c>
      <c r="B129" t="str">
        <v>11423 - Marysville</v>
      </c>
      <c r="C129">
        <v>11423</v>
      </c>
      <c r="D129" t="str">
        <v>Payments - Cash App</v>
      </c>
      <c r="E129">
        <v>0</v>
      </c>
      <c r="F129">
        <v>26.29</v>
      </c>
    </row>
    <row r="130">
      <c r="A130">
        <v>46173</v>
      </c>
      <c r="B130" t="str">
        <v>11423 - Marysville</v>
      </c>
      <c r="C130">
        <v>11423</v>
      </c>
      <c r="D130" t="str">
        <v>Promotions - Wraps</v>
      </c>
      <c r="E130">
        <v>0</v>
      </c>
      <c r="F130">
        <v>30.98</v>
      </c>
    </row>
    <row r="131">
      <c r="A131">
        <v>46173</v>
      </c>
      <c r="B131" t="str">
        <v>11423 - Marysville</v>
      </c>
      <c r="C131">
        <v>11423</v>
      </c>
      <c r="D131" t="str">
        <v>Promotions - Other</v>
      </c>
      <c r="E131">
        <v>0</v>
      </c>
      <c r="F131">
        <v>1897.3</v>
      </c>
    </row>
    <row r="132">
      <c r="A132">
        <v>46173</v>
      </c>
      <c r="B132" t="str">
        <v>11424 - Chico</v>
      </c>
      <c r="C132">
        <v>11424</v>
      </c>
      <c r="D132" t="str">
        <v>Sales Tax Payable</v>
      </c>
      <c r="E132">
        <v>375.21</v>
      </c>
      <c r="F132">
        <v>0</v>
      </c>
    </row>
    <row r="133">
      <c r="A133">
        <v>46173</v>
      </c>
      <c r="B133" t="str">
        <v>11424 - Chico</v>
      </c>
      <c r="C133">
        <v>11424</v>
      </c>
      <c r="D133" t="str">
        <v>Cash Handling - Over/Short</v>
      </c>
      <c r="E133">
        <v>4.32</v>
      </c>
      <c r="F133">
        <v>0</v>
      </c>
    </row>
    <row r="134">
      <c r="A134">
        <v>46173</v>
      </c>
      <c r="B134" t="str">
        <v>11424 - Chico</v>
      </c>
      <c r="C134">
        <v>11424</v>
      </c>
      <c r="D134" t="str">
        <v>Net Sales - Food</v>
      </c>
      <c r="E134">
        <v>3689.04</v>
      </c>
      <c r="F134">
        <v>0</v>
      </c>
    </row>
    <row r="135">
      <c r="A135">
        <v>46173</v>
      </c>
      <c r="B135" t="str">
        <v>11424 - Chico</v>
      </c>
      <c r="C135">
        <v>11424</v>
      </c>
      <c r="D135" t="str">
        <v>Net Sales - Beverages</v>
      </c>
      <c r="E135">
        <v>365.6</v>
      </c>
      <c r="F135">
        <v>0</v>
      </c>
    </row>
    <row r="136">
      <c r="A136">
        <v>46173</v>
      </c>
      <c r="B136" t="str">
        <v>11424 - Chico</v>
      </c>
      <c r="C136">
        <v>11424</v>
      </c>
      <c r="D136" t="str">
        <v>Net Sales - Other</v>
      </c>
      <c r="E136">
        <v>1.5</v>
      </c>
      <c r="F136">
        <v>0</v>
      </c>
    </row>
    <row r="137">
      <c r="A137">
        <v>46173</v>
      </c>
      <c r="B137" t="str">
        <v>11424 - Chico</v>
      </c>
      <c r="C137">
        <v>11424</v>
      </c>
      <c r="D137" t="str">
        <v>Payments - Discover</v>
      </c>
      <c r="E137">
        <v>0</v>
      </c>
      <c r="F137">
        <v>16.36</v>
      </c>
    </row>
    <row r="138">
      <c r="A138">
        <v>46173</v>
      </c>
      <c r="B138" t="str">
        <v>11424 - Chico</v>
      </c>
      <c r="C138">
        <v>11424</v>
      </c>
      <c r="D138" t="str">
        <v>Payments - AMEX</v>
      </c>
      <c r="E138">
        <v>0</v>
      </c>
      <c r="F138">
        <v>43.77</v>
      </c>
    </row>
    <row r="139">
      <c r="A139">
        <v>46173</v>
      </c>
      <c r="B139" t="str">
        <v>11424 - Chico</v>
      </c>
      <c r="C139">
        <v>11424</v>
      </c>
      <c r="D139" t="str">
        <v>Payments - PrPd Master Card</v>
      </c>
      <c r="E139">
        <v>0</v>
      </c>
      <c r="F139">
        <v>108.13</v>
      </c>
    </row>
    <row r="140">
      <c r="A140">
        <v>46173</v>
      </c>
      <c r="B140" t="str">
        <v>11424 - Chico</v>
      </c>
      <c r="C140">
        <v>11424</v>
      </c>
      <c r="D140" t="str">
        <v>Payments - Master Card</v>
      </c>
      <c r="E140">
        <v>0</v>
      </c>
      <c r="F140">
        <v>139.66</v>
      </c>
    </row>
    <row r="141">
      <c r="A141">
        <v>46173</v>
      </c>
      <c r="B141" t="str">
        <v>11424 - Chico</v>
      </c>
      <c r="C141">
        <v>11424</v>
      </c>
      <c r="D141" t="str">
        <v>Payments - PrPd Visa</v>
      </c>
      <c r="E141">
        <v>0</v>
      </c>
      <c r="F141">
        <v>346.22</v>
      </c>
    </row>
    <row r="142">
      <c r="A142">
        <v>46173</v>
      </c>
      <c r="B142" t="str">
        <v>11424 - Chico</v>
      </c>
      <c r="C142">
        <v>11424</v>
      </c>
      <c r="D142" t="str">
        <v>Payments - Visa</v>
      </c>
      <c r="E142">
        <v>0</v>
      </c>
      <c r="F142">
        <v>1316.83</v>
      </c>
    </row>
    <row r="143">
      <c r="A143">
        <v>46173</v>
      </c>
      <c r="B143" t="str">
        <v>11424 - Chico</v>
      </c>
      <c r="C143">
        <v>11424</v>
      </c>
      <c r="D143" t="str">
        <v>Payments - Grub Hub</v>
      </c>
      <c r="E143">
        <v>0</v>
      </c>
      <c r="F143">
        <v>188.67</v>
      </c>
    </row>
    <row r="144">
      <c r="A144">
        <v>46173</v>
      </c>
      <c r="B144" t="str">
        <v>11424 - Chico</v>
      </c>
      <c r="C144">
        <v>11424</v>
      </c>
      <c r="D144" t="str">
        <v>Payments - Uber Eats</v>
      </c>
      <c r="E144">
        <v>0</v>
      </c>
      <c r="F144">
        <v>205.98</v>
      </c>
    </row>
    <row r="145">
      <c r="A145">
        <v>46173</v>
      </c>
      <c r="B145" t="str">
        <v>11424 - Chico</v>
      </c>
      <c r="C145">
        <v>11424</v>
      </c>
      <c r="D145" t="str">
        <v>Payments - Door Dash</v>
      </c>
      <c r="E145">
        <v>0</v>
      </c>
      <c r="F145">
        <v>1310.32</v>
      </c>
    </row>
    <row r="146">
      <c r="A146">
        <v>46173</v>
      </c>
      <c r="B146" t="str">
        <v>11424 - Chico</v>
      </c>
      <c r="C146">
        <v>11424</v>
      </c>
      <c r="D146" t="str">
        <v>Cash Deposit</v>
      </c>
      <c r="E146">
        <v>0</v>
      </c>
      <c r="F146">
        <v>651</v>
      </c>
    </row>
    <row r="147">
      <c r="A147">
        <v>46173</v>
      </c>
      <c r="B147" t="str">
        <v>11424 - Chico</v>
      </c>
      <c r="C147">
        <v>11424</v>
      </c>
      <c r="D147" t="str">
        <v>Payments - PrPD Venmo</v>
      </c>
      <c r="E147">
        <v>0</v>
      </c>
      <c r="F147">
        <v>13.09</v>
      </c>
    </row>
    <row r="148">
      <c r="A148">
        <v>46173</v>
      </c>
      <c r="B148" t="str">
        <v>11424 - Chico</v>
      </c>
      <c r="C148">
        <v>11424</v>
      </c>
      <c r="D148" t="str">
        <v>Payments - PrPD Paypal</v>
      </c>
      <c r="E148">
        <v>0</v>
      </c>
      <c r="F148">
        <v>95.64</v>
      </c>
    </row>
    <row r="149">
      <c r="A149">
        <v>46173</v>
      </c>
      <c r="B149" t="str">
        <v>11424 - Chico</v>
      </c>
      <c r="C149">
        <v>11424</v>
      </c>
      <c r="D149" t="str">
        <v>Promotions - Wraps</v>
      </c>
      <c r="E149">
        <v>0</v>
      </c>
      <c r="F149">
        <v>5.91</v>
      </c>
    </row>
    <row r="150">
      <c r="A150">
        <v>46173</v>
      </c>
      <c r="B150" t="str">
        <v>11424 - Chico</v>
      </c>
      <c r="C150">
        <v>11424</v>
      </c>
      <c r="D150" t="str">
        <v>Promotions - Other</v>
      </c>
      <c r="E150">
        <v>0</v>
      </c>
      <c r="F150">
        <v>1694.6</v>
      </c>
    </row>
    <row r="151">
      <c r="A151">
        <v>46173</v>
      </c>
      <c r="B151" t="str">
        <v>11425 - Oroville</v>
      </c>
      <c r="C151">
        <v>11425</v>
      </c>
      <c r="D151" t="str">
        <v>Sales Tax Payable</v>
      </c>
      <c r="E151">
        <v>240.21</v>
      </c>
      <c r="F151">
        <v>0</v>
      </c>
    </row>
    <row r="152">
      <c r="A152">
        <v>46173</v>
      </c>
      <c r="B152" t="str">
        <v>11425 - Oroville</v>
      </c>
      <c r="C152">
        <v>11425</v>
      </c>
      <c r="D152" t="str">
        <v>Cash Handling - Over/Short</v>
      </c>
      <c r="E152">
        <v>0</v>
      </c>
      <c r="F152">
        <v>0.8</v>
      </c>
    </row>
    <row r="153">
      <c r="A153">
        <v>46173</v>
      </c>
      <c r="B153" t="str">
        <v>11425 - Oroville</v>
      </c>
      <c r="C153">
        <v>11425</v>
      </c>
      <c r="D153" t="str">
        <v>Net Sales - Food</v>
      </c>
      <c r="E153">
        <v>2392.92</v>
      </c>
      <c r="F153">
        <v>0</v>
      </c>
    </row>
    <row r="154">
      <c r="A154">
        <v>46173</v>
      </c>
      <c r="B154" t="str">
        <v>11425 - Oroville</v>
      </c>
      <c r="C154">
        <v>11425</v>
      </c>
      <c r="D154" t="str">
        <v>Net Sales - Beverages</v>
      </c>
      <c r="E154">
        <v>202.74</v>
      </c>
      <c r="F154">
        <v>0</v>
      </c>
    </row>
    <row r="155">
      <c r="A155">
        <v>46173</v>
      </c>
      <c r="B155" t="str">
        <v>11425 - Oroville</v>
      </c>
      <c r="C155">
        <v>11425</v>
      </c>
      <c r="D155" t="str">
        <v>Payments - Discover</v>
      </c>
      <c r="E155">
        <v>0</v>
      </c>
      <c r="F155">
        <v>34.72</v>
      </c>
    </row>
    <row r="156">
      <c r="A156">
        <v>46173</v>
      </c>
      <c r="B156" t="str">
        <v>11425 - Oroville</v>
      </c>
      <c r="C156">
        <v>11425</v>
      </c>
      <c r="D156" t="str">
        <v>Payments - PrPd Master Card</v>
      </c>
      <c r="E156">
        <v>0</v>
      </c>
      <c r="F156">
        <v>117.8</v>
      </c>
    </row>
    <row r="157">
      <c r="A157">
        <v>46173</v>
      </c>
      <c r="B157" t="str">
        <v>11425 - Oroville</v>
      </c>
      <c r="C157">
        <v>11425</v>
      </c>
      <c r="D157" t="str">
        <v>Payments - Master Card</v>
      </c>
      <c r="E157">
        <v>0</v>
      </c>
      <c r="F157">
        <v>227.91</v>
      </c>
    </row>
    <row r="158">
      <c r="A158">
        <v>46173</v>
      </c>
      <c r="B158" t="str">
        <v>11425 - Oroville</v>
      </c>
      <c r="C158">
        <v>11425</v>
      </c>
      <c r="D158" t="str">
        <v>Payments - PrPd Visa</v>
      </c>
      <c r="E158">
        <v>0</v>
      </c>
      <c r="F158">
        <v>368.16</v>
      </c>
    </row>
    <row r="159">
      <c r="A159">
        <v>46173</v>
      </c>
      <c r="B159" t="str">
        <v>11425 - Oroville</v>
      </c>
      <c r="C159">
        <v>11425</v>
      </c>
      <c r="D159" t="str">
        <v>Payments - Visa</v>
      </c>
      <c r="E159">
        <v>0</v>
      </c>
      <c r="F159">
        <v>1147.78</v>
      </c>
    </row>
    <row r="160">
      <c r="A160">
        <v>46173</v>
      </c>
      <c r="B160" t="str">
        <v>11425 - Oroville</v>
      </c>
      <c r="C160">
        <v>11425</v>
      </c>
      <c r="D160" t="str">
        <v>Payments - Uber Eats</v>
      </c>
      <c r="E160">
        <v>0</v>
      </c>
      <c r="F160">
        <v>48.46</v>
      </c>
    </row>
    <row r="161">
      <c r="A161">
        <v>46173</v>
      </c>
      <c r="B161" t="str">
        <v>11425 - Oroville</v>
      </c>
      <c r="C161">
        <v>11425</v>
      </c>
      <c r="D161" t="str">
        <v>Payments - Door Dash</v>
      </c>
      <c r="E161">
        <v>0</v>
      </c>
      <c r="F161">
        <v>480.57</v>
      </c>
    </row>
    <row r="162">
      <c r="A162">
        <v>46173</v>
      </c>
      <c r="B162" t="str">
        <v>11425 - Oroville</v>
      </c>
      <c r="C162">
        <v>11425</v>
      </c>
      <c r="D162" t="str">
        <v>Cash Deposit</v>
      </c>
      <c r="E162">
        <v>0</v>
      </c>
      <c r="F162">
        <v>389</v>
      </c>
    </row>
    <row r="163">
      <c r="A163">
        <v>46173</v>
      </c>
      <c r="B163" t="str">
        <v>11425 - Oroville</v>
      </c>
      <c r="C163">
        <v>11425</v>
      </c>
      <c r="D163" t="str">
        <v>Payments - PrPD Venmo</v>
      </c>
      <c r="E163">
        <v>0</v>
      </c>
      <c r="F163">
        <v>20.67</v>
      </c>
    </row>
    <row r="164">
      <c r="A164">
        <v>46173</v>
      </c>
      <c r="B164" t="str">
        <v>11425 - Oroville</v>
      </c>
      <c r="C164">
        <v>11425</v>
      </c>
      <c r="D164" t="str">
        <v>Promotions - Wraps</v>
      </c>
      <c r="E164">
        <v>0</v>
      </c>
      <c r="F164">
        <v>6.07</v>
      </c>
    </row>
    <row r="165">
      <c r="A165">
        <v>46173</v>
      </c>
      <c r="B165" t="str">
        <v>11425 - Oroville</v>
      </c>
      <c r="C165">
        <v>11425</v>
      </c>
      <c r="D165" t="str">
        <v>Promotions - Other</v>
      </c>
      <c r="E165">
        <v>0</v>
      </c>
      <c r="F165">
        <v>1110.75</v>
      </c>
    </row>
    <row r="166">
      <c r="A166">
        <v>46173</v>
      </c>
      <c r="B166" t="str">
        <v>11438 - Redding</v>
      </c>
      <c r="C166">
        <v>11438</v>
      </c>
      <c r="D166" t="str">
        <v>Sales Tax Payable</v>
      </c>
      <c r="E166">
        <v>217.72</v>
      </c>
      <c r="F166">
        <v>0</v>
      </c>
    </row>
    <row r="167">
      <c r="A167">
        <v>46173</v>
      </c>
      <c r="B167" t="str">
        <v>11438 - Redding</v>
      </c>
      <c r="C167">
        <v>11438</v>
      </c>
      <c r="D167" t="str">
        <v>Cash Handling - Over/Short</v>
      </c>
      <c r="E167">
        <v>1.24</v>
      </c>
      <c r="F167">
        <v>0</v>
      </c>
    </row>
    <row r="168">
      <c r="A168">
        <v>46173</v>
      </c>
      <c r="B168" t="str">
        <v>11438 - Redding</v>
      </c>
      <c r="C168">
        <v>11438</v>
      </c>
      <c r="D168" t="str">
        <v>Net Sales - Food</v>
      </c>
      <c r="E168">
        <v>2778.79</v>
      </c>
      <c r="F168">
        <v>0</v>
      </c>
    </row>
    <row r="169">
      <c r="A169">
        <v>46173</v>
      </c>
      <c r="B169" t="str">
        <v>11438 - Redding</v>
      </c>
      <c r="C169">
        <v>11438</v>
      </c>
      <c r="D169" t="str">
        <v>Net Sales - Beverages</v>
      </c>
      <c r="E169">
        <v>222.61</v>
      </c>
      <c r="F169">
        <v>0</v>
      </c>
    </row>
    <row r="170">
      <c r="A170">
        <v>46173</v>
      </c>
      <c r="B170" t="str">
        <v>11438 - Redding</v>
      </c>
      <c r="C170">
        <v>11438</v>
      </c>
      <c r="D170" t="str">
        <v>Payments - PrPd Amex</v>
      </c>
      <c r="E170">
        <v>0</v>
      </c>
      <c r="F170">
        <v>16.08</v>
      </c>
    </row>
    <row r="171">
      <c r="A171">
        <v>46173</v>
      </c>
      <c r="B171" t="str">
        <v>11438 - Redding</v>
      </c>
      <c r="C171">
        <v>11438</v>
      </c>
      <c r="D171" t="str">
        <v>Payments - Debit</v>
      </c>
      <c r="E171">
        <v>0</v>
      </c>
      <c r="F171">
        <v>18</v>
      </c>
    </row>
    <row r="172">
      <c r="A172">
        <v>46173</v>
      </c>
      <c r="B172" t="str">
        <v>11438 - Redding</v>
      </c>
      <c r="C172">
        <v>11438</v>
      </c>
      <c r="D172" t="str">
        <v>Payments - PrPd Master Card</v>
      </c>
      <c r="E172">
        <v>0</v>
      </c>
      <c r="F172">
        <v>85.77</v>
      </c>
    </row>
    <row r="173">
      <c r="A173">
        <v>46173</v>
      </c>
      <c r="B173" t="str">
        <v>11438 - Redding</v>
      </c>
      <c r="C173">
        <v>11438</v>
      </c>
      <c r="D173" t="str">
        <v>Payments - Master Card</v>
      </c>
      <c r="E173">
        <v>0</v>
      </c>
      <c r="F173">
        <v>147.33</v>
      </c>
    </row>
    <row r="174">
      <c r="A174">
        <v>46173</v>
      </c>
      <c r="B174" t="str">
        <v>11438 - Redding</v>
      </c>
      <c r="C174">
        <v>11438</v>
      </c>
      <c r="D174" t="str">
        <v>Payments - PrPd Visa</v>
      </c>
      <c r="E174">
        <v>0</v>
      </c>
      <c r="F174">
        <v>210.8</v>
      </c>
    </row>
    <row r="175">
      <c r="A175">
        <v>46173</v>
      </c>
      <c r="B175" t="str">
        <v>11438 - Redding</v>
      </c>
      <c r="C175">
        <v>11438</v>
      </c>
      <c r="D175" t="str">
        <v>Payments - Visa</v>
      </c>
      <c r="E175">
        <v>0</v>
      </c>
      <c r="F175">
        <v>1266.93</v>
      </c>
    </row>
    <row r="176">
      <c r="A176">
        <v>46173</v>
      </c>
      <c r="B176" t="str">
        <v>11438 - Redding</v>
      </c>
      <c r="C176">
        <v>11438</v>
      </c>
      <c r="D176" t="str">
        <v>Payments - Grub Hub</v>
      </c>
      <c r="E176">
        <v>0</v>
      </c>
      <c r="F176">
        <v>46.74</v>
      </c>
    </row>
    <row r="177">
      <c r="A177">
        <v>46173</v>
      </c>
      <c r="B177" t="str">
        <v>11438 - Redding</v>
      </c>
      <c r="C177">
        <v>11438</v>
      </c>
      <c r="D177" t="str">
        <v>Payments - Uber Eats</v>
      </c>
      <c r="E177">
        <v>0</v>
      </c>
      <c r="F177">
        <v>113.23</v>
      </c>
    </row>
    <row r="178">
      <c r="A178">
        <v>46173</v>
      </c>
      <c r="B178" t="str">
        <v>11438 - Redding</v>
      </c>
      <c r="C178">
        <v>11438</v>
      </c>
      <c r="D178" t="str">
        <v>Payments - Door Dash</v>
      </c>
      <c r="E178">
        <v>0</v>
      </c>
      <c r="F178">
        <v>771.48</v>
      </c>
    </row>
    <row r="179">
      <c r="A179">
        <v>46173</v>
      </c>
      <c r="B179" t="str">
        <v>11438 - Redding</v>
      </c>
      <c r="C179">
        <v>11438</v>
      </c>
      <c r="D179" t="str">
        <v>Cash Deposit</v>
      </c>
      <c r="E179">
        <v>0</v>
      </c>
      <c r="F179">
        <v>544</v>
      </c>
    </row>
    <row r="180">
      <c r="A180">
        <v>46173</v>
      </c>
      <c r="B180" t="str">
        <v>11438 - Redding</v>
      </c>
      <c r="C180">
        <v>11438</v>
      </c>
      <c r="D180" t="str">
        <v>Promotions - Wraps</v>
      </c>
      <c r="E180">
        <v>0</v>
      </c>
      <c r="F180">
        <v>2.06</v>
      </c>
    </row>
    <row r="181">
      <c r="A181">
        <v>46173</v>
      </c>
      <c r="B181" t="str">
        <v>11438 - Redding</v>
      </c>
      <c r="C181">
        <v>11438</v>
      </c>
      <c r="D181" t="str">
        <v>Promotions - Other</v>
      </c>
      <c r="E181">
        <v>0</v>
      </c>
      <c r="F181">
        <v>1254.53</v>
      </c>
    </row>
    <row r="182">
      <c r="A182">
        <v>46173</v>
      </c>
      <c r="B182" t="str">
        <v>11540-Roseville</v>
      </c>
      <c r="C182">
        <v>11540</v>
      </c>
      <c r="D182" t="str">
        <v>Sales Tax Payable</v>
      </c>
      <c r="E182">
        <v>708.52</v>
      </c>
      <c r="F182">
        <v>0</v>
      </c>
    </row>
    <row r="183">
      <c r="A183">
        <v>46173</v>
      </c>
      <c r="B183" t="str">
        <v>11540-Roseville</v>
      </c>
      <c r="C183">
        <v>11540</v>
      </c>
      <c r="D183" t="str">
        <v>CA CRV</v>
      </c>
      <c r="E183">
        <v>0.1</v>
      </c>
      <c r="F183">
        <v>0</v>
      </c>
    </row>
    <row r="184">
      <c r="A184">
        <v>46173</v>
      </c>
      <c r="B184" t="str">
        <v>11540-Roseville</v>
      </c>
      <c r="C184">
        <v>11540</v>
      </c>
      <c r="D184" t="str">
        <v>Cash Handling - Over/Short</v>
      </c>
      <c r="E184">
        <v>0</v>
      </c>
      <c r="F184">
        <v>72.01</v>
      </c>
    </row>
    <row r="185">
      <c r="A185">
        <v>46173</v>
      </c>
      <c r="B185" t="str">
        <v>11540-Roseville</v>
      </c>
      <c r="C185">
        <v>11540</v>
      </c>
      <c r="D185" t="str">
        <v>Net Sales - Food</v>
      </c>
      <c r="E185">
        <v>8420.01</v>
      </c>
      <c r="F185">
        <v>0</v>
      </c>
    </row>
    <row r="186">
      <c r="A186">
        <v>46173</v>
      </c>
      <c r="B186" t="str">
        <v>11540-Roseville</v>
      </c>
      <c r="C186">
        <v>11540</v>
      </c>
      <c r="D186" t="str">
        <v>Net Sales - Beverages</v>
      </c>
      <c r="E186">
        <v>719.06</v>
      </c>
      <c r="F186">
        <v>0</v>
      </c>
    </row>
    <row r="187">
      <c r="A187">
        <v>46173</v>
      </c>
      <c r="B187" t="str">
        <v>11540-Roseville</v>
      </c>
      <c r="C187">
        <v>11540</v>
      </c>
      <c r="D187" t="str">
        <v>Net Sales - Other</v>
      </c>
      <c r="E187">
        <v>22.5</v>
      </c>
      <c r="F187">
        <v>0</v>
      </c>
      <c r="K187" t="str">
        <v>11438 - Redding</v>
      </c>
      <c r="L187">
        <v>11438</v>
      </c>
    </row>
    <row r="188">
      <c r="A188">
        <v>46173</v>
      </c>
      <c r="B188" t="str">
        <v>11540-Roseville</v>
      </c>
      <c r="C188">
        <v>11540</v>
      </c>
      <c r="D188" t="str">
        <v>Payments - AMEX</v>
      </c>
      <c r="E188">
        <v>0</v>
      </c>
      <c r="F188">
        <v>44.76</v>
      </c>
      <c r="K188" t="str">
        <v>12114 - Oakley</v>
      </c>
      <c r="L188">
        <v>12114</v>
      </c>
      <c r="R188">
        <v>9929</v>
      </c>
    </row>
    <row r="189">
      <c r="A189">
        <v>46173</v>
      </c>
      <c r="B189" t="str">
        <v>11540-Roseville</v>
      </c>
      <c r="C189">
        <v>11540</v>
      </c>
      <c r="D189" t="str">
        <v>Payments - Discover</v>
      </c>
      <c r="E189">
        <v>0</v>
      </c>
      <c r="F189">
        <v>51.46</v>
      </c>
    </row>
    <row r="190">
      <c r="A190">
        <v>46173</v>
      </c>
      <c r="B190" t="str">
        <v>11540-Roseville</v>
      </c>
      <c r="C190">
        <v>11540</v>
      </c>
      <c r="D190" t="str">
        <v>Payments - PrPd Discover</v>
      </c>
      <c r="E190">
        <v>0</v>
      </c>
      <c r="F190">
        <v>81.38</v>
      </c>
    </row>
    <row r="191">
      <c r="A191">
        <v>46173</v>
      </c>
      <c r="B191" t="str">
        <v>11540-Roseville</v>
      </c>
      <c r="C191">
        <v>11540</v>
      </c>
      <c r="D191" t="str">
        <v>Payments - PrPd Amex</v>
      </c>
      <c r="E191">
        <v>0</v>
      </c>
      <c r="F191">
        <v>94.22</v>
      </c>
    </row>
    <row r="192">
      <c r="A192">
        <v>46173</v>
      </c>
      <c r="B192" t="str">
        <v>11540-Roseville</v>
      </c>
      <c r="C192">
        <v>11540</v>
      </c>
      <c r="D192" t="str">
        <v>Payments - PrPd Master Card</v>
      </c>
      <c r="E192">
        <v>0</v>
      </c>
      <c r="F192">
        <v>425.66</v>
      </c>
    </row>
    <row r="193">
      <c r="A193">
        <v>46173</v>
      </c>
      <c r="B193" t="str">
        <v>11540-Roseville</v>
      </c>
      <c r="C193">
        <v>11540</v>
      </c>
      <c r="D193" t="str">
        <v>Payments - Master Card</v>
      </c>
      <c r="E193">
        <v>0</v>
      </c>
      <c r="F193">
        <v>740.75</v>
      </c>
    </row>
    <row r="194">
      <c r="A194">
        <v>46173</v>
      </c>
      <c r="B194" t="str">
        <v>11540-Roseville</v>
      </c>
      <c r="C194">
        <v>11540</v>
      </c>
      <c r="D194" t="str">
        <v>Payments - PrPd Visa</v>
      </c>
      <c r="E194">
        <v>0</v>
      </c>
      <c r="F194">
        <v>956.07</v>
      </c>
    </row>
    <row r="195">
      <c r="A195">
        <v>46173</v>
      </c>
      <c r="B195" t="str">
        <v>11540-Roseville</v>
      </c>
      <c r="C195">
        <v>11540</v>
      </c>
      <c r="D195" t="str">
        <v>Payments - Visa</v>
      </c>
      <c r="E195">
        <v>0</v>
      </c>
      <c r="F195">
        <v>3067.17</v>
      </c>
    </row>
    <row r="196">
      <c r="A196">
        <v>46173</v>
      </c>
      <c r="B196" t="str">
        <v>11540-Roseville</v>
      </c>
      <c r="C196">
        <v>11540</v>
      </c>
      <c r="D196" t="str">
        <v>Delivery Fees Net</v>
      </c>
      <c r="E196">
        <v>7.45</v>
      </c>
      <c r="F196">
        <v>0</v>
      </c>
    </row>
    <row r="197">
      <c r="A197">
        <v>46173</v>
      </c>
      <c r="B197" t="str">
        <v>11540-Roseville</v>
      </c>
      <c r="C197">
        <v>11540</v>
      </c>
      <c r="D197" t="str">
        <v>Payments - Grub Hub</v>
      </c>
      <c r="E197">
        <v>0</v>
      </c>
      <c r="F197">
        <v>158.8</v>
      </c>
    </row>
    <row r="198">
      <c r="A198">
        <v>46173</v>
      </c>
      <c r="B198" t="str">
        <v>11540-Roseville</v>
      </c>
      <c r="C198">
        <v>11540</v>
      </c>
      <c r="D198" t="str">
        <v>Payments - Uber Eats</v>
      </c>
      <c r="E198">
        <v>0</v>
      </c>
      <c r="F198">
        <v>413.73</v>
      </c>
    </row>
    <row r="199">
      <c r="A199">
        <v>46173</v>
      </c>
      <c r="B199" t="str">
        <v>11540-Roseville</v>
      </c>
      <c r="C199">
        <v>11540</v>
      </c>
      <c r="D199" t="str">
        <v>Payments - Door Dash</v>
      </c>
      <c r="E199">
        <v>0</v>
      </c>
      <c r="F199">
        <v>2929.67</v>
      </c>
    </row>
    <row r="200">
      <c r="A200">
        <v>46173</v>
      </c>
      <c r="B200" t="str">
        <v>11540-Roseville</v>
      </c>
      <c r="C200">
        <v>11540</v>
      </c>
      <c r="D200" t="str">
        <v>Cash Deposit</v>
      </c>
      <c r="E200">
        <v>0</v>
      </c>
      <c r="F200">
        <v>757</v>
      </c>
    </row>
    <row r="201">
      <c r="A201">
        <v>46173</v>
      </c>
      <c r="B201" t="str">
        <v>11540-Roseville</v>
      </c>
      <c r="C201">
        <v>11540</v>
      </c>
      <c r="D201" t="str">
        <v>Payments - PrPD Venmo</v>
      </c>
      <c r="E201">
        <v>0</v>
      </c>
      <c r="F201">
        <v>34.24</v>
      </c>
    </row>
    <row r="202">
      <c r="A202">
        <v>46173</v>
      </c>
      <c r="B202" t="str">
        <v>11540-Roseville</v>
      </c>
      <c r="C202">
        <v>11540</v>
      </c>
      <c r="D202" t="str">
        <v>Payments - PrPD Paypal</v>
      </c>
      <c r="E202">
        <v>0</v>
      </c>
      <c r="F202">
        <v>61.37</v>
      </c>
    </row>
    <row r="203">
      <c r="A203">
        <v>46173</v>
      </c>
      <c r="B203" t="str">
        <v>11540-Roseville</v>
      </c>
      <c r="C203">
        <v>11540</v>
      </c>
      <c r="D203" t="str">
        <v>Promotions - Wraps</v>
      </c>
      <c r="E203">
        <v>0</v>
      </c>
      <c r="F203">
        <v>21.91</v>
      </c>
    </row>
    <row r="204">
      <c r="A204">
        <v>46173</v>
      </c>
      <c r="B204" t="str">
        <v>11540-Roseville</v>
      </c>
      <c r="C204">
        <v>11540</v>
      </c>
      <c r="D204" t="str">
        <v>Promotions - Other</v>
      </c>
      <c r="E204">
        <v>0</v>
      </c>
      <c r="F204">
        <v>3807.88</v>
      </c>
    </row>
    <row r="205">
      <c r="A205">
        <v>46173</v>
      </c>
      <c r="B205" t="str">
        <v>11540-Roseville</v>
      </c>
      <c r="C205">
        <v>11540</v>
      </c>
      <c r="D205" t="str">
        <v>Delivery Tips Net</v>
      </c>
      <c r="E205">
        <v>10.65</v>
      </c>
      <c r="F205">
        <v>0</v>
      </c>
    </row>
    <row r="206">
      <c r="A206">
        <v>46173</v>
      </c>
      <c r="B206" t="str">
        <v>11540-Roseville</v>
      </c>
      <c r="C206">
        <v>11540</v>
      </c>
      <c r="D206" t="str">
        <v>Service Fees Negative Offset</v>
      </c>
      <c r="E206">
        <v>-22.5</v>
      </c>
      <c r="F206">
        <v>0</v>
      </c>
    </row>
    <row r="207">
      <c r="A207">
        <v>46173</v>
      </c>
      <c r="B207" t="str">
        <v>11580 -Manteca</v>
      </c>
      <c r="C207">
        <v>11580</v>
      </c>
      <c r="D207" t="str">
        <v>Sales Tax Payable</v>
      </c>
      <c r="E207">
        <v>540.46</v>
      </c>
      <c r="F207">
        <v>0</v>
      </c>
    </row>
    <row r="208">
      <c r="A208">
        <v>46173</v>
      </c>
      <c r="B208" t="str">
        <v>11580 -Manteca</v>
      </c>
      <c r="C208">
        <v>11580</v>
      </c>
      <c r="D208" t="str">
        <v>Cash Handling - Over/Short</v>
      </c>
      <c r="E208">
        <v>0</v>
      </c>
      <c r="F208">
        <v>2.06</v>
      </c>
    </row>
    <row r="209">
      <c r="A209">
        <v>46173</v>
      </c>
      <c r="B209" t="str">
        <v>11580 -Manteca</v>
      </c>
      <c r="C209">
        <v>11580</v>
      </c>
      <c r="D209" t="str">
        <v>Net Sales - Food</v>
      </c>
      <c r="E209">
        <v>5569.9</v>
      </c>
      <c r="F209">
        <v>0</v>
      </c>
    </row>
    <row r="210">
      <c r="A210">
        <v>46173</v>
      </c>
      <c r="B210" t="str">
        <v>11580 -Manteca</v>
      </c>
      <c r="C210">
        <v>11580</v>
      </c>
      <c r="D210" t="str">
        <v>Net Sales - Beverages</v>
      </c>
      <c r="E210">
        <v>434.51</v>
      </c>
      <c r="F210">
        <v>0</v>
      </c>
    </row>
    <row r="211">
      <c r="A211">
        <v>46173</v>
      </c>
      <c r="B211" t="str">
        <v>11580 -Manteca</v>
      </c>
      <c r="C211">
        <v>11580</v>
      </c>
      <c r="D211" t="str">
        <v>Net Sales - Other</v>
      </c>
      <c r="E211">
        <v>0.69</v>
      </c>
      <c r="F211">
        <v>0</v>
      </c>
    </row>
    <row r="212">
      <c r="A212">
        <v>46173</v>
      </c>
      <c r="B212" t="str">
        <v>11580 -Manteca</v>
      </c>
      <c r="C212">
        <v>11580</v>
      </c>
      <c r="D212" t="str">
        <v>Payments - AMEX</v>
      </c>
      <c r="E212">
        <v>0</v>
      </c>
      <c r="F212">
        <v>10.89</v>
      </c>
    </row>
    <row r="213">
      <c r="A213">
        <v>46173</v>
      </c>
      <c r="B213" t="str">
        <v>11580 -Manteca</v>
      </c>
      <c r="C213">
        <v>11580</v>
      </c>
      <c r="D213" t="str">
        <v>Payments - Discover</v>
      </c>
      <c r="E213">
        <v>0</v>
      </c>
      <c r="F213">
        <v>23.96</v>
      </c>
    </row>
    <row r="214">
      <c r="A214">
        <v>46173</v>
      </c>
      <c r="B214" t="str">
        <v>11580 -Manteca</v>
      </c>
      <c r="C214">
        <v>11580</v>
      </c>
      <c r="D214" t="str">
        <v>Payments - PrPd Amex</v>
      </c>
      <c r="E214">
        <v>0</v>
      </c>
      <c r="F214">
        <v>53.39</v>
      </c>
    </row>
    <row r="215">
      <c r="A215">
        <v>46173</v>
      </c>
      <c r="B215" t="str">
        <v>11580 -Manteca</v>
      </c>
      <c r="C215">
        <v>11580</v>
      </c>
      <c r="D215" t="str">
        <v>Payments - PrPd Master Card</v>
      </c>
      <c r="E215">
        <v>0</v>
      </c>
      <c r="F215">
        <v>80.94</v>
      </c>
    </row>
    <row r="216">
      <c r="A216">
        <v>46173</v>
      </c>
      <c r="B216" t="str">
        <v>11580 -Manteca</v>
      </c>
      <c r="C216">
        <v>11580</v>
      </c>
      <c r="D216" t="str">
        <v>Payments - Master Card</v>
      </c>
      <c r="E216">
        <v>0</v>
      </c>
      <c r="F216">
        <v>468.41</v>
      </c>
    </row>
    <row r="217">
      <c r="A217">
        <v>46173</v>
      </c>
      <c r="B217" t="str">
        <v>11580 -Manteca</v>
      </c>
      <c r="C217">
        <v>11580</v>
      </c>
      <c r="D217" t="str">
        <v>Payments - PrPd Visa</v>
      </c>
      <c r="E217">
        <v>0</v>
      </c>
      <c r="F217">
        <v>620.06</v>
      </c>
    </row>
    <row r="218">
      <c r="A218">
        <v>46173</v>
      </c>
      <c r="B218" t="str">
        <v>11580 -Manteca</v>
      </c>
      <c r="C218">
        <v>11580</v>
      </c>
      <c r="D218" t="str">
        <v>Payments - Visa</v>
      </c>
      <c r="E218">
        <v>0</v>
      </c>
      <c r="F218">
        <v>2409.23</v>
      </c>
    </row>
    <row r="219">
      <c r="A219">
        <v>46173</v>
      </c>
      <c r="B219" t="str">
        <v>11580 -Manteca</v>
      </c>
      <c r="C219">
        <v>11580</v>
      </c>
      <c r="D219" t="str">
        <v>Payments - Grub Hub</v>
      </c>
      <c r="E219">
        <v>0</v>
      </c>
      <c r="F219">
        <v>113.87</v>
      </c>
    </row>
    <row r="220">
      <c r="A220">
        <v>46173</v>
      </c>
      <c r="B220" t="str">
        <v>11580 -Manteca</v>
      </c>
      <c r="C220">
        <v>11580</v>
      </c>
      <c r="D220" t="str">
        <v>Payments - Uber Eats</v>
      </c>
      <c r="E220">
        <v>0</v>
      </c>
      <c r="F220">
        <v>154.72</v>
      </c>
    </row>
    <row r="221">
      <c r="A221">
        <v>46173</v>
      </c>
      <c r="B221" t="str">
        <v>11580 -Manteca</v>
      </c>
      <c r="C221">
        <v>11580</v>
      </c>
      <c r="D221" t="str">
        <v>Payments - EZ Cater</v>
      </c>
      <c r="E221">
        <v>0</v>
      </c>
      <c r="F221">
        <v>474.1</v>
      </c>
    </row>
    <row r="222">
      <c r="A222">
        <v>46173</v>
      </c>
      <c r="B222" t="str">
        <v>11580 -Manteca</v>
      </c>
      <c r="C222">
        <v>11580</v>
      </c>
      <c r="D222" t="str">
        <v>Payments - Door Dash</v>
      </c>
      <c r="E222">
        <v>0</v>
      </c>
      <c r="F222">
        <v>1569.85</v>
      </c>
    </row>
    <row r="223">
      <c r="A223">
        <v>46173</v>
      </c>
      <c r="B223" t="str">
        <v>11580 -Manteca</v>
      </c>
      <c r="C223">
        <v>11580</v>
      </c>
      <c r="D223" t="str">
        <v>Cash Deposit</v>
      </c>
      <c r="E223">
        <v>0</v>
      </c>
      <c r="F223">
        <v>551</v>
      </c>
    </row>
    <row r="224">
      <c r="A224">
        <v>46173</v>
      </c>
      <c r="B224" t="str">
        <v>11580 -Manteca</v>
      </c>
      <c r="C224">
        <v>11580</v>
      </c>
      <c r="D224" t="str">
        <v>Payments - PrPD Paypal</v>
      </c>
      <c r="E224">
        <v>0</v>
      </c>
      <c r="F224">
        <v>13.08</v>
      </c>
    </row>
    <row r="225">
      <c r="A225">
        <v>46173</v>
      </c>
      <c r="B225" t="str">
        <v>11580 -Manteca</v>
      </c>
      <c r="C225">
        <v>11580</v>
      </c>
      <c r="D225" t="str">
        <v>Promotions - Wraps</v>
      </c>
      <c r="E225">
        <v>0</v>
      </c>
      <c r="F225">
        <v>19.69</v>
      </c>
    </row>
    <row r="226">
      <c r="A226">
        <v>46173</v>
      </c>
      <c r="B226" t="str">
        <v>11580 -Manteca</v>
      </c>
      <c r="C226">
        <v>11580</v>
      </c>
      <c r="D226" t="str">
        <v>Promotions - Other</v>
      </c>
      <c r="E226">
        <v>0</v>
      </c>
      <c r="F226">
        <v>2814.73</v>
      </c>
    </row>
    <row r="227">
      <c r="A227">
        <v>46173</v>
      </c>
      <c r="B227" t="str">
        <v>11691-Arden Arcade</v>
      </c>
      <c r="C227">
        <v>11691</v>
      </c>
      <c r="D227" t="str">
        <v>Sales Tax Payable</v>
      </c>
      <c r="E227">
        <v>403.35</v>
      </c>
      <c r="F227">
        <v>0</v>
      </c>
    </row>
    <row r="228">
      <c r="A228">
        <v>46173</v>
      </c>
      <c r="B228" t="str">
        <v>11691-Arden Arcade</v>
      </c>
      <c r="C228">
        <v>11691</v>
      </c>
      <c r="D228" t="str">
        <v>CA CRV</v>
      </c>
      <c r="E228">
        <v>0.1</v>
      </c>
      <c r="F228">
        <v>0</v>
      </c>
    </row>
    <row r="229">
      <c r="A229">
        <v>46173</v>
      </c>
      <c r="B229" t="str">
        <v>11691-Arden Arcade</v>
      </c>
      <c r="C229">
        <v>11691</v>
      </c>
      <c r="D229" t="str">
        <v>Tax Exempt Sales</v>
      </c>
      <c r="E229">
        <v>12.24</v>
      </c>
      <c r="F229">
        <v>0</v>
      </c>
    </row>
    <row r="230">
      <c r="A230">
        <v>46173</v>
      </c>
      <c r="B230" t="str">
        <v>11691-Arden Arcade</v>
      </c>
      <c r="C230">
        <v>11691</v>
      </c>
      <c r="D230" t="str">
        <v>Cash Handling - Over/Short</v>
      </c>
      <c r="E230">
        <v>20.66</v>
      </c>
      <c r="F230">
        <v>0</v>
      </c>
    </row>
    <row r="231">
      <c r="A231">
        <v>46173</v>
      </c>
      <c r="B231" t="str">
        <v>11691-Arden Arcade</v>
      </c>
      <c r="C231">
        <v>11691</v>
      </c>
      <c r="D231" t="str">
        <v>Net Sales - Food</v>
      </c>
      <c r="E231">
        <v>4671.02</v>
      </c>
      <c r="F231">
        <v>0</v>
      </c>
    </row>
    <row r="232">
      <c r="A232">
        <v>46173</v>
      </c>
      <c r="B232" t="str">
        <v>11691-Arden Arcade</v>
      </c>
      <c r="C232">
        <v>11691</v>
      </c>
      <c r="D232" t="str">
        <v>Net Sales - Beverages</v>
      </c>
      <c r="E232">
        <v>542.81</v>
      </c>
      <c r="F232">
        <v>0</v>
      </c>
    </row>
    <row r="233">
      <c r="A233">
        <v>46173</v>
      </c>
      <c r="B233" t="str">
        <v>11691-Arden Arcade</v>
      </c>
      <c r="C233">
        <v>11691</v>
      </c>
      <c r="D233" t="str">
        <v>Net Sales - Other</v>
      </c>
      <c r="E233">
        <v>29.68</v>
      </c>
      <c r="F233">
        <v>0</v>
      </c>
    </row>
    <row r="234">
      <c r="A234">
        <v>46173</v>
      </c>
      <c r="B234" t="str">
        <v>11691-Arden Arcade</v>
      </c>
      <c r="C234">
        <v>11691</v>
      </c>
      <c r="D234" t="str">
        <v>Payments - PrPd Amex</v>
      </c>
      <c r="E234">
        <v>0</v>
      </c>
      <c r="F234">
        <v>15.88</v>
      </c>
    </row>
    <row r="235">
      <c r="A235">
        <v>46173</v>
      </c>
      <c r="B235" t="str">
        <v>11691-Arden Arcade</v>
      </c>
      <c r="C235">
        <v>11691</v>
      </c>
      <c r="D235" t="str">
        <v>Payments - Discover</v>
      </c>
      <c r="E235">
        <v>0</v>
      </c>
      <c r="F235">
        <v>24.64</v>
      </c>
    </row>
    <row r="236">
      <c r="A236">
        <v>46173</v>
      </c>
      <c r="B236" t="str">
        <v>11691-Arden Arcade</v>
      </c>
      <c r="C236">
        <v>11691</v>
      </c>
      <c r="D236" t="str">
        <v>Payments - EBT</v>
      </c>
      <c r="E236">
        <v>0</v>
      </c>
      <c r="F236">
        <v>24.72</v>
      </c>
    </row>
    <row r="237">
      <c r="A237">
        <v>46173</v>
      </c>
      <c r="B237" t="str">
        <v>11691-Arden Arcade</v>
      </c>
      <c r="C237">
        <v>11691</v>
      </c>
      <c r="D237" t="str">
        <v>Payments - AMEX</v>
      </c>
      <c r="E237">
        <v>0</v>
      </c>
      <c r="F237">
        <v>40.92</v>
      </c>
    </row>
    <row r="238">
      <c r="A238">
        <v>46173</v>
      </c>
      <c r="B238" t="str">
        <v>11691-Arden Arcade</v>
      </c>
      <c r="C238">
        <v>11691</v>
      </c>
      <c r="D238" t="str">
        <v>Payments - PrPd Master Card</v>
      </c>
      <c r="E238">
        <v>0</v>
      </c>
      <c r="F238">
        <v>148.86</v>
      </c>
    </row>
    <row r="239">
      <c r="A239">
        <v>46173</v>
      </c>
      <c r="B239" t="str">
        <v>11691-Arden Arcade</v>
      </c>
      <c r="C239">
        <v>11691</v>
      </c>
      <c r="D239" t="str">
        <v>Payments - PrPd Visa</v>
      </c>
      <c r="E239">
        <v>0</v>
      </c>
      <c r="F239">
        <v>587.97</v>
      </c>
    </row>
    <row r="240">
      <c r="A240">
        <v>46173</v>
      </c>
      <c r="B240" t="str">
        <v>11691-Arden Arcade</v>
      </c>
      <c r="C240">
        <v>11691</v>
      </c>
      <c r="D240" t="str">
        <v>Payments - Master Card</v>
      </c>
      <c r="E240">
        <v>0</v>
      </c>
      <c r="F240">
        <v>641.08</v>
      </c>
    </row>
    <row r="241">
      <c r="A241">
        <v>46173</v>
      </c>
      <c r="B241" t="str">
        <v>11691-Arden Arcade</v>
      </c>
      <c r="C241">
        <v>11691</v>
      </c>
      <c r="D241" t="str">
        <v>Payments - Visa</v>
      </c>
      <c r="E241">
        <v>0</v>
      </c>
      <c r="F241">
        <v>2278.28</v>
      </c>
    </row>
    <row r="242">
      <c r="A242">
        <v>46173</v>
      </c>
      <c r="B242" t="str">
        <v>11691-Arden Arcade</v>
      </c>
      <c r="C242">
        <v>11691</v>
      </c>
      <c r="D242" t="str">
        <v>Delivery Fees Net</v>
      </c>
      <c r="E242">
        <v>7.45</v>
      </c>
      <c r="F242">
        <v>0</v>
      </c>
    </row>
    <row r="243">
      <c r="A243">
        <v>46173</v>
      </c>
      <c r="B243" t="str">
        <v>11691-Arden Arcade</v>
      </c>
      <c r="C243">
        <v>11691</v>
      </c>
      <c r="D243" t="str">
        <v>Payments - Grub Hub</v>
      </c>
      <c r="E243">
        <v>0</v>
      </c>
      <c r="F243">
        <v>39.53</v>
      </c>
    </row>
    <row r="244">
      <c r="A244">
        <v>46173</v>
      </c>
      <c r="B244" t="str">
        <v>11691-Arden Arcade</v>
      </c>
      <c r="C244">
        <v>11691</v>
      </c>
      <c r="D244" t="str">
        <v>Payments - Uber Eats</v>
      </c>
      <c r="E244">
        <v>0</v>
      </c>
      <c r="F244">
        <v>143.24</v>
      </c>
    </row>
    <row r="245">
      <c r="A245">
        <v>46173</v>
      </c>
      <c r="B245" t="str">
        <v>11691-Arden Arcade</v>
      </c>
      <c r="C245">
        <v>11691</v>
      </c>
      <c r="D245" t="str">
        <v>Payments - Door Dash</v>
      </c>
      <c r="E245">
        <v>0</v>
      </c>
      <c r="F245">
        <v>604.51</v>
      </c>
    </row>
    <row r="246">
      <c r="A246">
        <v>46173</v>
      </c>
      <c r="B246" t="str">
        <v>11691-Arden Arcade</v>
      </c>
      <c r="C246">
        <v>11691</v>
      </c>
      <c r="D246" t="str">
        <v>Cash Deposit</v>
      </c>
      <c r="E246">
        <v>0</v>
      </c>
      <c r="F246">
        <v>1047</v>
      </c>
    </row>
    <row r="247">
      <c r="A247">
        <v>46173</v>
      </c>
      <c r="B247" t="str">
        <v>11691-Arden Arcade</v>
      </c>
      <c r="C247">
        <v>11691</v>
      </c>
      <c r="D247" t="str">
        <v>Payments - PrPD Venmo</v>
      </c>
      <c r="E247">
        <v>0</v>
      </c>
      <c r="F247">
        <v>106.69</v>
      </c>
    </row>
    <row r="248">
      <c r="A248">
        <v>46173</v>
      </c>
      <c r="B248" t="str">
        <v>11691-Arden Arcade</v>
      </c>
      <c r="C248">
        <v>11691</v>
      </c>
      <c r="D248" t="str">
        <v>Revenues - Gift Card Sales</v>
      </c>
      <c r="E248">
        <v>20</v>
      </c>
      <c r="F248">
        <v>0</v>
      </c>
    </row>
    <row r="249">
      <c r="A249">
        <v>46173</v>
      </c>
      <c r="B249" t="str">
        <v>11691-Arden Arcade</v>
      </c>
      <c r="C249">
        <v>11691</v>
      </c>
      <c r="D249" t="str">
        <v>Promotions - Wraps</v>
      </c>
      <c r="E249">
        <v>0</v>
      </c>
      <c r="F249">
        <v>22.02</v>
      </c>
    </row>
    <row r="250">
      <c r="A250">
        <v>46173</v>
      </c>
      <c r="B250" t="str">
        <v>11691-Arden Arcade</v>
      </c>
      <c r="C250">
        <v>11691</v>
      </c>
      <c r="D250" t="str">
        <v>Promotions - Other</v>
      </c>
      <c r="E250">
        <v>0</v>
      </c>
      <c r="F250">
        <v>2169.62</v>
      </c>
    </row>
    <row r="251">
      <c r="A251">
        <v>46173</v>
      </c>
      <c r="B251" t="str">
        <v>11691-Arden Arcade</v>
      </c>
      <c r="C251">
        <v>11691</v>
      </c>
      <c r="D251" t="str">
        <v>Delivery Tips Net</v>
      </c>
      <c r="E251">
        <v>8.25</v>
      </c>
      <c r="F251">
        <v>0</v>
      </c>
    </row>
    <row r="252">
      <c r="A252">
        <v>46173</v>
      </c>
      <c r="B252" t="str">
        <v>11691-Arden Arcade</v>
      </c>
      <c r="C252">
        <v>11691</v>
      </c>
      <c r="D252" t="str">
        <v>Service Fees Negative Offset</v>
      </c>
      <c r="E252">
        <v>-22.5</v>
      </c>
      <c r="F252">
        <v>0</v>
      </c>
    </row>
    <row r="253">
      <c r="A253">
        <v>46173</v>
      </c>
      <c r="B253" t="str">
        <v>11833 - Lodi</v>
      </c>
      <c r="C253">
        <v>11833</v>
      </c>
      <c r="D253" t="str">
        <v>Sales Tax Payable</v>
      </c>
      <c r="E253">
        <v>346.86</v>
      </c>
      <c r="F253">
        <v>0</v>
      </c>
    </row>
    <row r="254">
      <c r="A254">
        <v>46173</v>
      </c>
      <c r="B254" t="str">
        <v>11833 - Lodi</v>
      </c>
      <c r="C254">
        <v>11833</v>
      </c>
      <c r="D254" t="str">
        <v>Cash Handling - Over/Short</v>
      </c>
      <c r="E254">
        <v>7.49</v>
      </c>
      <c r="F254">
        <v>0</v>
      </c>
    </row>
    <row r="255">
      <c r="A255">
        <v>46173</v>
      </c>
      <c r="B255" t="str">
        <v>11833 - Lodi</v>
      </c>
      <c r="C255">
        <v>11833</v>
      </c>
      <c r="D255" t="str">
        <v>Net Sales - Food</v>
      </c>
      <c r="E255">
        <v>3852.5</v>
      </c>
      <c r="F255">
        <v>0</v>
      </c>
    </row>
    <row r="256">
      <c r="A256">
        <v>46173</v>
      </c>
      <c r="B256" t="str">
        <v>11833 - Lodi</v>
      </c>
      <c r="C256">
        <v>11833</v>
      </c>
      <c r="D256" t="str">
        <v>Net Sales - Beverages</v>
      </c>
      <c r="E256">
        <v>352.18</v>
      </c>
      <c r="F256">
        <v>0</v>
      </c>
    </row>
    <row r="257">
      <c r="A257">
        <v>46173</v>
      </c>
      <c r="B257" t="str">
        <v>11833 - Lodi</v>
      </c>
      <c r="C257">
        <v>11833</v>
      </c>
      <c r="D257" t="str">
        <v>Net Sales - Other</v>
      </c>
      <c r="E257">
        <v>9</v>
      </c>
      <c r="F257">
        <v>0</v>
      </c>
    </row>
    <row r="258">
      <c r="A258">
        <v>46173</v>
      </c>
      <c r="B258" t="str">
        <v>11833 - Lodi</v>
      </c>
      <c r="C258">
        <v>11833</v>
      </c>
      <c r="D258" t="str">
        <v>Payments - AMEX</v>
      </c>
      <c r="E258">
        <v>0</v>
      </c>
      <c r="F258">
        <v>33.4</v>
      </c>
    </row>
    <row r="259">
      <c r="A259">
        <v>46173</v>
      </c>
      <c r="B259" t="str">
        <v>11833 - Lodi</v>
      </c>
      <c r="C259">
        <v>11833</v>
      </c>
      <c r="D259" t="str">
        <v>Payments - PrPd Discover</v>
      </c>
      <c r="E259">
        <v>0</v>
      </c>
      <c r="F259">
        <v>34.6</v>
      </c>
    </row>
    <row r="260">
      <c r="A260">
        <v>46173</v>
      </c>
      <c r="B260" t="str">
        <v>11833 - Lodi</v>
      </c>
      <c r="C260">
        <v>11833</v>
      </c>
      <c r="D260" t="str">
        <v>Payments - PrPd Amex</v>
      </c>
      <c r="E260">
        <v>0</v>
      </c>
      <c r="F260">
        <v>42.18</v>
      </c>
    </row>
    <row r="261">
      <c r="A261">
        <v>46173</v>
      </c>
      <c r="B261" t="str">
        <v>11833 - Lodi</v>
      </c>
      <c r="C261">
        <v>11833</v>
      </c>
      <c r="D261" t="str">
        <v>Payments - PrPd Master Card</v>
      </c>
      <c r="E261">
        <v>0</v>
      </c>
      <c r="F261">
        <v>80.92</v>
      </c>
    </row>
    <row r="262">
      <c r="A262">
        <v>46173</v>
      </c>
      <c r="B262" t="str">
        <v>11833 - Lodi</v>
      </c>
      <c r="C262">
        <v>11833</v>
      </c>
      <c r="D262" t="str">
        <v>Payments - Discover</v>
      </c>
      <c r="E262">
        <v>0</v>
      </c>
      <c r="F262">
        <v>83.39</v>
      </c>
    </row>
    <row r="263">
      <c r="A263">
        <v>46173</v>
      </c>
      <c r="B263" t="str">
        <v>11833 - Lodi</v>
      </c>
      <c r="C263">
        <v>11833</v>
      </c>
      <c r="D263" t="str">
        <v>Payments - Master Card</v>
      </c>
      <c r="E263">
        <v>0</v>
      </c>
      <c r="F263">
        <v>279.57</v>
      </c>
    </row>
    <row r="264">
      <c r="A264">
        <v>46173</v>
      </c>
      <c r="B264" t="str">
        <v>11833 - Lodi</v>
      </c>
      <c r="C264">
        <v>11833</v>
      </c>
      <c r="D264" t="str">
        <v>Payments - PrPd Visa</v>
      </c>
      <c r="E264">
        <v>0</v>
      </c>
      <c r="F264">
        <v>588.87</v>
      </c>
    </row>
    <row r="265">
      <c r="A265">
        <v>46173</v>
      </c>
      <c r="B265" t="str">
        <v>11833 - Lodi</v>
      </c>
      <c r="C265">
        <v>11833</v>
      </c>
      <c r="D265" t="str">
        <v>Payments - Visa</v>
      </c>
      <c r="E265">
        <v>0</v>
      </c>
      <c r="F265">
        <v>1961.16</v>
      </c>
    </row>
    <row r="266">
      <c r="A266">
        <v>46173</v>
      </c>
      <c r="B266" t="str">
        <v>11833 - Lodi</v>
      </c>
      <c r="C266">
        <v>11833</v>
      </c>
      <c r="D266" t="str">
        <v>Delivery Fees Net</v>
      </c>
      <c r="E266">
        <v>2.98</v>
      </c>
      <c r="F266">
        <v>0</v>
      </c>
    </row>
    <row r="267">
      <c r="A267">
        <v>46173</v>
      </c>
      <c r="B267" t="str">
        <v>11833 - Lodi</v>
      </c>
      <c r="C267">
        <v>11833</v>
      </c>
      <c r="D267" t="str">
        <v>Payments - Grub Hub</v>
      </c>
      <c r="E267">
        <v>0</v>
      </c>
      <c r="F267">
        <v>78.7</v>
      </c>
    </row>
    <row r="268">
      <c r="A268">
        <v>46173</v>
      </c>
      <c r="B268" t="str">
        <v>11833 - Lodi</v>
      </c>
      <c r="C268">
        <v>11833</v>
      </c>
      <c r="D268" t="str">
        <v>Payments - Uber Eats</v>
      </c>
      <c r="E268">
        <v>0</v>
      </c>
      <c r="F268">
        <v>106.36</v>
      </c>
    </row>
    <row r="269">
      <c r="A269">
        <v>46173</v>
      </c>
      <c r="B269" t="str">
        <v>11833 - Lodi</v>
      </c>
      <c r="C269">
        <v>11833</v>
      </c>
      <c r="D269" t="str">
        <v>Payments - Door Dash</v>
      </c>
      <c r="E269">
        <v>0</v>
      </c>
      <c r="F269">
        <v>407.43</v>
      </c>
    </row>
    <row r="270">
      <c r="A270">
        <v>46173</v>
      </c>
      <c r="B270" t="str">
        <v>11833 - Lodi</v>
      </c>
      <c r="C270">
        <v>11833</v>
      </c>
      <c r="D270" t="str">
        <v>Cash Deposit</v>
      </c>
      <c r="E270">
        <v>0</v>
      </c>
      <c r="F270">
        <v>839</v>
      </c>
    </row>
    <row r="271">
      <c r="A271">
        <v>46173</v>
      </c>
      <c r="B271" t="str">
        <v>11833 - Lodi</v>
      </c>
      <c r="C271">
        <v>11833</v>
      </c>
      <c r="D271" t="str">
        <v>Payments - Cash App</v>
      </c>
      <c r="E271">
        <v>0</v>
      </c>
      <c r="F271">
        <v>12.44</v>
      </c>
    </row>
    <row r="272">
      <c r="A272">
        <v>46173</v>
      </c>
      <c r="B272" t="str">
        <v>11833 - Lodi</v>
      </c>
      <c r="C272">
        <v>11833</v>
      </c>
      <c r="D272" t="str">
        <v>Payments - PrPD Venmo</v>
      </c>
      <c r="E272">
        <v>0</v>
      </c>
      <c r="F272">
        <v>32.99</v>
      </c>
    </row>
    <row r="273">
      <c r="A273">
        <v>46173</v>
      </c>
      <c r="B273" t="str">
        <v>11833 - Lodi</v>
      </c>
      <c r="C273">
        <v>11833</v>
      </c>
      <c r="D273" t="str">
        <v>Promotions - Wraps</v>
      </c>
      <c r="E273">
        <v>0</v>
      </c>
      <c r="F273">
        <v>10.48</v>
      </c>
    </row>
    <row r="274">
      <c r="A274">
        <v>46173</v>
      </c>
      <c r="B274" t="str">
        <v>11833 - Lodi</v>
      </c>
      <c r="C274">
        <v>11833</v>
      </c>
      <c r="D274" t="str">
        <v>Promotions - Other</v>
      </c>
      <c r="E274">
        <v>0</v>
      </c>
      <c r="F274">
        <v>1727.96</v>
      </c>
    </row>
    <row r="275">
      <c r="A275">
        <v>46173</v>
      </c>
      <c r="B275" t="str">
        <v>11833 - Lodi</v>
      </c>
      <c r="C275">
        <v>11833</v>
      </c>
      <c r="D275" t="str">
        <v>Delivery Tips Net</v>
      </c>
      <c r="E275">
        <v>10</v>
      </c>
      <c r="F275">
        <v>0</v>
      </c>
    </row>
    <row r="276">
      <c r="A276">
        <v>46173</v>
      </c>
      <c r="B276" t="str">
        <v>11833 - Lodi</v>
      </c>
      <c r="C276">
        <v>11833</v>
      </c>
      <c r="D276" t="str">
        <v>Service Fees Negative Offset</v>
      </c>
      <c r="E276">
        <v>-9</v>
      </c>
      <c r="F276">
        <v>0</v>
      </c>
    </row>
    <row r="277">
      <c r="A277">
        <v>46173</v>
      </c>
      <c r="B277" t="str">
        <v>11921-Mack</v>
      </c>
      <c r="C277">
        <v>11921</v>
      </c>
      <c r="D277" t="str">
        <v>Sales Tax Payable</v>
      </c>
      <c r="E277">
        <v>619.79</v>
      </c>
      <c r="F277">
        <v>0</v>
      </c>
    </row>
    <row r="278">
      <c r="A278">
        <v>46173</v>
      </c>
      <c r="B278" t="str">
        <v>11921-Mack</v>
      </c>
      <c r="C278">
        <v>11921</v>
      </c>
      <c r="D278" t="str">
        <v>Tax Exempt Sales</v>
      </c>
      <c r="E278">
        <v>113.02</v>
      </c>
      <c r="F278">
        <v>0</v>
      </c>
    </row>
    <row r="279">
      <c r="A279">
        <v>46173</v>
      </c>
      <c r="B279" t="str">
        <v>11921-Mack</v>
      </c>
      <c r="C279">
        <v>11921</v>
      </c>
      <c r="D279" t="str">
        <v>Cash Handling - Over/Short</v>
      </c>
      <c r="E279">
        <v>0</v>
      </c>
      <c r="F279">
        <v>0.19</v>
      </c>
    </row>
    <row r="280">
      <c r="A280">
        <v>46173</v>
      </c>
      <c r="B280" t="str">
        <v>11921-Mack</v>
      </c>
      <c r="C280">
        <v>11921</v>
      </c>
      <c r="D280" t="str">
        <v>Net Sales - Food</v>
      </c>
      <c r="E280">
        <v>6601.32</v>
      </c>
      <c r="F280">
        <v>0</v>
      </c>
    </row>
    <row r="281">
      <c r="A281">
        <v>46173</v>
      </c>
      <c r="B281" t="str">
        <v>11921-Mack</v>
      </c>
      <c r="C281">
        <v>11921</v>
      </c>
      <c r="D281" t="str">
        <v>Net Sales - Beverages</v>
      </c>
      <c r="E281">
        <v>595.94</v>
      </c>
      <c r="F281">
        <v>0</v>
      </c>
    </row>
    <row r="282">
      <c r="A282">
        <v>46173</v>
      </c>
      <c r="B282" t="str">
        <v>11921-Mack</v>
      </c>
      <c r="C282">
        <v>11921</v>
      </c>
      <c r="D282" t="str">
        <v>Net Sales - Other</v>
      </c>
      <c r="E282">
        <v>12.37</v>
      </c>
      <c r="F282">
        <v>0</v>
      </c>
    </row>
    <row r="283">
      <c r="A283">
        <v>46173</v>
      </c>
      <c r="B283" t="str">
        <v>11921-Mack</v>
      </c>
      <c r="C283">
        <v>11921</v>
      </c>
      <c r="D283" t="str">
        <v>Payments - Discover</v>
      </c>
      <c r="E283">
        <v>0</v>
      </c>
      <c r="F283">
        <v>4.18</v>
      </c>
    </row>
    <row r="284">
      <c r="A284">
        <v>46173</v>
      </c>
      <c r="B284" t="str">
        <v>11921-Mack</v>
      </c>
      <c r="C284">
        <v>11921</v>
      </c>
      <c r="D284" t="str">
        <v>Payments - AMEX</v>
      </c>
      <c r="E284">
        <v>0</v>
      </c>
      <c r="F284">
        <v>8.36</v>
      </c>
    </row>
    <row r="285">
      <c r="A285">
        <v>46173</v>
      </c>
      <c r="B285" t="str">
        <v>11921-Mack</v>
      </c>
      <c r="C285">
        <v>11921</v>
      </c>
      <c r="D285" t="str">
        <v>Payments - PrPd Amex</v>
      </c>
      <c r="E285">
        <v>0</v>
      </c>
      <c r="F285">
        <v>48.92</v>
      </c>
    </row>
    <row r="286">
      <c r="A286">
        <v>46173</v>
      </c>
      <c r="B286" t="str">
        <v>11921-Mack</v>
      </c>
      <c r="C286">
        <v>11921</v>
      </c>
      <c r="D286" t="str">
        <v>Payments - PrPd Discover</v>
      </c>
      <c r="E286">
        <v>0</v>
      </c>
      <c r="F286">
        <v>59.79</v>
      </c>
    </row>
    <row r="287">
      <c r="A287">
        <v>46173</v>
      </c>
      <c r="B287" t="str">
        <v>11921-Mack</v>
      </c>
      <c r="C287">
        <v>11921</v>
      </c>
      <c r="D287" t="str">
        <v>Payments - EBT</v>
      </c>
      <c r="E287">
        <v>0</v>
      </c>
      <c r="F287">
        <v>109.03</v>
      </c>
    </row>
    <row r="288">
      <c r="A288">
        <v>46173</v>
      </c>
      <c r="B288" t="str">
        <v>11921-Mack</v>
      </c>
      <c r="C288">
        <v>11921</v>
      </c>
      <c r="D288" t="str">
        <v>Payments - PrPd Master Card</v>
      </c>
      <c r="E288">
        <v>0</v>
      </c>
      <c r="F288">
        <v>272.03</v>
      </c>
    </row>
    <row r="289">
      <c r="A289">
        <v>46173</v>
      </c>
      <c r="B289" t="str">
        <v>11921-Mack</v>
      </c>
      <c r="C289">
        <v>11921</v>
      </c>
      <c r="D289" t="str">
        <v>Payments - Master Card</v>
      </c>
      <c r="E289">
        <v>0</v>
      </c>
      <c r="F289">
        <v>446.8</v>
      </c>
    </row>
    <row r="290">
      <c r="A290">
        <v>46173</v>
      </c>
      <c r="B290" t="str">
        <v>11921-Mack</v>
      </c>
      <c r="C290">
        <v>11921</v>
      </c>
      <c r="D290" t="str">
        <v>Payments - PrPd Visa</v>
      </c>
      <c r="E290">
        <v>0</v>
      </c>
      <c r="F290">
        <v>848.2</v>
      </c>
    </row>
    <row r="291">
      <c r="A291">
        <v>46173</v>
      </c>
      <c r="B291" t="str">
        <v>11921-Mack</v>
      </c>
      <c r="C291">
        <v>11921</v>
      </c>
      <c r="D291" t="str">
        <v>Payments - Visa</v>
      </c>
      <c r="E291">
        <v>0</v>
      </c>
      <c r="F291">
        <v>2277.26</v>
      </c>
    </row>
    <row r="292">
      <c r="A292">
        <v>46173</v>
      </c>
      <c r="B292" t="str">
        <v>11921-Mack</v>
      </c>
      <c r="C292">
        <v>11921</v>
      </c>
      <c r="D292" t="str">
        <v>Delivery Fees Net</v>
      </c>
      <c r="E292">
        <v>2.98</v>
      </c>
      <c r="F292">
        <v>0</v>
      </c>
    </row>
    <row r="293">
      <c r="A293">
        <v>46173</v>
      </c>
      <c r="B293" t="str">
        <v>11921-Mack</v>
      </c>
      <c r="C293">
        <v>11921</v>
      </c>
      <c r="D293" t="str">
        <v>Payments - Grub Hub</v>
      </c>
      <c r="E293">
        <v>0</v>
      </c>
      <c r="F293">
        <v>45.92</v>
      </c>
    </row>
    <row r="294">
      <c r="A294">
        <v>46173</v>
      </c>
      <c r="B294" t="str">
        <v>11921-Mack</v>
      </c>
      <c r="C294">
        <v>11921</v>
      </c>
      <c r="D294" t="str">
        <v>Payments - Uber Eats</v>
      </c>
      <c r="E294">
        <v>0</v>
      </c>
      <c r="F294">
        <v>222.11</v>
      </c>
    </row>
    <row r="295">
      <c r="A295">
        <v>46173</v>
      </c>
      <c r="B295" t="str">
        <v>11921-Mack</v>
      </c>
      <c r="C295">
        <v>11921</v>
      </c>
      <c r="D295" t="str">
        <v>Payments - Door Dash</v>
      </c>
      <c r="E295">
        <v>0</v>
      </c>
      <c r="F295">
        <v>1588.86</v>
      </c>
    </row>
    <row r="296">
      <c r="A296">
        <v>46173</v>
      </c>
      <c r="B296" t="str">
        <v>11921-Mack</v>
      </c>
      <c r="C296">
        <v>11921</v>
      </c>
      <c r="D296" t="str">
        <v>Cash Deposit</v>
      </c>
      <c r="E296">
        <v>0</v>
      </c>
      <c r="F296">
        <v>1495</v>
      </c>
    </row>
    <row r="297">
      <c r="A297">
        <v>46173</v>
      </c>
      <c r="B297" t="str">
        <v>11921-Mack</v>
      </c>
      <c r="C297">
        <v>11921</v>
      </c>
      <c r="D297" t="str">
        <v>Payments - Gift Card</v>
      </c>
      <c r="E297">
        <v>0</v>
      </c>
      <c r="F297">
        <v>13.05</v>
      </c>
    </row>
    <row r="298">
      <c r="A298">
        <v>46173</v>
      </c>
      <c r="B298" t="str">
        <v>11921-Mack</v>
      </c>
      <c r="C298">
        <v>11921</v>
      </c>
      <c r="D298" t="str">
        <v>Payments - PrPD Paypal</v>
      </c>
      <c r="E298">
        <v>0</v>
      </c>
      <c r="F298">
        <v>26.09</v>
      </c>
    </row>
    <row r="299">
      <c r="A299">
        <v>46173</v>
      </c>
      <c r="B299" t="str">
        <v>11921-Mack</v>
      </c>
      <c r="C299">
        <v>11921</v>
      </c>
      <c r="D299" t="str">
        <v>Payments - Cash App</v>
      </c>
      <c r="E299">
        <v>0</v>
      </c>
      <c r="F299">
        <v>29.45</v>
      </c>
    </row>
    <row r="300">
      <c r="A300">
        <v>46173</v>
      </c>
      <c r="B300" t="str">
        <v>11921-Mack</v>
      </c>
      <c r="C300">
        <v>11921</v>
      </c>
      <c r="D300" t="str">
        <v>Payments - Kiosk MasterCard</v>
      </c>
      <c r="E300">
        <v>0</v>
      </c>
      <c r="F300">
        <v>54.09</v>
      </c>
    </row>
    <row r="301">
      <c r="A301">
        <v>46173</v>
      </c>
      <c r="B301" t="str">
        <v>11921-Mack</v>
      </c>
      <c r="C301">
        <v>11921</v>
      </c>
      <c r="D301" t="str">
        <v>Payments - Kiosk Visa</v>
      </c>
      <c r="E301">
        <v>0</v>
      </c>
      <c r="F301">
        <v>286.07</v>
      </c>
    </row>
    <row r="302">
      <c r="A302">
        <v>46173</v>
      </c>
      <c r="B302" t="str">
        <v>11921-Mack</v>
      </c>
      <c r="C302">
        <v>11921</v>
      </c>
      <c r="D302" t="str">
        <v>Promotions - Wraps</v>
      </c>
      <c r="E302">
        <v>0</v>
      </c>
      <c r="F302">
        <v>12.06</v>
      </c>
    </row>
    <row r="303">
      <c r="A303">
        <v>46173</v>
      </c>
      <c r="B303" t="str">
        <v>11921-Mack</v>
      </c>
      <c r="C303">
        <v>11921</v>
      </c>
      <c r="D303" t="str">
        <v>Promotions - Other</v>
      </c>
      <c r="E303">
        <v>0</v>
      </c>
      <c r="F303">
        <v>3417.87</v>
      </c>
    </row>
    <row r="304">
      <c r="A304">
        <v>46173</v>
      </c>
      <c r="B304" t="str">
        <v>11921-Mack</v>
      </c>
      <c r="C304">
        <v>11921</v>
      </c>
      <c r="D304" t="str">
        <v>Delivery Tips Net</v>
      </c>
      <c r="E304">
        <v>3</v>
      </c>
      <c r="F304">
        <v>0</v>
      </c>
    </row>
    <row r="305">
      <c r="A305">
        <v>46173</v>
      </c>
      <c r="B305" t="str">
        <v>11921-Mack</v>
      </c>
      <c r="C305">
        <v>11921</v>
      </c>
      <c r="D305" t="str">
        <v>Service Fees Negative Offset</v>
      </c>
      <c r="E305">
        <v>-9</v>
      </c>
      <c r="F305">
        <v>0</v>
      </c>
    </row>
    <row r="306">
      <c r="A306">
        <v>46173</v>
      </c>
      <c r="B306" t="str">
        <v>11922-Fairfield</v>
      </c>
      <c r="C306">
        <v>11922</v>
      </c>
      <c r="D306" t="str">
        <v>Sales Tax Payable</v>
      </c>
      <c r="E306">
        <v>350.86</v>
      </c>
      <c r="F306">
        <v>0</v>
      </c>
    </row>
    <row r="307">
      <c r="A307">
        <v>46173</v>
      </c>
      <c r="B307" t="str">
        <v>11922-Fairfield</v>
      </c>
      <c r="C307">
        <v>11922</v>
      </c>
      <c r="D307" t="str">
        <v>CA CRV</v>
      </c>
      <c r="E307">
        <v>0.3</v>
      </c>
      <c r="F307">
        <v>0</v>
      </c>
    </row>
    <row r="308">
      <c r="A308">
        <v>46173</v>
      </c>
      <c r="B308" t="str">
        <v>11922-Fairfield</v>
      </c>
      <c r="C308">
        <v>11922</v>
      </c>
      <c r="D308" t="str">
        <v>Cash Handling - Over/Short</v>
      </c>
      <c r="E308">
        <v>14.28</v>
      </c>
      <c r="F308">
        <v>0</v>
      </c>
    </row>
    <row r="309">
      <c r="A309">
        <v>46173</v>
      </c>
      <c r="B309" t="str">
        <v>11922-Fairfield</v>
      </c>
      <c r="C309">
        <v>11922</v>
      </c>
      <c r="D309" t="str">
        <v>Net Sales - Food</v>
      </c>
      <c r="E309">
        <v>3813.11</v>
      </c>
      <c r="F309">
        <v>0</v>
      </c>
    </row>
    <row r="310">
      <c r="A310">
        <v>46173</v>
      </c>
      <c r="B310" t="str">
        <v>11922-Fairfield</v>
      </c>
      <c r="C310">
        <v>11922</v>
      </c>
      <c r="D310" t="str">
        <v>Net Sales - Beverages</v>
      </c>
      <c r="E310">
        <v>370.21</v>
      </c>
      <c r="F310">
        <v>0</v>
      </c>
    </row>
    <row r="311">
      <c r="A311">
        <v>46173</v>
      </c>
      <c r="B311" t="str">
        <v>11922-Fairfield</v>
      </c>
      <c r="C311">
        <v>11922</v>
      </c>
      <c r="D311" t="str">
        <v>Net Sales - Other</v>
      </c>
      <c r="E311">
        <v>13.5</v>
      </c>
      <c r="F311">
        <v>0</v>
      </c>
    </row>
    <row r="312">
      <c r="A312">
        <v>46173</v>
      </c>
      <c r="B312" t="str">
        <v>11922-Fairfield</v>
      </c>
      <c r="C312">
        <v>11922</v>
      </c>
      <c r="D312" t="str">
        <v>Payments - Discover</v>
      </c>
      <c r="E312">
        <v>0</v>
      </c>
      <c r="F312">
        <v>31.52</v>
      </c>
    </row>
    <row r="313">
      <c r="A313">
        <v>46173</v>
      </c>
      <c r="B313" t="str">
        <v>11922-Fairfield</v>
      </c>
      <c r="C313">
        <v>11922</v>
      </c>
      <c r="D313" t="str">
        <v>Payments - Master Card</v>
      </c>
      <c r="E313">
        <v>0</v>
      </c>
      <c r="F313">
        <v>123.98</v>
      </c>
    </row>
    <row r="314">
      <c r="A314">
        <v>46173</v>
      </c>
      <c r="B314" t="str">
        <v>11922-Fairfield</v>
      </c>
      <c r="C314">
        <v>11922</v>
      </c>
      <c r="D314" t="str">
        <v>Payments - AMEX</v>
      </c>
      <c r="E314">
        <v>0</v>
      </c>
      <c r="F314">
        <v>139.73</v>
      </c>
    </row>
    <row r="315">
      <c r="A315">
        <v>46173</v>
      </c>
      <c r="B315" t="str">
        <v>11922-Fairfield</v>
      </c>
      <c r="C315">
        <v>11922</v>
      </c>
      <c r="D315" t="str">
        <v>Payments - PrPd Master Card</v>
      </c>
      <c r="E315">
        <v>0</v>
      </c>
      <c r="F315">
        <v>150.89</v>
      </c>
    </row>
    <row r="316">
      <c r="A316">
        <v>46173</v>
      </c>
      <c r="B316" t="str">
        <v>11922-Fairfield</v>
      </c>
      <c r="C316">
        <v>11922</v>
      </c>
      <c r="D316" t="str">
        <v>Payments - PrPd Visa</v>
      </c>
      <c r="E316">
        <v>0</v>
      </c>
      <c r="F316">
        <v>586.92</v>
      </c>
    </row>
    <row r="317">
      <c r="A317">
        <v>46173</v>
      </c>
      <c r="B317" t="str">
        <v>11922-Fairfield</v>
      </c>
      <c r="C317">
        <v>11922</v>
      </c>
      <c r="D317" t="str">
        <v>Payments - Visa</v>
      </c>
      <c r="E317">
        <v>0</v>
      </c>
      <c r="F317">
        <v>1857.06</v>
      </c>
    </row>
    <row r="318">
      <c r="A318">
        <v>46173</v>
      </c>
      <c r="B318" t="str">
        <v>11922-Fairfield</v>
      </c>
      <c r="C318">
        <v>11922</v>
      </c>
      <c r="D318" t="str">
        <v>Delivery Fees Net</v>
      </c>
      <c r="E318">
        <v>4.47</v>
      </c>
      <c r="F318">
        <v>0</v>
      </c>
    </row>
    <row r="319">
      <c r="A319">
        <v>46173</v>
      </c>
      <c r="B319" t="str">
        <v>11922-Fairfield</v>
      </c>
      <c r="C319">
        <v>11922</v>
      </c>
      <c r="D319" t="str">
        <v>Payments - Uber Eats</v>
      </c>
      <c r="E319">
        <v>0</v>
      </c>
      <c r="F319">
        <v>57.43</v>
      </c>
    </row>
    <row r="320">
      <c r="A320">
        <v>46173</v>
      </c>
      <c r="B320" t="str">
        <v>11922-Fairfield</v>
      </c>
      <c r="C320">
        <v>11922</v>
      </c>
      <c r="D320" t="str">
        <v>Payments - Grub Hub</v>
      </c>
      <c r="E320">
        <v>0</v>
      </c>
      <c r="F320">
        <v>82.01</v>
      </c>
    </row>
    <row r="321">
      <c r="A321">
        <v>46173</v>
      </c>
      <c r="B321" t="str">
        <v>11922-Fairfield</v>
      </c>
      <c r="C321">
        <v>11922</v>
      </c>
      <c r="D321" t="str">
        <v>Payments - Door Dash</v>
      </c>
      <c r="E321">
        <v>0</v>
      </c>
      <c r="F321">
        <v>480.24</v>
      </c>
    </row>
    <row r="322">
      <c r="A322">
        <v>46173</v>
      </c>
      <c r="B322" t="str">
        <v>11922-Fairfield</v>
      </c>
      <c r="C322">
        <v>11922</v>
      </c>
      <c r="D322" t="str">
        <v>Cash Deposit</v>
      </c>
      <c r="E322">
        <v>0</v>
      </c>
      <c r="F322">
        <v>535</v>
      </c>
    </row>
    <row r="323">
      <c r="A323">
        <v>46173</v>
      </c>
      <c r="B323" t="str">
        <v>11922-Fairfield</v>
      </c>
      <c r="C323">
        <v>11922</v>
      </c>
      <c r="D323" t="str">
        <v>Payments - PrPD Paypal</v>
      </c>
      <c r="E323">
        <v>0</v>
      </c>
      <c r="F323">
        <v>26.83</v>
      </c>
    </row>
    <row r="324">
      <c r="A324">
        <v>46173</v>
      </c>
      <c r="B324" t="str">
        <v>11922-Fairfield</v>
      </c>
      <c r="C324">
        <v>11922</v>
      </c>
      <c r="D324" t="str">
        <v>Payments - Kiosk MasterCard</v>
      </c>
      <c r="E324">
        <v>0</v>
      </c>
      <c r="F324">
        <v>39.94</v>
      </c>
    </row>
    <row r="325">
      <c r="A325">
        <v>46173</v>
      </c>
      <c r="B325" t="str">
        <v>11922-Fairfield</v>
      </c>
      <c r="C325">
        <v>11922</v>
      </c>
      <c r="D325" t="str">
        <v>Payments - Kiosk Visa</v>
      </c>
      <c r="E325">
        <v>0</v>
      </c>
      <c r="F325">
        <v>467.26</v>
      </c>
    </row>
    <row r="326">
      <c r="A326">
        <v>46173</v>
      </c>
      <c r="B326" t="str">
        <v>11922-Fairfield</v>
      </c>
      <c r="C326">
        <v>11922</v>
      </c>
      <c r="D326" t="str">
        <v>Promotions - Wraps</v>
      </c>
      <c r="E326">
        <v>0</v>
      </c>
      <c r="F326">
        <v>31.56</v>
      </c>
    </row>
    <row r="327">
      <c r="A327">
        <v>46173</v>
      </c>
      <c r="B327" t="str">
        <v>11922-Fairfield</v>
      </c>
      <c r="C327">
        <v>11922</v>
      </c>
      <c r="D327" t="str">
        <v>Promotions - Other</v>
      </c>
      <c r="E327">
        <v>0</v>
      </c>
      <c r="F327">
        <v>1730.36</v>
      </c>
    </row>
    <row r="328">
      <c r="A328">
        <v>46173</v>
      </c>
      <c r="B328" t="str">
        <v>11922-Fairfield</v>
      </c>
      <c r="C328">
        <v>11922</v>
      </c>
      <c r="D328" t="str">
        <v>Delivery Tips Net</v>
      </c>
      <c r="E328">
        <v>12.08</v>
      </c>
      <c r="F328">
        <v>0</v>
      </c>
    </row>
    <row r="329">
      <c r="A329">
        <v>46173</v>
      </c>
      <c r="B329" t="str">
        <v>11922-Fairfield</v>
      </c>
      <c r="C329">
        <v>11922</v>
      </c>
      <c r="D329" t="str">
        <v>Service Fees Negative Offset</v>
      </c>
      <c r="E329">
        <v>-13.5</v>
      </c>
      <c r="F329">
        <v>0</v>
      </c>
    </row>
    <row r="330">
      <c r="A330">
        <v>46173</v>
      </c>
      <c r="B330" t="str">
        <v>11949-Zinfandel</v>
      </c>
      <c r="C330">
        <v>11949</v>
      </c>
      <c r="D330" t="str">
        <v>Sales Tax Payable</v>
      </c>
      <c r="E330">
        <v>497.38</v>
      </c>
      <c r="F330">
        <v>0</v>
      </c>
    </row>
    <row r="331">
      <c r="A331">
        <v>46173</v>
      </c>
      <c r="B331" t="str">
        <v>11949-Zinfandel</v>
      </c>
      <c r="C331">
        <v>11949</v>
      </c>
      <c r="D331" t="str">
        <v>CA CRV</v>
      </c>
      <c r="E331">
        <v>0.1</v>
      </c>
      <c r="F331">
        <v>0</v>
      </c>
    </row>
    <row r="332">
      <c r="A332">
        <v>46173</v>
      </c>
      <c r="B332" t="str">
        <v>11949-Zinfandel</v>
      </c>
      <c r="C332">
        <v>11949</v>
      </c>
      <c r="D332" t="str">
        <v>Tax Exempt Sales</v>
      </c>
      <c r="E332">
        <v>35.53</v>
      </c>
      <c r="F332">
        <v>0</v>
      </c>
    </row>
    <row r="333">
      <c r="A333">
        <v>46173</v>
      </c>
      <c r="B333" t="str">
        <v>11949-Zinfandel</v>
      </c>
      <c r="C333">
        <v>11949</v>
      </c>
      <c r="D333" t="str">
        <v>Cash Handling - Over/Short</v>
      </c>
      <c r="E333">
        <v>2.03</v>
      </c>
      <c r="F333">
        <v>0</v>
      </c>
    </row>
    <row r="334">
      <c r="A334">
        <v>46173</v>
      </c>
      <c r="B334" t="str">
        <v>11949-Zinfandel</v>
      </c>
      <c r="C334">
        <v>11949</v>
      </c>
      <c r="D334" t="str">
        <v>Net Sales - Food</v>
      </c>
      <c r="E334">
        <v>5215.43</v>
      </c>
      <c r="F334">
        <v>0</v>
      </c>
    </row>
    <row r="335">
      <c r="A335">
        <v>46173</v>
      </c>
      <c r="B335" t="str">
        <v>11949-Zinfandel</v>
      </c>
      <c r="C335">
        <v>11949</v>
      </c>
      <c r="D335" t="str">
        <v>Net Sales - Beverages</v>
      </c>
      <c r="E335">
        <v>502.36</v>
      </c>
      <c r="F335">
        <v>0</v>
      </c>
    </row>
    <row r="336">
      <c r="A336">
        <v>46173</v>
      </c>
      <c r="B336" t="str">
        <v>11949-Zinfandel</v>
      </c>
      <c r="C336">
        <v>11949</v>
      </c>
      <c r="D336" t="str">
        <v>Net Sales - Other</v>
      </c>
      <c r="E336">
        <v>9</v>
      </c>
      <c r="F336">
        <v>0</v>
      </c>
    </row>
    <row r="337">
      <c r="A337">
        <v>46173</v>
      </c>
      <c r="B337" t="str">
        <v>11949-Zinfandel</v>
      </c>
      <c r="C337">
        <v>11949</v>
      </c>
      <c r="D337" t="str">
        <v>Payments - PrPd Discover</v>
      </c>
      <c r="E337">
        <v>0</v>
      </c>
      <c r="F337">
        <v>13.05</v>
      </c>
    </row>
    <row r="338">
      <c r="A338">
        <v>46173</v>
      </c>
      <c r="B338" t="str">
        <v>11949-Zinfandel</v>
      </c>
      <c r="C338">
        <v>11949</v>
      </c>
      <c r="D338" t="str">
        <v>Payments - Discover</v>
      </c>
      <c r="E338">
        <v>0</v>
      </c>
      <c r="F338">
        <v>24.45</v>
      </c>
    </row>
    <row r="339">
      <c r="A339">
        <v>46173</v>
      </c>
      <c r="B339" t="str">
        <v>11949-Zinfandel</v>
      </c>
      <c r="C339">
        <v>11949</v>
      </c>
      <c r="D339" t="str">
        <v>Payments - EBT</v>
      </c>
      <c r="E339">
        <v>0</v>
      </c>
      <c r="F339">
        <v>35.53</v>
      </c>
    </row>
    <row r="340">
      <c r="A340">
        <v>46173</v>
      </c>
      <c r="B340" t="str">
        <v>11949-Zinfandel</v>
      </c>
      <c r="C340">
        <v>11949</v>
      </c>
      <c r="D340" t="str">
        <v>Payments - AMEX</v>
      </c>
      <c r="E340">
        <v>0</v>
      </c>
      <c r="F340">
        <v>39.67</v>
      </c>
    </row>
    <row r="341">
      <c r="A341">
        <v>46173</v>
      </c>
      <c r="B341" t="str">
        <v>11949-Zinfandel</v>
      </c>
      <c r="C341">
        <v>11949</v>
      </c>
      <c r="D341" t="str">
        <v>Payments - PrPd Amex</v>
      </c>
      <c r="E341">
        <v>0</v>
      </c>
      <c r="F341">
        <v>50.86</v>
      </c>
    </row>
    <row r="342">
      <c r="A342">
        <v>46173</v>
      </c>
      <c r="B342" t="str">
        <v>11949-Zinfandel</v>
      </c>
      <c r="C342">
        <v>11949</v>
      </c>
      <c r="D342" t="str">
        <v>Payments - PrPd Master Card</v>
      </c>
      <c r="E342">
        <v>0</v>
      </c>
      <c r="F342">
        <v>179.68</v>
      </c>
    </row>
    <row r="343">
      <c r="A343">
        <v>46173</v>
      </c>
      <c r="B343" t="str">
        <v>11949-Zinfandel</v>
      </c>
      <c r="C343">
        <v>11949</v>
      </c>
      <c r="D343" t="str">
        <v>Payments - Master Card</v>
      </c>
      <c r="E343">
        <v>0</v>
      </c>
      <c r="F343">
        <v>206.69</v>
      </c>
    </row>
    <row r="344">
      <c r="A344">
        <v>46173</v>
      </c>
      <c r="B344" t="str">
        <v>11949-Zinfandel</v>
      </c>
      <c r="C344">
        <v>11949</v>
      </c>
      <c r="D344" t="str">
        <v>Payments - PrPd Visa</v>
      </c>
      <c r="E344">
        <v>0</v>
      </c>
      <c r="F344">
        <v>680.24</v>
      </c>
    </row>
    <row r="345">
      <c r="A345">
        <v>46173</v>
      </c>
      <c r="B345" t="str">
        <v>11949-Zinfandel</v>
      </c>
      <c r="C345">
        <v>11949</v>
      </c>
      <c r="D345" t="str">
        <v>Payments - Visa</v>
      </c>
      <c r="E345">
        <v>0</v>
      </c>
      <c r="F345">
        <v>2037.95</v>
      </c>
    </row>
    <row r="346">
      <c r="A346">
        <v>46173</v>
      </c>
      <c r="B346" t="str">
        <v>11949-Zinfandel</v>
      </c>
      <c r="C346">
        <v>11949</v>
      </c>
      <c r="D346" t="str">
        <v>Delivery Fees Net</v>
      </c>
      <c r="E346">
        <v>2.98</v>
      </c>
      <c r="F346">
        <v>0</v>
      </c>
    </row>
    <row r="347">
      <c r="A347">
        <v>46173</v>
      </c>
      <c r="B347" t="str">
        <v>11949-Zinfandel</v>
      </c>
      <c r="C347">
        <v>11949</v>
      </c>
      <c r="D347" t="str">
        <v>Payments - Grub Hub</v>
      </c>
      <c r="E347">
        <v>0</v>
      </c>
      <c r="F347">
        <v>130.97</v>
      </c>
    </row>
    <row r="348">
      <c r="A348">
        <v>46173</v>
      </c>
      <c r="B348" t="str">
        <v>11949-Zinfandel</v>
      </c>
      <c r="C348">
        <v>11949</v>
      </c>
      <c r="D348" t="str">
        <v>Payments - Uber Eats</v>
      </c>
      <c r="E348">
        <v>0</v>
      </c>
      <c r="F348">
        <v>322.76</v>
      </c>
    </row>
    <row r="349">
      <c r="A349">
        <v>46173</v>
      </c>
      <c r="B349" t="str">
        <v>11949-Zinfandel</v>
      </c>
      <c r="C349">
        <v>11949</v>
      </c>
      <c r="D349" t="str">
        <v>Payments - Door Dash</v>
      </c>
      <c r="E349">
        <v>0</v>
      </c>
      <c r="F349">
        <v>1150.76</v>
      </c>
    </row>
    <row r="350">
      <c r="A350">
        <v>46173</v>
      </c>
      <c r="B350" t="str">
        <v>11949-Zinfandel</v>
      </c>
      <c r="C350">
        <v>11949</v>
      </c>
      <c r="D350" t="str">
        <v>Cash Deposit</v>
      </c>
      <c r="E350">
        <v>0</v>
      </c>
      <c r="F350">
        <v>779</v>
      </c>
    </row>
    <row r="351">
      <c r="A351">
        <v>46173</v>
      </c>
      <c r="B351" t="str">
        <v>11949-Zinfandel</v>
      </c>
      <c r="C351">
        <v>11949</v>
      </c>
      <c r="D351" t="str">
        <v>Payments - PrPD Paypal</v>
      </c>
      <c r="E351">
        <v>0</v>
      </c>
      <c r="F351">
        <v>8.36</v>
      </c>
    </row>
    <row r="352">
      <c r="A352">
        <v>46173</v>
      </c>
      <c r="B352" t="str">
        <v>11949-Zinfandel</v>
      </c>
      <c r="C352">
        <v>11949</v>
      </c>
      <c r="D352" t="str">
        <v>Payments - Kiosk</v>
      </c>
      <c r="E352">
        <v>0</v>
      </c>
      <c r="F352">
        <v>8.69</v>
      </c>
    </row>
    <row r="353">
      <c r="A353">
        <v>46173</v>
      </c>
      <c r="B353" t="str">
        <v>11949-Zinfandel</v>
      </c>
      <c r="C353">
        <v>11949</v>
      </c>
      <c r="D353" t="str">
        <v>Payments - Cash App</v>
      </c>
      <c r="E353">
        <v>0</v>
      </c>
      <c r="F353">
        <v>13.06</v>
      </c>
    </row>
    <row r="354">
      <c r="A354">
        <v>46173</v>
      </c>
      <c r="B354" t="str">
        <v>11949-Zinfandel</v>
      </c>
      <c r="C354">
        <v>11949</v>
      </c>
      <c r="D354" t="str">
        <v>Payments - PrPD Venmo</v>
      </c>
      <c r="E354">
        <v>0</v>
      </c>
      <c r="F354">
        <v>19.02</v>
      </c>
    </row>
    <row r="355">
      <c r="A355">
        <v>46173</v>
      </c>
      <c r="B355" t="str">
        <v>11949-Zinfandel</v>
      </c>
      <c r="C355">
        <v>11949</v>
      </c>
      <c r="D355" t="str">
        <v>Payments - Kiosk MasterCard</v>
      </c>
      <c r="E355">
        <v>0</v>
      </c>
      <c r="F355">
        <v>22.81</v>
      </c>
    </row>
    <row r="356">
      <c r="A356">
        <v>46173</v>
      </c>
      <c r="B356" t="str">
        <v>11949-Zinfandel</v>
      </c>
      <c r="C356">
        <v>11949</v>
      </c>
      <c r="D356" t="str">
        <v>Payments - Gift Card</v>
      </c>
      <c r="E356">
        <v>0</v>
      </c>
      <c r="F356">
        <v>32.71</v>
      </c>
    </row>
    <row r="357">
      <c r="A357">
        <v>46173</v>
      </c>
      <c r="B357" t="str">
        <v>11949-Zinfandel</v>
      </c>
      <c r="C357">
        <v>11949</v>
      </c>
      <c r="D357" t="str">
        <v>Payments - Kiosk Discover</v>
      </c>
      <c r="E357">
        <v>0</v>
      </c>
      <c r="F357">
        <v>37.78</v>
      </c>
    </row>
    <row r="358">
      <c r="A358">
        <v>46173</v>
      </c>
      <c r="B358" t="str">
        <v>11949-Zinfandel</v>
      </c>
      <c r="C358">
        <v>11949</v>
      </c>
      <c r="D358" t="str">
        <v>Payments - Kiosk Visa</v>
      </c>
      <c r="E358">
        <v>0</v>
      </c>
      <c r="F358">
        <v>441.04</v>
      </c>
    </row>
    <row r="359">
      <c r="A359">
        <v>46173</v>
      </c>
      <c r="B359" t="str">
        <v>11949-Zinfandel</v>
      </c>
      <c r="C359">
        <v>11949</v>
      </c>
      <c r="D359" t="str">
        <v>Promotions - Wraps</v>
      </c>
      <c r="E359">
        <v>0</v>
      </c>
      <c r="F359">
        <v>23.25</v>
      </c>
    </row>
    <row r="360">
      <c r="A360">
        <v>46173</v>
      </c>
      <c r="B360" t="str">
        <v>11949-Zinfandel</v>
      </c>
      <c r="C360">
        <v>11949</v>
      </c>
      <c r="D360" t="str">
        <v>Promotions - Other</v>
      </c>
      <c r="E360">
        <v>0</v>
      </c>
      <c r="F360">
        <v>2461.01</v>
      </c>
    </row>
    <row r="361">
      <c r="A361">
        <v>46173</v>
      </c>
      <c r="B361" t="str">
        <v>11949-Zinfandel</v>
      </c>
      <c r="C361">
        <v>11949</v>
      </c>
      <c r="D361" t="str">
        <v>Delivery Tips Net</v>
      </c>
      <c r="E361">
        <v>5.8</v>
      </c>
      <c r="F361">
        <v>0</v>
      </c>
    </row>
    <row r="362">
      <c r="A362">
        <v>46173</v>
      </c>
      <c r="B362" t="str">
        <v>11949-Zinfandel</v>
      </c>
      <c r="C362">
        <v>11949</v>
      </c>
      <c r="D362" t="str">
        <v>Service Fees Negative Offset</v>
      </c>
      <c r="E362">
        <v>-9</v>
      </c>
      <c r="F362">
        <v>0</v>
      </c>
    </row>
    <row r="363">
      <c r="A363">
        <v>46173</v>
      </c>
      <c r="B363" t="str">
        <v>12114 - Oakley</v>
      </c>
      <c r="C363">
        <v>12114</v>
      </c>
      <c r="D363" t="str">
        <v>Sales Tax Payable</v>
      </c>
      <c r="E363">
        <v>386.38</v>
      </c>
      <c r="F363">
        <v>0</v>
      </c>
    </row>
    <row r="364">
      <c r="A364">
        <v>46173</v>
      </c>
      <c r="B364" t="str">
        <v>12114 - Oakley</v>
      </c>
      <c r="C364">
        <v>12114</v>
      </c>
      <c r="D364" t="str">
        <v>Cash Handling - Over/Short</v>
      </c>
      <c r="E364">
        <v>0</v>
      </c>
      <c r="F364">
        <v>22.02</v>
      </c>
    </row>
    <row r="365">
      <c r="A365">
        <v>46173</v>
      </c>
      <c r="B365" t="str">
        <v>12114 - Oakley</v>
      </c>
      <c r="C365">
        <v>12114</v>
      </c>
      <c r="D365" t="str">
        <v>Net Sales - Food</v>
      </c>
      <c r="E365">
        <v>4055.63</v>
      </c>
      <c r="F365">
        <v>0</v>
      </c>
    </row>
    <row r="366">
      <c r="A366">
        <v>46173</v>
      </c>
      <c r="B366" t="str">
        <v>12114 - Oakley</v>
      </c>
      <c r="C366">
        <v>12114</v>
      </c>
      <c r="D366" t="str">
        <v>Net Sales - Beverages</v>
      </c>
      <c r="E366">
        <v>358.93</v>
      </c>
      <c r="F366">
        <v>0</v>
      </c>
    </row>
    <row r="367">
      <c r="A367">
        <v>46173</v>
      </c>
      <c r="B367" t="str">
        <v>12114 - Oakley</v>
      </c>
      <c r="C367">
        <v>12114</v>
      </c>
      <c r="D367" t="str">
        <v>Net Sales - Other</v>
      </c>
      <c r="E367">
        <v>15.76</v>
      </c>
      <c r="F367">
        <v>0</v>
      </c>
    </row>
    <row r="368">
      <c r="A368">
        <v>46173</v>
      </c>
      <c r="B368" t="str">
        <v>12114 - Oakley</v>
      </c>
      <c r="C368">
        <v>12114</v>
      </c>
      <c r="D368" t="str">
        <v>Payments - Discover</v>
      </c>
      <c r="E368">
        <v>0</v>
      </c>
      <c r="F368">
        <v>21.72</v>
      </c>
    </row>
    <row r="369">
      <c r="A369">
        <v>46173</v>
      </c>
      <c r="B369" t="str">
        <v>12114 - Oakley</v>
      </c>
      <c r="C369">
        <v>12114</v>
      </c>
      <c r="D369" t="str">
        <v>Payments - PrPd Master Card</v>
      </c>
      <c r="E369">
        <v>0</v>
      </c>
      <c r="F369">
        <v>155.71</v>
      </c>
    </row>
    <row r="370">
      <c r="A370">
        <v>46173</v>
      </c>
      <c r="B370" t="str">
        <v>12114 - Oakley</v>
      </c>
      <c r="C370">
        <v>12114</v>
      </c>
      <c r="D370" t="str">
        <v>Payments - PrPd Discover</v>
      </c>
      <c r="E370">
        <v>0</v>
      </c>
      <c r="F370">
        <v>174.7</v>
      </c>
    </row>
    <row r="371">
      <c r="A371">
        <v>46173</v>
      </c>
      <c r="B371" t="str">
        <v>12114 - Oakley</v>
      </c>
      <c r="C371">
        <v>12114</v>
      </c>
      <c r="D371" t="str">
        <v>Payments - Master Card</v>
      </c>
      <c r="E371">
        <v>0</v>
      </c>
      <c r="F371">
        <v>474.89</v>
      </c>
    </row>
    <row r="372">
      <c r="A372">
        <v>46173</v>
      </c>
      <c r="B372" t="str">
        <v>12114 - Oakley</v>
      </c>
      <c r="C372">
        <v>12114</v>
      </c>
      <c r="D372" t="str">
        <v>Payments - PrPd Visa</v>
      </c>
      <c r="E372">
        <v>0</v>
      </c>
      <c r="F372">
        <v>480.35</v>
      </c>
    </row>
    <row r="373">
      <c r="A373">
        <v>46173</v>
      </c>
      <c r="B373" t="str">
        <v>12114 - Oakley</v>
      </c>
      <c r="C373">
        <v>12114</v>
      </c>
      <c r="D373" t="str">
        <v>Payments - Visa</v>
      </c>
      <c r="E373">
        <v>0</v>
      </c>
      <c r="F373">
        <v>1722.7</v>
      </c>
    </row>
    <row r="374">
      <c r="A374">
        <v>46173</v>
      </c>
      <c r="B374" t="str">
        <v>12114 - Oakley</v>
      </c>
      <c r="C374">
        <v>12114</v>
      </c>
      <c r="D374" t="str">
        <v>Delivery Fees Net</v>
      </c>
      <c r="E374">
        <v>4.47</v>
      </c>
      <c r="F374">
        <v>0</v>
      </c>
    </row>
    <row r="375">
      <c r="A375">
        <v>46173</v>
      </c>
      <c r="B375" t="str">
        <v>12114 - Oakley</v>
      </c>
      <c r="C375">
        <v>12114</v>
      </c>
      <c r="D375" t="str">
        <v>Payments - Grub Hub</v>
      </c>
      <c r="E375">
        <v>0</v>
      </c>
      <c r="F375">
        <v>74.99</v>
      </c>
    </row>
    <row r="376">
      <c r="A376">
        <v>46173</v>
      </c>
      <c r="B376" t="str">
        <v>12114 - Oakley</v>
      </c>
      <c r="C376">
        <v>12114</v>
      </c>
      <c r="D376" t="str">
        <v>Payments - Door Dash</v>
      </c>
      <c r="E376">
        <v>0</v>
      </c>
      <c r="F376">
        <v>825.24</v>
      </c>
    </row>
    <row r="377">
      <c r="A377">
        <v>46173</v>
      </c>
      <c r="B377" t="str">
        <v>12114 - Oakley</v>
      </c>
      <c r="C377">
        <v>12114</v>
      </c>
      <c r="D377" t="str">
        <v>Cash Deposit</v>
      </c>
      <c r="E377">
        <v>0</v>
      </c>
      <c r="F377">
        <v>705</v>
      </c>
    </row>
    <row r="378">
      <c r="A378">
        <v>46173</v>
      </c>
      <c r="B378" t="str">
        <v>12114 - Oakley</v>
      </c>
      <c r="C378">
        <v>12114</v>
      </c>
      <c r="D378" t="str">
        <v>Payments - PrPD Venmo</v>
      </c>
      <c r="E378">
        <v>0</v>
      </c>
      <c r="F378">
        <v>32.6</v>
      </c>
    </row>
    <row r="379">
      <c r="A379">
        <v>46173</v>
      </c>
      <c r="B379" t="str">
        <v>12114 - Oakley</v>
      </c>
      <c r="C379">
        <v>12114</v>
      </c>
      <c r="D379" t="str">
        <v>Payments - Cash App</v>
      </c>
      <c r="E379">
        <v>0</v>
      </c>
      <c r="F379">
        <v>52.4</v>
      </c>
    </row>
    <row r="380">
      <c r="A380">
        <v>46173</v>
      </c>
      <c r="B380" t="str">
        <v>12114 - Oakley</v>
      </c>
      <c r="C380">
        <v>12114</v>
      </c>
      <c r="D380" t="str">
        <v>Payments - PrPD Paypal</v>
      </c>
      <c r="E380">
        <v>0</v>
      </c>
      <c r="F380">
        <v>107.05</v>
      </c>
    </row>
    <row r="381">
      <c r="A381">
        <v>46173</v>
      </c>
      <c r="B381" t="str">
        <v>12114 - Oakley</v>
      </c>
      <c r="C381">
        <v>12114</v>
      </c>
      <c r="D381" t="str">
        <v>Promotions - Wraps</v>
      </c>
      <c r="E381">
        <v>0</v>
      </c>
      <c r="F381">
        <v>6.82</v>
      </c>
    </row>
    <row r="382">
      <c r="A382">
        <v>46173</v>
      </c>
      <c r="B382" t="str">
        <v>12114 - Oakley</v>
      </c>
      <c r="C382">
        <v>12114</v>
      </c>
      <c r="D382" t="str">
        <v>Promotions - Other</v>
      </c>
      <c r="E382">
        <v>0</v>
      </c>
      <c r="F382">
        <v>1773.21</v>
      </c>
    </row>
    <row r="383">
      <c r="A383">
        <v>46173</v>
      </c>
      <c r="B383" t="str">
        <v>12114 - Oakley</v>
      </c>
      <c r="C383">
        <v>12114</v>
      </c>
      <c r="D383" t="str">
        <v>Delivery Tips Net</v>
      </c>
      <c r="E383">
        <v>28.2</v>
      </c>
      <c r="F383">
        <v>0</v>
      </c>
    </row>
    <row r="384">
      <c r="A384">
        <v>46173</v>
      </c>
      <c r="B384" t="str">
        <v>12114 - Oakley</v>
      </c>
      <c r="C384">
        <v>12114</v>
      </c>
      <c r="D384" t="str">
        <v>Service Fees Negative Offset</v>
      </c>
      <c r="E384">
        <v>-13.5</v>
      </c>
      <c r="F384">
        <v>0</v>
      </c>
    </row>
    <row r="385">
      <c r="A385">
        <v>46173</v>
      </c>
      <c r="B385" t="str">
        <v>12192-Pacific</v>
      </c>
      <c r="C385">
        <v>12192</v>
      </c>
      <c r="D385" t="str">
        <v>Sales Tax Payable</v>
      </c>
      <c r="E385">
        <v>590.84</v>
      </c>
      <c r="F385">
        <v>0</v>
      </c>
    </row>
    <row r="386">
      <c r="A386">
        <v>46173</v>
      </c>
      <c r="B386" t="str">
        <v>12192-Pacific</v>
      </c>
      <c r="C386">
        <v>12192</v>
      </c>
      <c r="D386" t="str">
        <v>CA CRV</v>
      </c>
      <c r="E386">
        <v>0.1</v>
      </c>
      <c r="F386">
        <v>0</v>
      </c>
    </row>
    <row r="387">
      <c r="A387">
        <v>46173</v>
      </c>
      <c r="B387" t="str">
        <v>12192-Pacific</v>
      </c>
      <c r="C387">
        <v>12192</v>
      </c>
      <c r="D387" t="str">
        <v>Tax Exempt Sales</v>
      </c>
      <c r="E387">
        <v>106.53</v>
      </c>
      <c r="F387">
        <v>0</v>
      </c>
    </row>
    <row r="388">
      <c r="A388">
        <v>46173</v>
      </c>
      <c r="B388" t="str">
        <v>12192-Pacific</v>
      </c>
      <c r="C388">
        <v>12192</v>
      </c>
      <c r="D388" t="str">
        <v>Cash Handling - Over/Short</v>
      </c>
      <c r="E388">
        <v>0</v>
      </c>
      <c r="F388">
        <v>66.24</v>
      </c>
    </row>
    <row r="389">
      <c r="A389">
        <v>46173</v>
      </c>
      <c r="B389" t="str">
        <v>12192-Pacific</v>
      </c>
      <c r="C389">
        <v>12192</v>
      </c>
      <c r="D389" t="str">
        <v>Net Sales - Food</v>
      </c>
      <c r="E389">
        <v>6047.43</v>
      </c>
      <c r="F389">
        <v>0</v>
      </c>
    </row>
    <row r="390">
      <c r="A390">
        <v>46173</v>
      </c>
      <c r="B390" t="str">
        <v>12192-Pacific</v>
      </c>
      <c r="C390">
        <v>12192</v>
      </c>
      <c r="D390" t="str">
        <v>Net Sales - Beverages</v>
      </c>
      <c r="E390">
        <v>621.31</v>
      </c>
      <c r="F390">
        <v>0</v>
      </c>
    </row>
    <row r="391">
      <c r="A391">
        <v>46173</v>
      </c>
      <c r="B391" t="str">
        <v>12192-Pacific</v>
      </c>
      <c r="C391">
        <v>12192</v>
      </c>
      <c r="D391" t="str">
        <v>Net Sales - Other</v>
      </c>
      <c r="E391">
        <v>32.07</v>
      </c>
      <c r="F391">
        <v>0</v>
      </c>
      <c r="K391" t="str">
        <v>13903 Alaska</v>
      </c>
      <c r="L391">
        <v>13903</v>
      </c>
      <c r="R391">
        <v>12114</v>
      </c>
    </row>
    <row r="392">
      <c r="A392">
        <v>46173</v>
      </c>
      <c r="B392" t="str">
        <v>12192-Pacific</v>
      </c>
      <c r="C392">
        <v>12192</v>
      </c>
      <c r="D392" t="str">
        <v>Payments - AMEX</v>
      </c>
      <c r="E392">
        <v>0</v>
      </c>
      <c r="F392">
        <v>13.07</v>
      </c>
    </row>
    <row r="393">
      <c r="A393">
        <v>46173</v>
      </c>
      <c r="B393" t="str">
        <v>12192-Pacific</v>
      </c>
      <c r="C393">
        <v>12192</v>
      </c>
      <c r="D393" t="str">
        <v>Payments - EBT</v>
      </c>
      <c r="E393">
        <v>0</v>
      </c>
      <c r="F393">
        <v>106.53</v>
      </c>
    </row>
    <row r="394">
      <c r="A394">
        <v>46173</v>
      </c>
      <c r="B394" t="str">
        <v>12192-Pacific</v>
      </c>
      <c r="C394">
        <v>12192</v>
      </c>
      <c r="D394" t="str">
        <v>Payments - PrPd Master Card</v>
      </c>
      <c r="E394">
        <v>0</v>
      </c>
      <c r="F394">
        <v>139.02</v>
      </c>
    </row>
    <row r="395">
      <c r="A395">
        <v>46173</v>
      </c>
      <c r="B395" t="str">
        <v>12192-Pacific</v>
      </c>
      <c r="C395">
        <v>12192</v>
      </c>
      <c r="D395" t="str">
        <v>Payments - Master Card</v>
      </c>
      <c r="E395">
        <v>0</v>
      </c>
      <c r="F395">
        <v>502.17</v>
      </c>
    </row>
    <row r="396">
      <c r="A396">
        <v>46173</v>
      </c>
      <c r="B396" t="str">
        <v>12192-Pacific</v>
      </c>
      <c r="C396">
        <v>12192</v>
      </c>
      <c r="D396" t="str">
        <v>Payments - PrPd Visa</v>
      </c>
      <c r="E396">
        <v>0</v>
      </c>
      <c r="F396">
        <v>813.55</v>
      </c>
    </row>
    <row r="397">
      <c r="A397">
        <v>46173</v>
      </c>
      <c r="B397" t="str">
        <v>12192-Pacific</v>
      </c>
      <c r="C397">
        <v>12192</v>
      </c>
      <c r="D397" t="str">
        <v>Payments - Visa</v>
      </c>
      <c r="E397">
        <v>0</v>
      </c>
      <c r="F397">
        <v>2819.8</v>
      </c>
    </row>
    <row r="398">
      <c r="A398">
        <v>46173</v>
      </c>
      <c r="B398" t="str">
        <v>12192-Pacific</v>
      </c>
      <c r="C398">
        <v>12192</v>
      </c>
      <c r="D398" t="str">
        <v>Delivery Fees Net</v>
      </c>
      <c r="E398">
        <v>7.45</v>
      </c>
      <c r="F398">
        <v>0</v>
      </c>
    </row>
    <row r="399">
      <c r="A399">
        <v>46173</v>
      </c>
      <c r="B399" t="str">
        <v>12192-Pacific</v>
      </c>
      <c r="C399">
        <v>12192</v>
      </c>
      <c r="D399" t="str">
        <v>Payments - Grub Hub</v>
      </c>
      <c r="E399">
        <v>0</v>
      </c>
      <c r="F399">
        <v>70.46</v>
      </c>
    </row>
    <row r="400">
      <c r="A400">
        <v>46173</v>
      </c>
      <c r="B400" t="str">
        <v>12192-Pacific</v>
      </c>
      <c r="C400">
        <v>12192</v>
      </c>
      <c r="D400" t="str">
        <v>Payments - Uber Eats</v>
      </c>
      <c r="E400">
        <v>0</v>
      </c>
      <c r="F400">
        <v>269.15</v>
      </c>
    </row>
    <row r="401">
      <c r="A401">
        <v>46173</v>
      </c>
      <c r="B401" t="str">
        <v>12192-Pacific</v>
      </c>
      <c r="C401">
        <v>12192</v>
      </c>
      <c r="D401" t="str">
        <v>Payments - Door Dash</v>
      </c>
      <c r="E401">
        <v>0</v>
      </c>
      <c r="F401">
        <v>1571.17</v>
      </c>
    </row>
    <row r="402">
      <c r="A402">
        <v>46173</v>
      </c>
      <c r="B402" t="str">
        <v>12192-Pacific</v>
      </c>
      <c r="C402">
        <v>12192</v>
      </c>
      <c r="D402" t="str">
        <v>Cash Deposit</v>
      </c>
      <c r="E402">
        <v>0</v>
      </c>
      <c r="F402">
        <v>917</v>
      </c>
    </row>
    <row r="403">
      <c r="A403">
        <v>46173</v>
      </c>
      <c r="B403" t="str">
        <v>12192-Pacific</v>
      </c>
      <c r="C403">
        <v>12192</v>
      </c>
      <c r="D403" t="str">
        <v>Payments - PrPD Paypal</v>
      </c>
      <c r="E403">
        <v>0</v>
      </c>
      <c r="F403">
        <v>26.15</v>
      </c>
    </row>
    <row r="404">
      <c r="A404">
        <v>46173</v>
      </c>
      <c r="B404" t="str">
        <v>12192-Pacific</v>
      </c>
      <c r="C404">
        <v>12192</v>
      </c>
      <c r="D404" t="str">
        <v>Promotions - Wraps</v>
      </c>
      <c r="E404">
        <v>0</v>
      </c>
      <c r="F404">
        <v>27.6</v>
      </c>
    </row>
    <row r="405">
      <c r="A405">
        <v>46173</v>
      </c>
      <c r="B405" t="str">
        <v>12192-Pacific</v>
      </c>
      <c r="C405">
        <v>12192</v>
      </c>
      <c r="D405" t="str">
        <v>Promotions - Other</v>
      </c>
      <c r="E405">
        <v>0</v>
      </c>
      <c r="F405">
        <v>2813.47</v>
      </c>
    </row>
    <row r="406">
      <c r="A406">
        <v>46173</v>
      </c>
      <c r="B406" t="str">
        <v>12192-Pacific</v>
      </c>
      <c r="C406">
        <v>12192</v>
      </c>
      <c r="D406" t="str">
        <v>Delivery Tips Net</v>
      </c>
      <c r="E406">
        <v>15.11</v>
      </c>
      <c r="F406">
        <v>0</v>
      </c>
    </row>
    <row r="407">
      <c r="A407">
        <v>46173</v>
      </c>
      <c r="B407" t="str">
        <v>12192-Pacific</v>
      </c>
      <c r="C407">
        <v>12192</v>
      </c>
      <c r="D407" t="str">
        <v>Service Fees Negative Offset</v>
      </c>
      <c r="E407">
        <v>-22.5</v>
      </c>
      <c r="F407">
        <v>0</v>
      </c>
      <c r="K407" t="str">
        <v>11921-Mack</v>
      </c>
      <c r="L407">
        <v>11921</v>
      </c>
      <c r="R407">
        <v>14183</v>
      </c>
    </row>
    <row r="408">
      <c r="A408">
        <v>46173</v>
      </c>
      <c r="B408" t="str">
        <v>12967-Elkpark</v>
      </c>
      <c r="C408">
        <v>12967</v>
      </c>
      <c r="D408" t="str">
        <v>Sales Tax Payable</v>
      </c>
      <c r="E408">
        <v>587.21</v>
      </c>
      <c r="F408">
        <v>0</v>
      </c>
    </row>
    <row r="409">
      <c r="A409">
        <v>46173</v>
      </c>
      <c r="B409" t="str">
        <v>12967-Elkpark</v>
      </c>
      <c r="C409">
        <v>12967</v>
      </c>
      <c r="D409" t="str">
        <v>CA CRV</v>
      </c>
      <c r="E409">
        <v>0.2</v>
      </c>
      <c r="F409">
        <v>0</v>
      </c>
    </row>
    <row r="410">
      <c r="A410">
        <v>46173</v>
      </c>
      <c r="B410" t="str">
        <v>12967-Elkpark</v>
      </c>
      <c r="C410">
        <v>12967</v>
      </c>
      <c r="D410" t="str">
        <v>Cash Handling - Over/Short</v>
      </c>
      <c r="E410">
        <v>0</v>
      </c>
      <c r="F410">
        <v>5.26</v>
      </c>
    </row>
    <row r="411">
      <c r="A411">
        <v>46173</v>
      </c>
      <c r="B411" t="str">
        <v>12967-Elkpark</v>
      </c>
      <c r="C411">
        <v>12967</v>
      </c>
      <c r="D411" t="str">
        <v>Net Sales - Food</v>
      </c>
      <c r="E411">
        <v>6133.76</v>
      </c>
      <c r="F411">
        <v>0</v>
      </c>
    </row>
    <row r="412">
      <c r="A412">
        <v>46173</v>
      </c>
      <c r="B412" t="str">
        <v>12967-Elkpark</v>
      </c>
      <c r="C412">
        <v>12967</v>
      </c>
      <c r="D412" t="str">
        <v>Net Sales - Beverages</v>
      </c>
      <c r="E412">
        <v>575.68</v>
      </c>
      <c r="F412">
        <v>0</v>
      </c>
      <c r="K412" t="str">
        <v>13691-Citrus Heights</v>
      </c>
      <c r="L412">
        <v>13691</v>
      </c>
      <c r="R412">
        <v>12192</v>
      </c>
    </row>
    <row r="413">
      <c r="A413">
        <v>46173</v>
      </c>
      <c r="B413" t="str">
        <v>12967-Elkpark</v>
      </c>
      <c r="C413">
        <v>12967</v>
      </c>
      <c r="D413" t="str">
        <v>Net Sales - Other</v>
      </c>
      <c r="E413">
        <v>16.18</v>
      </c>
      <c r="F413">
        <v>0</v>
      </c>
    </row>
    <row r="414">
      <c r="A414">
        <v>46173</v>
      </c>
      <c r="B414" t="str">
        <v>12967-Elkpark</v>
      </c>
      <c r="C414">
        <v>12967</v>
      </c>
      <c r="D414" t="str">
        <v>Payments - PrPd Discover</v>
      </c>
      <c r="E414">
        <v>0</v>
      </c>
      <c r="F414">
        <v>24.19</v>
      </c>
    </row>
    <row r="415">
      <c r="A415">
        <v>46173</v>
      </c>
      <c r="B415" t="str">
        <v>12967-Elkpark</v>
      </c>
      <c r="C415">
        <v>12967</v>
      </c>
      <c r="D415" t="str">
        <v>Payments - AMEX</v>
      </c>
      <c r="E415">
        <v>0</v>
      </c>
      <c r="F415">
        <v>34.88</v>
      </c>
    </row>
    <row r="416">
      <c r="A416">
        <v>46173</v>
      </c>
      <c r="B416" t="str">
        <v>12967-Elkpark</v>
      </c>
      <c r="C416">
        <v>12967</v>
      </c>
      <c r="D416" t="str">
        <v>Payments - Debit</v>
      </c>
      <c r="E416">
        <v>0</v>
      </c>
      <c r="F416">
        <v>55.16</v>
      </c>
    </row>
    <row r="417">
      <c r="A417">
        <v>46173</v>
      </c>
      <c r="B417" t="str">
        <v>12967-Elkpark</v>
      </c>
      <c r="C417">
        <v>12967</v>
      </c>
      <c r="D417" t="str">
        <v>Payments - PrPd Master Card</v>
      </c>
      <c r="E417">
        <v>0</v>
      </c>
      <c r="F417">
        <v>186.41</v>
      </c>
    </row>
    <row r="418">
      <c r="A418">
        <v>46173</v>
      </c>
      <c r="B418" t="str">
        <v>12967-Elkpark</v>
      </c>
      <c r="C418">
        <v>12967</v>
      </c>
      <c r="D418" t="str">
        <v>Payments - Master Card</v>
      </c>
      <c r="E418">
        <v>0</v>
      </c>
      <c r="F418">
        <v>630.14</v>
      </c>
    </row>
    <row r="419">
      <c r="A419">
        <v>46173</v>
      </c>
      <c r="B419" t="str">
        <v>12967-Elkpark</v>
      </c>
      <c r="C419">
        <v>12967</v>
      </c>
      <c r="D419" t="str">
        <v>Payments - PrPd Visa</v>
      </c>
      <c r="E419">
        <v>0</v>
      </c>
      <c r="F419">
        <v>779.06</v>
      </c>
    </row>
    <row r="420">
      <c r="A420">
        <v>46173</v>
      </c>
      <c r="B420" t="str">
        <v>12967-Elkpark</v>
      </c>
      <c r="C420">
        <v>12967</v>
      </c>
      <c r="D420" t="str">
        <v>Payments - Visa</v>
      </c>
      <c r="E420">
        <v>0</v>
      </c>
      <c r="F420">
        <v>3197.23</v>
      </c>
    </row>
    <row r="421">
      <c r="A421">
        <v>46173</v>
      </c>
      <c r="B421" t="str">
        <v>12967-Elkpark</v>
      </c>
      <c r="C421">
        <v>12967</v>
      </c>
      <c r="D421" t="str">
        <v>Delivery Fees Net</v>
      </c>
      <c r="E421">
        <v>4.47</v>
      </c>
      <c r="F421">
        <v>0</v>
      </c>
    </row>
    <row r="422">
      <c r="A422">
        <v>46173</v>
      </c>
      <c r="B422" t="str">
        <v>12967-Elkpark</v>
      </c>
      <c r="C422">
        <v>12967</v>
      </c>
      <c r="D422" t="str">
        <v>Payments - Uber Eats</v>
      </c>
      <c r="E422">
        <v>0</v>
      </c>
      <c r="F422">
        <v>36.14</v>
      </c>
    </row>
    <row r="423">
      <c r="A423">
        <v>46173</v>
      </c>
      <c r="B423" t="str">
        <v>12967-Elkpark</v>
      </c>
      <c r="C423">
        <v>12967</v>
      </c>
      <c r="D423" t="str">
        <v>Payments - Grub Hub</v>
      </c>
      <c r="E423">
        <v>0</v>
      </c>
      <c r="F423">
        <v>117.99</v>
      </c>
    </row>
    <row r="424">
      <c r="A424">
        <v>46173</v>
      </c>
      <c r="B424" t="str">
        <v>12967-Elkpark</v>
      </c>
      <c r="C424">
        <v>12967</v>
      </c>
      <c r="D424" t="str">
        <v>Payments - Door Dash</v>
      </c>
      <c r="E424">
        <v>0</v>
      </c>
      <c r="F424">
        <v>1413.73</v>
      </c>
    </row>
    <row r="425">
      <c r="A425">
        <v>46173</v>
      </c>
      <c r="B425" t="str">
        <v>12967-Elkpark</v>
      </c>
      <c r="C425">
        <v>12967</v>
      </c>
      <c r="D425" t="str">
        <v>Cash Deposit</v>
      </c>
      <c r="E425">
        <v>0</v>
      </c>
      <c r="F425">
        <v>777</v>
      </c>
    </row>
    <row r="426">
      <c r="A426">
        <v>46173</v>
      </c>
      <c r="B426" t="str">
        <v>12967-Elkpark</v>
      </c>
      <c r="C426">
        <v>12967</v>
      </c>
      <c r="D426" t="str">
        <v>Payments - Cash App</v>
      </c>
      <c r="E426">
        <v>0</v>
      </c>
      <c r="F426">
        <v>20.21</v>
      </c>
      <c r="K426" t="str">
        <v>9091 - Clay</v>
      </c>
      <c r="L426">
        <v>9091</v>
      </c>
    </row>
    <row r="427">
      <c r="A427">
        <v>46173</v>
      </c>
      <c r="B427" t="str">
        <v>12967-Elkpark</v>
      </c>
      <c r="C427">
        <v>12967</v>
      </c>
      <c r="D427" t="str">
        <v>Payments - PrPD Paypal</v>
      </c>
      <c r="E427">
        <v>0</v>
      </c>
      <c r="F427">
        <v>42.62</v>
      </c>
    </row>
    <row r="428">
      <c r="A428">
        <v>46173</v>
      </c>
      <c r="B428" t="str">
        <v>12967-Elkpark</v>
      </c>
      <c r="C428">
        <v>12967</v>
      </c>
      <c r="D428" t="str">
        <v>Promotions - Wraps</v>
      </c>
      <c r="E428">
        <v>0</v>
      </c>
      <c r="F428">
        <v>19.01</v>
      </c>
    </row>
    <row r="429">
      <c r="A429">
        <v>46173</v>
      </c>
      <c r="B429" t="str">
        <v>12967-Elkpark</v>
      </c>
      <c r="C429">
        <v>12967</v>
      </c>
      <c r="D429" t="str">
        <v>Promotions - Other</v>
      </c>
      <c r="E429">
        <v>0</v>
      </c>
      <c r="F429">
        <v>2575.28</v>
      </c>
    </row>
    <row r="430">
      <c r="A430">
        <v>46173</v>
      </c>
      <c r="B430" t="str">
        <v>12967-Elkpark</v>
      </c>
      <c r="C430">
        <v>12967</v>
      </c>
      <c r="D430" t="str">
        <v>Delivery Tips Net</v>
      </c>
      <c r="E430">
        <v>2.52</v>
      </c>
      <c r="F430">
        <v>0</v>
      </c>
    </row>
    <row r="431">
      <c r="A431">
        <v>46173</v>
      </c>
      <c r="B431" t="str">
        <v>12967-Elkpark</v>
      </c>
      <c r="C431">
        <v>12967</v>
      </c>
      <c r="D431" t="str">
        <v>Service Fees Negative Offset</v>
      </c>
      <c r="E431">
        <v>-13.5</v>
      </c>
      <c r="F431">
        <v>0</v>
      </c>
    </row>
    <row r="432">
      <c r="A432">
        <v>46173</v>
      </c>
      <c r="B432" t="str">
        <v>13144-Discovery</v>
      </c>
      <c r="C432">
        <v>13144</v>
      </c>
      <c r="D432" t="str">
        <v>Sales Tax Payable</v>
      </c>
      <c r="E432">
        <v>653.36</v>
      </c>
      <c r="F432">
        <v>0</v>
      </c>
    </row>
    <row r="433">
      <c r="A433">
        <v>46173</v>
      </c>
      <c r="B433" t="str">
        <v>13144-Discovery</v>
      </c>
      <c r="C433">
        <v>13144</v>
      </c>
      <c r="D433" t="str">
        <v>CA CRV</v>
      </c>
      <c r="E433">
        <v>0.1</v>
      </c>
      <c r="F433">
        <v>0</v>
      </c>
    </row>
    <row r="434">
      <c r="A434">
        <v>46173</v>
      </c>
      <c r="B434" t="str">
        <v>13144-Discovery</v>
      </c>
      <c r="C434">
        <v>13144</v>
      </c>
      <c r="D434" t="str">
        <v>Tax Exempt Sales</v>
      </c>
      <c r="E434">
        <v>47.66</v>
      </c>
      <c r="F434">
        <v>0</v>
      </c>
    </row>
    <row r="435">
      <c r="A435">
        <v>46173</v>
      </c>
      <c r="B435" t="str">
        <v>13144-Discovery</v>
      </c>
      <c r="C435">
        <v>13144</v>
      </c>
      <c r="D435" t="str">
        <v>Cash Handling - Over/Short</v>
      </c>
      <c r="E435">
        <v>29.43</v>
      </c>
      <c r="F435">
        <v>0</v>
      </c>
    </row>
    <row r="436">
      <c r="A436">
        <v>46173</v>
      </c>
      <c r="B436" t="str">
        <v>13144-Discovery</v>
      </c>
      <c r="C436">
        <v>13144</v>
      </c>
      <c r="D436" t="str">
        <v>Net Sales - Food</v>
      </c>
      <c r="E436">
        <v>6892.8</v>
      </c>
      <c r="F436">
        <v>0</v>
      </c>
    </row>
    <row r="437">
      <c r="A437">
        <v>46173</v>
      </c>
      <c r="B437" t="str">
        <v>13144-Discovery</v>
      </c>
      <c r="C437">
        <v>13144</v>
      </c>
      <c r="D437" t="str">
        <v>Net Sales - Beverages</v>
      </c>
      <c r="E437">
        <v>620.38</v>
      </c>
      <c r="F437">
        <v>0</v>
      </c>
    </row>
    <row r="438">
      <c r="A438">
        <v>46173</v>
      </c>
      <c r="B438" t="str">
        <v>13144-Discovery</v>
      </c>
      <c r="C438">
        <v>13144</v>
      </c>
      <c r="D438" t="str">
        <v>Net Sales - Other</v>
      </c>
      <c r="E438">
        <v>38.25</v>
      </c>
      <c r="F438">
        <v>0</v>
      </c>
    </row>
    <row r="439">
      <c r="A439">
        <v>46173</v>
      </c>
      <c r="B439" t="str">
        <v>13144-Discovery</v>
      </c>
      <c r="C439">
        <v>13144</v>
      </c>
      <c r="D439" t="str">
        <v>Payments - PrPd Discover</v>
      </c>
      <c r="E439">
        <v>0</v>
      </c>
      <c r="F439">
        <v>9.79</v>
      </c>
    </row>
    <row r="440">
      <c r="A440">
        <v>46173</v>
      </c>
      <c r="B440" t="str">
        <v>13144-Discovery</v>
      </c>
      <c r="C440">
        <v>13144</v>
      </c>
      <c r="D440" t="str">
        <v>Payments - AMEX</v>
      </c>
      <c r="E440">
        <v>0</v>
      </c>
      <c r="F440">
        <v>28.26</v>
      </c>
    </row>
    <row r="441">
      <c r="A441">
        <v>46173</v>
      </c>
      <c r="B441" t="str">
        <v>13144-Discovery</v>
      </c>
      <c r="C441">
        <v>13144</v>
      </c>
      <c r="D441" t="str">
        <v>Payments - EBT</v>
      </c>
      <c r="E441">
        <v>0</v>
      </c>
      <c r="F441">
        <v>34.07</v>
      </c>
    </row>
    <row r="442">
      <c r="A442">
        <v>46173</v>
      </c>
      <c r="B442" t="str">
        <v>13144-Discovery</v>
      </c>
      <c r="C442">
        <v>13144</v>
      </c>
      <c r="D442" t="str">
        <v>Payments - Master Card</v>
      </c>
      <c r="E442">
        <v>0</v>
      </c>
      <c r="F442">
        <v>217.07</v>
      </c>
    </row>
    <row r="443">
      <c r="A443">
        <v>46173</v>
      </c>
      <c r="B443" t="str">
        <v>13144-Discovery</v>
      </c>
      <c r="C443">
        <v>13144</v>
      </c>
      <c r="D443" t="str">
        <v>Payments - PrPd Master Card</v>
      </c>
      <c r="E443">
        <v>0</v>
      </c>
      <c r="F443">
        <v>283.34</v>
      </c>
    </row>
    <row r="444">
      <c r="A444">
        <v>46173</v>
      </c>
      <c r="B444" t="str">
        <v>13144-Discovery</v>
      </c>
      <c r="C444">
        <v>13144</v>
      </c>
      <c r="D444" t="str">
        <v>Payments - Visa</v>
      </c>
      <c r="E444">
        <v>0</v>
      </c>
      <c r="F444">
        <v>1413.84</v>
      </c>
    </row>
    <row r="445">
      <c r="A445">
        <v>46173</v>
      </c>
      <c r="B445" t="str">
        <v>13144-Discovery</v>
      </c>
      <c r="C445">
        <v>13144</v>
      </c>
      <c r="D445" t="str">
        <v>Payments - PrPd Visa</v>
      </c>
      <c r="E445">
        <v>0</v>
      </c>
      <c r="F445">
        <v>1531.55</v>
      </c>
    </row>
    <row r="446">
      <c r="A446">
        <v>46173</v>
      </c>
      <c r="B446" t="str">
        <v>13144-Discovery</v>
      </c>
      <c r="C446">
        <v>13144</v>
      </c>
      <c r="D446" t="str">
        <v>Delivery Fees Net</v>
      </c>
      <c r="E446">
        <v>11.92</v>
      </c>
      <c r="F446">
        <v>0</v>
      </c>
    </row>
    <row r="447">
      <c r="A447">
        <v>46173</v>
      </c>
      <c r="B447" t="str">
        <v>13144-Discovery</v>
      </c>
      <c r="C447">
        <v>13144</v>
      </c>
      <c r="D447" t="str">
        <v>Payments - Grub Hub</v>
      </c>
      <c r="E447">
        <v>0</v>
      </c>
      <c r="F447">
        <v>240.51</v>
      </c>
    </row>
    <row r="448">
      <c r="A448">
        <v>46173</v>
      </c>
      <c r="B448" t="str">
        <v>13144-Discovery</v>
      </c>
      <c r="C448">
        <v>13144</v>
      </c>
      <c r="D448" t="str">
        <v>Payments - Uber Eats</v>
      </c>
      <c r="E448">
        <v>0</v>
      </c>
      <c r="F448">
        <v>352.22</v>
      </c>
    </row>
    <row r="449">
      <c r="A449">
        <v>46173</v>
      </c>
      <c r="B449" t="str">
        <v>13144-Discovery</v>
      </c>
      <c r="C449">
        <v>13144</v>
      </c>
      <c r="D449" t="str">
        <v>Payments - Door Dash</v>
      </c>
      <c r="E449">
        <v>0</v>
      </c>
      <c r="F449">
        <v>1936.55</v>
      </c>
    </row>
    <row r="450">
      <c r="A450">
        <v>46173</v>
      </c>
      <c r="B450" t="str">
        <v>13144-Discovery</v>
      </c>
      <c r="C450">
        <v>13144</v>
      </c>
      <c r="D450" t="str">
        <v>Cash Deposit</v>
      </c>
      <c r="E450">
        <v>0</v>
      </c>
      <c r="F450">
        <v>1378</v>
      </c>
    </row>
    <row r="451">
      <c r="A451">
        <v>46173</v>
      </c>
      <c r="B451" t="str">
        <v>13144-Discovery</v>
      </c>
      <c r="C451">
        <v>13144</v>
      </c>
      <c r="D451" t="str">
        <v>Payments - Cash App</v>
      </c>
      <c r="E451">
        <v>0</v>
      </c>
      <c r="F451">
        <v>6.53</v>
      </c>
    </row>
    <row r="452">
      <c r="A452">
        <v>46173</v>
      </c>
      <c r="B452" t="str">
        <v>13144-Discovery</v>
      </c>
      <c r="C452">
        <v>13144</v>
      </c>
      <c r="D452" t="str">
        <v>Payments - PrPD Venmo</v>
      </c>
      <c r="E452">
        <v>0</v>
      </c>
      <c r="F452">
        <v>7.07</v>
      </c>
    </row>
    <row r="453">
      <c r="A453">
        <v>46173</v>
      </c>
      <c r="B453" t="str">
        <v>13144-Discovery</v>
      </c>
      <c r="C453">
        <v>13144</v>
      </c>
      <c r="D453" t="str">
        <v>Payments - Kiosk Discover</v>
      </c>
      <c r="E453">
        <v>0</v>
      </c>
      <c r="F453">
        <v>12.59</v>
      </c>
    </row>
    <row r="454">
      <c r="A454">
        <v>46173</v>
      </c>
      <c r="B454" t="str">
        <v>13144-Discovery</v>
      </c>
      <c r="C454">
        <v>13144</v>
      </c>
      <c r="D454" t="str">
        <v>Payments - PrPD Paypal</v>
      </c>
      <c r="E454">
        <v>0</v>
      </c>
      <c r="F454">
        <v>22.82</v>
      </c>
    </row>
    <row r="455">
      <c r="A455">
        <v>46173</v>
      </c>
      <c r="B455" t="str">
        <v>13144-Discovery</v>
      </c>
      <c r="C455">
        <v>13144</v>
      </c>
      <c r="D455" t="str">
        <v>Payments - Kiosk MasterCard</v>
      </c>
      <c r="E455">
        <v>0</v>
      </c>
      <c r="F455">
        <v>98.44</v>
      </c>
    </row>
    <row r="456">
      <c r="A456">
        <v>46173</v>
      </c>
      <c r="B456" t="str">
        <v>13144-Discovery</v>
      </c>
      <c r="C456">
        <v>13144</v>
      </c>
      <c r="D456" t="str">
        <v>Payments - Kiosk Visa</v>
      </c>
      <c r="E456">
        <v>0</v>
      </c>
      <c r="F456">
        <v>702.79</v>
      </c>
    </row>
    <row r="457">
      <c r="A457">
        <v>46173</v>
      </c>
      <c r="B457" t="str">
        <v>13144-Discovery</v>
      </c>
      <c r="C457">
        <v>13144</v>
      </c>
      <c r="D457" t="str">
        <v>Promotions - Wraps</v>
      </c>
      <c r="E457">
        <v>0</v>
      </c>
      <c r="F457">
        <v>8.65</v>
      </c>
    </row>
    <row r="458">
      <c r="A458">
        <v>46173</v>
      </c>
      <c r="B458" t="str">
        <v>13144-Discovery</v>
      </c>
      <c r="C458">
        <v>13144</v>
      </c>
      <c r="D458" t="str">
        <v>Promotions - Other</v>
      </c>
      <c r="E458">
        <v>0</v>
      </c>
      <c r="F458">
        <v>3649.56</v>
      </c>
    </row>
    <row r="459">
      <c r="A459">
        <v>46173</v>
      </c>
      <c r="B459" t="str">
        <v>13144-Discovery</v>
      </c>
      <c r="C459">
        <v>13144</v>
      </c>
      <c r="D459" t="str">
        <v>Delivery Tips Net</v>
      </c>
      <c r="E459">
        <v>29.2</v>
      </c>
      <c r="F459">
        <v>0</v>
      </c>
    </row>
    <row r="460">
      <c r="A460">
        <v>46173</v>
      </c>
      <c r="B460" t="str">
        <v>13144-Discovery</v>
      </c>
      <c r="C460">
        <v>13144</v>
      </c>
      <c r="D460" t="str">
        <v>Service Fees Negative Offset</v>
      </c>
      <c r="E460">
        <v>-36</v>
      </c>
      <c r="F460">
        <v>0</v>
      </c>
    </row>
    <row r="461">
      <c r="A461">
        <v>46173</v>
      </c>
      <c r="B461" t="str">
        <v>13684-Sacramento</v>
      </c>
      <c r="C461">
        <v>13684</v>
      </c>
      <c r="D461" t="str">
        <v>Sales Tax Payable</v>
      </c>
      <c r="E461">
        <v>760.78</v>
      </c>
      <c r="F461">
        <v>0</v>
      </c>
    </row>
    <row r="462">
      <c r="A462">
        <v>46173</v>
      </c>
      <c r="B462" t="str">
        <v>13684-Sacramento</v>
      </c>
      <c r="C462">
        <v>13684</v>
      </c>
      <c r="D462" t="str">
        <v>CA CRV</v>
      </c>
      <c r="E462">
        <v>0.15</v>
      </c>
      <c r="F462">
        <v>0</v>
      </c>
    </row>
    <row r="463">
      <c r="A463">
        <v>46173</v>
      </c>
      <c r="B463" t="str">
        <v>13684-Sacramento</v>
      </c>
      <c r="C463">
        <v>13684</v>
      </c>
      <c r="D463" t="str">
        <v>Tax Exempt Sales</v>
      </c>
      <c r="E463">
        <v>223.93</v>
      </c>
      <c r="F463">
        <v>0</v>
      </c>
    </row>
    <row r="464">
      <c r="A464">
        <v>46173</v>
      </c>
      <c r="B464" t="str">
        <v>13684-Sacramento</v>
      </c>
      <c r="C464">
        <v>13684</v>
      </c>
      <c r="D464" t="str">
        <v>Cash Handling - Over/Short</v>
      </c>
      <c r="E464">
        <v>0</v>
      </c>
      <c r="F464">
        <v>3.19</v>
      </c>
    </row>
    <row r="465">
      <c r="A465">
        <v>46173</v>
      </c>
      <c r="B465" t="str">
        <v>13684-Sacramento</v>
      </c>
      <c r="C465">
        <v>13684</v>
      </c>
      <c r="D465" t="str">
        <v>Net Sales - Food</v>
      </c>
      <c r="E465">
        <v>8078.98</v>
      </c>
      <c r="F465">
        <v>0</v>
      </c>
    </row>
    <row r="466">
      <c r="A466">
        <v>46173</v>
      </c>
      <c r="B466" t="str">
        <v>13684-Sacramento</v>
      </c>
      <c r="C466">
        <v>13684</v>
      </c>
      <c r="D466" t="str">
        <v>Net Sales - Beverages</v>
      </c>
      <c r="E466">
        <v>837.28</v>
      </c>
      <c r="F466">
        <v>0</v>
      </c>
    </row>
    <row r="467">
      <c r="A467">
        <v>46173</v>
      </c>
      <c r="B467" t="str">
        <v>13684-Sacramento</v>
      </c>
      <c r="C467">
        <v>13684</v>
      </c>
      <c r="D467" t="str">
        <v>Net Sales - Other</v>
      </c>
      <c r="E467">
        <v>1.5</v>
      </c>
      <c r="F467">
        <v>0</v>
      </c>
    </row>
    <row r="468">
      <c r="A468">
        <v>46173</v>
      </c>
      <c r="B468" t="str">
        <v>13684-Sacramento</v>
      </c>
      <c r="C468">
        <v>13684</v>
      </c>
      <c r="D468" t="str">
        <v>Payments - Discover</v>
      </c>
      <c r="E468">
        <v>0</v>
      </c>
      <c r="F468">
        <v>64.44</v>
      </c>
      <c r="K468" t="str">
        <v>12192-Pacific</v>
      </c>
      <c r="L468">
        <v>12192</v>
      </c>
      <c r="R468">
        <v>13691</v>
      </c>
    </row>
    <row r="469">
      <c r="A469">
        <v>46173</v>
      </c>
      <c r="B469" t="str">
        <v>13684-Sacramento</v>
      </c>
      <c r="C469">
        <v>13684</v>
      </c>
      <c r="D469" t="str">
        <v>Payments - EBT</v>
      </c>
      <c r="E469">
        <v>0</v>
      </c>
      <c r="F469">
        <v>223.93</v>
      </c>
    </row>
    <row r="470">
      <c r="A470">
        <v>46173</v>
      </c>
      <c r="B470" t="str">
        <v>13684-Sacramento</v>
      </c>
      <c r="C470">
        <v>13684</v>
      </c>
      <c r="D470" t="str">
        <v>Payments - PrPd Master Card</v>
      </c>
      <c r="E470">
        <v>0</v>
      </c>
      <c r="F470">
        <v>251.92</v>
      </c>
    </row>
    <row r="471">
      <c r="A471">
        <v>46173</v>
      </c>
      <c r="B471" t="str">
        <v>13684-Sacramento</v>
      </c>
      <c r="C471">
        <v>13684</v>
      </c>
      <c r="D471" t="str">
        <v>Payments - Master Card</v>
      </c>
      <c r="E471">
        <v>0</v>
      </c>
      <c r="F471">
        <v>676.53</v>
      </c>
    </row>
    <row r="472">
      <c r="A472">
        <v>46173</v>
      </c>
      <c r="B472" t="str">
        <v>13684-Sacramento</v>
      </c>
      <c r="C472">
        <v>13684</v>
      </c>
      <c r="D472" t="str">
        <v>Payments - PrPd Visa</v>
      </c>
      <c r="E472">
        <v>0</v>
      </c>
      <c r="F472">
        <v>1003.59</v>
      </c>
    </row>
    <row r="473">
      <c r="A473">
        <v>46173</v>
      </c>
      <c r="B473" t="str">
        <v>13684-Sacramento</v>
      </c>
      <c r="C473">
        <v>13684</v>
      </c>
      <c r="D473" t="str">
        <v>Payments - Visa</v>
      </c>
      <c r="E473">
        <v>0</v>
      </c>
      <c r="F473">
        <v>2972.99</v>
      </c>
    </row>
    <row r="474">
      <c r="A474">
        <v>46173</v>
      </c>
      <c r="B474" t="str">
        <v>13684-Sacramento</v>
      </c>
      <c r="C474">
        <v>13684</v>
      </c>
      <c r="D474" t="str">
        <v>Payments - Grub Hub</v>
      </c>
      <c r="E474">
        <v>0</v>
      </c>
      <c r="F474">
        <v>135.19</v>
      </c>
    </row>
    <row r="475">
      <c r="A475">
        <v>46173</v>
      </c>
      <c r="B475" t="str">
        <v>13684-Sacramento</v>
      </c>
      <c r="C475">
        <v>13684</v>
      </c>
      <c r="D475" t="str">
        <v>Payments - Uber Eats</v>
      </c>
      <c r="E475">
        <v>0</v>
      </c>
      <c r="F475">
        <v>630.5</v>
      </c>
    </row>
    <row r="476">
      <c r="A476">
        <v>46173</v>
      </c>
      <c r="B476" t="str">
        <v>13684-Sacramento</v>
      </c>
      <c r="C476">
        <v>13684</v>
      </c>
      <c r="D476" t="str">
        <v>Payments - Door Dash</v>
      </c>
      <c r="E476">
        <v>0</v>
      </c>
      <c r="F476">
        <v>1948.33</v>
      </c>
    </row>
    <row r="477">
      <c r="A477">
        <v>46173</v>
      </c>
      <c r="B477" t="str">
        <v>13684-Sacramento</v>
      </c>
      <c r="C477">
        <v>13684</v>
      </c>
      <c r="D477" t="str">
        <v>Cash Deposit</v>
      </c>
      <c r="E477">
        <v>0</v>
      </c>
      <c r="F477">
        <v>1632</v>
      </c>
    </row>
    <row r="478">
      <c r="A478">
        <v>46173</v>
      </c>
      <c r="B478" t="str">
        <v>13684-Sacramento</v>
      </c>
      <c r="C478">
        <v>13684</v>
      </c>
      <c r="D478" t="str">
        <v>Payments - Cash App</v>
      </c>
      <c r="E478">
        <v>0</v>
      </c>
      <c r="F478">
        <v>17.6</v>
      </c>
    </row>
    <row r="479">
      <c r="A479">
        <v>46173</v>
      </c>
      <c r="B479" t="str">
        <v>13684-Sacramento</v>
      </c>
      <c r="C479">
        <v>13684</v>
      </c>
      <c r="D479" t="str">
        <v>Payments - PrPD Paypal</v>
      </c>
      <c r="E479">
        <v>0</v>
      </c>
      <c r="F479">
        <v>45.1</v>
      </c>
    </row>
    <row r="480">
      <c r="A480">
        <v>46173</v>
      </c>
      <c r="B480" t="str">
        <v>13684-Sacramento</v>
      </c>
      <c r="C480">
        <v>13684</v>
      </c>
      <c r="D480" t="str">
        <v>Payments - PrPD Venmo</v>
      </c>
      <c r="E480">
        <v>0</v>
      </c>
      <c r="F480">
        <v>73.38</v>
      </c>
    </row>
    <row r="481">
      <c r="A481">
        <v>46173</v>
      </c>
      <c r="B481" t="str">
        <v>13684-Sacramento</v>
      </c>
      <c r="C481">
        <v>13684</v>
      </c>
      <c r="D481" t="str">
        <v>Promotions - Wraps</v>
      </c>
      <c r="E481">
        <v>0</v>
      </c>
      <c r="F481">
        <v>30.63</v>
      </c>
    </row>
    <row r="482">
      <c r="A482">
        <v>46173</v>
      </c>
      <c r="B482" t="str">
        <v>13684-Sacramento</v>
      </c>
      <c r="C482">
        <v>13684</v>
      </c>
      <c r="D482" t="str">
        <v>Promotions - Other</v>
      </c>
      <c r="E482">
        <v>0</v>
      </c>
      <c r="F482">
        <v>3693.95</v>
      </c>
    </row>
    <row r="483">
      <c r="A483">
        <v>46173</v>
      </c>
      <c r="B483" t="str">
        <v>13691-Citrus Heights</v>
      </c>
      <c r="C483">
        <v>13691</v>
      </c>
      <c r="D483" t="str">
        <v>Sales Tax Payable</v>
      </c>
      <c r="E483">
        <v>419.04</v>
      </c>
      <c r="F483">
        <v>0</v>
      </c>
    </row>
    <row r="484">
      <c r="A484">
        <v>46173</v>
      </c>
      <c r="B484" t="str">
        <v>13691-Citrus Heights</v>
      </c>
      <c r="C484">
        <v>13691</v>
      </c>
      <c r="D484" t="str">
        <v>Tax Exempt Sales</v>
      </c>
      <c r="E484">
        <v>47.05</v>
      </c>
      <c r="F484">
        <v>0</v>
      </c>
    </row>
    <row r="485">
      <c r="A485">
        <v>46173</v>
      </c>
      <c r="B485" t="str">
        <v>13691-Citrus Heights</v>
      </c>
      <c r="C485">
        <v>13691</v>
      </c>
      <c r="D485" t="str">
        <v>Cash Handling - Over/Short</v>
      </c>
      <c r="E485">
        <v>0.53</v>
      </c>
      <c r="F485">
        <v>0</v>
      </c>
    </row>
    <row r="486">
      <c r="A486">
        <v>46173</v>
      </c>
      <c r="B486" t="str">
        <v>13691-Citrus Heights</v>
      </c>
      <c r="C486">
        <v>13691</v>
      </c>
      <c r="D486" t="str">
        <v>Net Sales - Food</v>
      </c>
      <c r="E486">
        <v>5059.13</v>
      </c>
      <c r="F486">
        <v>0</v>
      </c>
    </row>
    <row r="487">
      <c r="A487">
        <v>46173</v>
      </c>
      <c r="B487" t="str">
        <v>13691-Citrus Heights</v>
      </c>
      <c r="C487">
        <v>13691</v>
      </c>
      <c r="D487" t="str">
        <v>Net Sales - Beverages</v>
      </c>
      <c r="E487">
        <v>394.06</v>
      </c>
      <c r="F487">
        <v>0</v>
      </c>
    </row>
    <row r="488">
      <c r="A488">
        <v>46173</v>
      </c>
      <c r="B488" t="str">
        <v>13691-Citrus Heights</v>
      </c>
      <c r="C488">
        <v>13691</v>
      </c>
      <c r="D488" t="str">
        <v>Net Sales - Other</v>
      </c>
      <c r="E488">
        <v>38.13</v>
      </c>
      <c r="F488">
        <v>0</v>
      </c>
      <c r="K488" t="str">
        <v>11922-Fairfield</v>
      </c>
      <c r="L488">
        <v>11922</v>
      </c>
      <c r="R488">
        <v>13959</v>
      </c>
    </row>
    <row r="489">
      <c r="A489">
        <v>46173</v>
      </c>
      <c r="B489" t="str">
        <v>13691-Citrus Heights</v>
      </c>
      <c r="C489">
        <v>13691</v>
      </c>
      <c r="D489" t="str">
        <v>Payments - AMEX</v>
      </c>
      <c r="E489">
        <v>0</v>
      </c>
      <c r="F489">
        <v>17.43</v>
      </c>
    </row>
    <row r="490">
      <c r="A490">
        <v>46173</v>
      </c>
      <c r="B490" t="str">
        <v>13691-Citrus Heights</v>
      </c>
      <c r="C490">
        <v>13691</v>
      </c>
      <c r="D490" t="str">
        <v>Payments - PrPd Amex</v>
      </c>
      <c r="E490">
        <v>0</v>
      </c>
      <c r="F490">
        <v>18.85</v>
      </c>
    </row>
    <row r="491">
      <c r="A491">
        <v>46173</v>
      </c>
      <c r="B491" t="str">
        <v>13691-Citrus Heights</v>
      </c>
      <c r="C491">
        <v>13691</v>
      </c>
      <c r="D491" t="str">
        <v>Payments - PrPd Discover</v>
      </c>
      <c r="E491">
        <v>0</v>
      </c>
      <c r="F491">
        <v>30.47</v>
      </c>
    </row>
    <row r="492">
      <c r="A492">
        <v>46173</v>
      </c>
      <c r="B492" t="str">
        <v>13691-Citrus Heights</v>
      </c>
      <c r="C492">
        <v>13691</v>
      </c>
      <c r="D492" t="str">
        <v>Payments - EBT</v>
      </c>
      <c r="E492">
        <v>0</v>
      </c>
      <c r="F492">
        <v>47.05</v>
      </c>
    </row>
    <row r="493">
      <c r="A493">
        <v>46173</v>
      </c>
      <c r="B493" t="str">
        <v>13691-Citrus Heights</v>
      </c>
      <c r="C493">
        <v>13691</v>
      </c>
      <c r="D493" t="str">
        <v>Payments - PrPd Master Card</v>
      </c>
      <c r="E493">
        <v>0</v>
      </c>
      <c r="F493">
        <v>123.7</v>
      </c>
    </row>
    <row r="494">
      <c r="A494">
        <v>46173</v>
      </c>
      <c r="B494" t="str">
        <v>13691-Citrus Heights</v>
      </c>
      <c r="C494">
        <v>13691</v>
      </c>
      <c r="D494" t="str">
        <v>Payments - Master Card</v>
      </c>
      <c r="E494">
        <v>0</v>
      </c>
      <c r="F494">
        <v>165.49</v>
      </c>
    </row>
    <row r="495">
      <c r="A495">
        <v>46173</v>
      </c>
      <c r="B495" t="str">
        <v>13691-Citrus Heights</v>
      </c>
      <c r="C495">
        <v>13691</v>
      </c>
      <c r="D495" t="str">
        <v>Payments - PrPd Visa</v>
      </c>
      <c r="E495">
        <v>0</v>
      </c>
      <c r="F495">
        <v>973.57</v>
      </c>
    </row>
    <row r="496">
      <c r="A496">
        <v>46173</v>
      </c>
      <c r="B496" t="str">
        <v>13691-Citrus Heights</v>
      </c>
      <c r="C496">
        <v>13691</v>
      </c>
      <c r="D496" t="str">
        <v>Payments - Visa</v>
      </c>
      <c r="E496">
        <v>0</v>
      </c>
      <c r="F496">
        <v>1865.86</v>
      </c>
    </row>
    <row r="497">
      <c r="A497">
        <v>46173</v>
      </c>
      <c r="B497" t="str">
        <v>13691-Citrus Heights</v>
      </c>
      <c r="C497">
        <v>13691</v>
      </c>
      <c r="D497" t="str">
        <v>Delivery Fees Net</v>
      </c>
      <c r="E497">
        <v>11.92</v>
      </c>
      <c r="F497">
        <v>0</v>
      </c>
    </row>
    <row r="498">
      <c r="A498">
        <v>46173</v>
      </c>
      <c r="B498" t="str">
        <v>13691-Citrus Heights</v>
      </c>
      <c r="C498">
        <v>13691</v>
      </c>
      <c r="D498" t="str">
        <v>Payments - Grub Hub</v>
      </c>
      <c r="E498">
        <v>0</v>
      </c>
      <c r="F498">
        <v>75.26</v>
      </c>
    </row>
    <row r="499">
      <c r="A499">
        <v>46173</v>
      </c>
      <c r="B499" t="str">
        <v>13691-Citrus Heights</v>
      </c>
      <c r="C499">
        <v>13691</v>
      </c>
      <c r="D499" t="str">
        <v>Payments - Uber Eats</v>
      </c>
      <c r="E499">
        <v>0</v>
      </c>
      <c r="F499">
        <v>147.47</v>
      </c>
    </row>
    <row r="500">
      <c r="A500">
        <v>46173</v>
      </c>
      <c r="B500" t="str">
        <v>13691-Citrus Heights</v>
      </c>
      <c r="C500">
        <v>13691</v>
      </c>
      <c r="D500" t="str">
        <v>Payments - Door Dash</v>
      </c>
      <c r="E500">
        <v>0</v>
      </c>
      <c r="F500">
        <v>1665.06</v>
      </c>
    </row>
    <row r="501">
      <c r="A501">
        <v>46173</v>
      </c>
      <c r="B501" t="str">
        <v>13691-Citrus Heights</v>
      </c>
      <c r="C501">
        <v>13691</v>
      </c>
      <c r="D501" t="str">
        <v>Cash Deposit</v>
      </c>
      <c r="E501">
        <v>0</v>
      </c>
      <c r="F501">
        <v>749</v>
      </c>
    </row>
    <row r="502">
      <c r="A502">
        <v>46173</v>
      </c>
      <c r="B502" t="str">
        <v>13691-Citrus Heights</v>
      </c>
      <c r="C502">
        <v>13691</v>
      </c>
      <c r="D502" t="str">
        <v>Payments - Cash App</v>
      </c>
      <c r="E502">
        <v>0</v>
      </c>
      <c r="F502">
        <v>12.93</v>
      </c>
    </row>
    <row r="503">
      <c r="A503">
        <v>46173</v>
      </c>
      <c r="B503" t="str">
        <v>13691-Citrus Heights</v>
      </c>
      <c r="C503">
        <v>13691</v>
      </c>
      <c r="D503" t="str">
        <v>Payments - PrPD Venmo</v>
      </c>
      <c r="E503">
        <v>0</v>
      </c>
      <c r="F503">
        <v>27.13</v>
      </c>
    </row>
    <row r="504">
      <c r="A504">
        <v>46173</v>
      </c>
      <c r="B504" t="str">
        <v>13691-Citrus Heights</v>
      </c>
      <c r="C504">
        <v>13691</v>
      </c>
      <c r="D504" t="str">
        <v>Payments - Gift Card</v>
      </c>
      <c r="E504">
        <v>0</v>
      </c>
      <c r="F504">
        <v>34.57</v>
      </c>
    </row>
    <row r="505">
      <c r="A505">
        <v>46173</v>
      </c>
      <c r="B505" t="str">
        <v>13691-Citrus Heights</v>
      </c>
      <c r="C505">
        <v>13691</v>
      </c>
      <c r="D505" t="str">
        <v>Promotions - Wraps</v>
      </c>
      <c r="E505">
        <v>0</v>
      </c>
      <c r="F505">
        <v>25.64</v>
      </c>
    </row>
    <row r="506">
      <c r="A506">
        <v>46173</v>
      </c>
      <c r="B506" t="str">
        <v>13691-Citrus Heights</v>
      </c>
      <c r="C506">
        <v>13691</v>
      </c>
      <c r="D506" t="str">
        <v>Promotions - Other</v>
      </c>
      <c r="E506">
        <v>0</v>
      </c>
      <c r="F506">
        <v>2336.67</v>
      </c>
    </row>
    <row r="507">
      <c r="A507">
        <v>46173</v>
      </c>
      <c r="B507" t="str">
        <v>13691-Citrus Heights</v>
      </c>
      <c r="C507">
        <v>13691</v>
      </c>
      <c r="D507" t="str">
        <v>Delivery Tips Net</v>
      </c>
      <c r="E507">
        <v>31.03</v>
      </c>
      <c r="F507">
        <v>0</v>
      </c>
    </row>
    <row r="508">
      <c r="A508">
        <v>46173</v>
      </c>
      <c r="B508" t="str">
        <v>13691-Citrus Heights</v>
      </c>
      <c r="C508">
        <v>13691</v>
      </c>
      <c r="D508" t="str">
        <v>Service Fees Negative Offset</v>
      </c>
      <c r="E508">
        <v>-36</v>
      </c>
      <c r="F508">
        <v>0</v>
      </c>
    </row>
    <row r="509">
      <c r="A509">
        <v>46173</v>
      </c>
      <c r="B509" t="str">
        <v>13903 Alaska</v>
      </c>
      <c r="C509">
        <v>13903</v>
      </c>
      <c r="D509" t="str">
        <v>Sales Tax Payable</v>
      </c>
      <c r="E509">
        <v>480.29</v>
      </c>
      <c r="F509">
        <v>0</v>
      </c>
    </row>
    <row r="510">
      <c r="A510">
        <v>46173</v>
      </c>
      <c r="B510" t="str">
        <v>13903 Alaska</v>
      </c>
      <c r="C510">
        <v>13903</v>
      </c>
      <c r="D510" t="str">
        <v>CA CRV</v>
      </c>
      <c r="E510">
        <v>0.2</v>
      </c>
      <c r="F510">
        <v>0</v>
      </c>
    </row>
    <row r="511">
      <c r="A511">
        <v>46173</v>
      </c>
      <c r="B511" t="str">
        <v>13903 Alaska</v>
      </c>
      <c r="C511">
        <v>13903</v>
      </c>
      <c r="D511" t="str">
        <v>Tax Exempt Sales</v>
      </c>
      <c r="E511">
        <v>89.22</v>
      </c>
      <c r="F511">
        <v>0</v>
      </c>
    </row>
    <row r="512">
      <c r="A512">
        <v>46173</v>
      </c>
      <c r="B512" t="str">
        <v>13903 Alaska</v>
      </c>
      <c r="C512">
        <v>13903</v>
      </c>
      <c r="D512" t="str">
        <v>Cash Handling - Over/Short</v>
      </c>
      <c r="E512">
        <v>0</v>
      </c>
      <c r="F512">
        <v>2.89</v>
      </c>
    </row>
    <row r="513">
      <c r="A513">
        <v>46173</v>
      </c>
      <c r="B513" t="str">
        <v>13903 Alaska</v>
      </c>
      <c r="C513">
        <v>13903</v>
      </c>
      <c r="D513" t="str">
        <v>Net Sales - Food</v>
      </c>
      <c r="E513">
        <v>5312.85</v>
      </c>
      <c r="F513">
        <v>0</v>
      </c>
    </row>
    <row r="514">
      <c r="A514">
        <v>46173</v>
      </c>
      <c r="B514" t="str">
        <v>13903 Alaska</v>
      </c>
      <c r="C514">
        <v>13903</v>
      </c>
      <c r="D514" t="str">
        <v>Net Sales - Beverages</v>
      </c>
      <c r="E514">
        <v>504.62</v>
      </c>
      <c r="F514">
        <v>0</v>
      </c>
    </row>
    <row r="515">
      <c r="A515">
        <v>46173</v>
      </c>
      <c r="B515" t="str">
        <v>13903 Alaska</v>
      </c>
      <c r="C515">
        <v>13903</v>
      </c>
      <c r="D515" t="str">
        <v>Net Sales - Other</v>
      </c>
      <c r="E515">
        <v>2.88</v>
      </c>
      <c r="F515">
        <v>0</v>
      </c>
    </row>
    <row r="516">
      <c r="A516">
        <v>46173</v>
      </c>
      <c r="B516" t="str">
        <v>13903 Alaska</v>
      </c>
      <c r="C516">
        <v>13903</v>
      </c>
      <c r="D516" t="str">
        <v>Payments - Discover</v>
      </c>
      <c r="E516">
        <v>0</v>
      </c>
      <c r="F516">
        <v>1.34</v>
      </c>
    </row>
    <row r="517">
      <c r="A517">
        <v>46173</v>
      </c>
      <c r="B517" t="str">
        <v>13903 Alaska</v>
      </c>
      <c r="C517">
        <v>13903</v>
      </c>
      <c r="D517" t="str">
        <v>Payments - AMEX</v>
      </c>
      <c r="E517">
        <v>0</v>
      </c>
      <c r="F517">
        <v>30.65</v>
      </c>
    </row>
    <row r="518">
      <c r="A518">
        <v>46173</v>
      </c>
      <c r="B518" t="str">
        <v>13903 Alaska</v>
      </c>
      <c r="C518">
        <v>13903</v>
      </c>
      <c r="D518" t="str">
        <v>Payments - PrPd Master Card</v>
      </c>
      <c r="E518">
        <v>0</v>
      </c>
      <c r="F518">
        <v>46.15</v>
      </c>
    </row>
    <row r="519">
      <c r="A519">
        <v>46173</v>
      </c>
      <c r="B519" t="str">
        <v>13903 Alaska</v>
      </c>
      <c r="C519">
        <v>13903</v>
      </c>
      <c r="D519" t="str">
        <v>Payments - PrPd Discover</v>
      </c>
      <c r="E519">
        <v>0</v>
      </c>
      <c r="F519">
        <v>62.06</v>
      </c>
    </row>
    <row r="520">
      <c r="A520">
        <v>46173</v>
      </c>
      <c r="B520" t="str">
        <v>13903 Alaska</v>
      </c>
      <c r="C520">
        <v>13903</v>
      </c>
      <c r="D520" t="str">
        <v>Payments - EBT</v>
      </c>
      <c r="E520">
        <v>0</v>
      </c>
      <c r="F520">
        <v>89.22</v>
      </c>
    </row>
    <row r="521">
      <c r="A521">
        <v>46173</v>
      </c>
      <c r="B521" t="str">
        <v>13903 Alaska</v>
      </c>
      <c r="C521">
        <v>13903</v>
      </c>
      <c r="D521" t="str">
        <v>Payments - Master Card</v>
      </c>
      <c r="E521">
        <v>0</v>
      </c>
      <c r="F521">
        <v>304</v>
      </c>
    </row>
    <row r="522">
      <c r="A522">
        <v>46173</v>
      </c>
      <c r="B522" t="str">
        <v>13903 Alaska</v>
      </c>
      <c r="C522">
        <v>13903</v>
      </c>
      <c r="D522" t="str">
        <v>Payments - PrPd Visa</v>
      </c>
      <c r="E522">
        <v>0</v>
      </c>
      <c r="F522">
        <v>634.27</v>
      </c>
    </row>
    <row r="523">
      <c r="A523">
        <v>46173</v>
      </c>
      <c r="B523" t="str">
        <v>13903 Alaska</v>
      </c>
      <c r="C523">
        <v>13903</v>
      </c>
      <c r="D523" t="str">
        <v>Payments - Visa</v>
      </c>
      <c r="E523">
        <v>0</v>
      </c>
      <c r="F523">
        <v>2657.44</v>
      </c>
    </row>
    <row r="524">
      <c r="A524">
        <v>46173</v>
      </c>
      <c r="B524" t="str">
        <v>13903 Alaska</v>
      </c>
      <c r="C524">
        <v>13903</v>
      </c>
      <c r="D524" t="str">
        <v>Payments - Grub Hub</v>
      </c>
      <c r="E524">
        <v>0</v>
      </c>
      <c r="F524">
        <v>16.68</v>
      </c>
    </row>
    <row r="525">
      <c r="A525">
        <v>46173</v>
      </c>
      <c r="B525" t="str">
        <v>13903 Alaska</v>
      </c>
      <c r="C525">
        <v>13903</v>
      </c>
      <c r="D525" t="str">
        <v>Payments - Uber Eats</v>
      </c>
      <c r="E525">
        <v>0</v>
      </c>
      <c r="F525">
        <v>130.16</v>
      </c>
    </row>
    <row r="526">
      <c r="A526">
        <v>46173</v>
      </c>
      <c r="B526" t="str">
        <v>13903 Alaska</v>
      </c>
      <c r="C526">
        <v>13903</v>
      </c>
      <c r="D526" t="str">
        <v>Payments - Door Dash</v>
      </c>
      <c r="E526">
        <v>0</v>
      </c>
      <c r="F526">
        <v>1054.47</v>
      </c>
    </row>
    <row r="527">
      <c r="A527">
        <v>46173</v>
      </c>
      <c r="B527" t="str">
        <v>13903 Alaska</v>
      </c>
      <c r="C527">
        <v>13903</v>
      </c>
      <c r="D527" t="str">
        <v>Cash Deposit</v>
      </c>
      <c r="E527">
        <v>0</v>
      </c>
      <c r="F527">
        <v>1252</v>
      </c>
    </row>
    <row r="528">
      <c r="A528">
        <v>46173</v>
      </c>
      <c r="B528" t="str">
        <v>13903 Alaska</v>
      </c>
      <c r="C528">
        <v>13903</v>
      </c>
      <c r="D528" t="str">
        <v>Payments - PrPD Paypal</v>
      </c>
      <c r="E528">
        <v>0</v>
      </c>
      <c r="F528">
        <v>6.5</v>
      </c>
    </row>
    <row r="529">
      <c r="A529">
        <v>46173</v>
      </c>
      <c r="B529" t="str">
        <v>13903 Alaska</v>
      </c>
      <c r="C529">
        <v>13903</v>
      </c>
      <c r="D529" t="str">
        <v>Payments - Cash App</v>
      </c>
      <c r="E529">
        <v>0</v>
      </c>
      <c r="F529">
        <v>13.01</v>
      </c>
    </row>
    <row r="530">
      <c r="A530">
        <v>46173</v>
      </c>
      <c r="B530" t="str">
        <v>13903 Alaska</v>
      </c>
      <c r="C530">
        <v>13903</v>
      </c>
      <c r="D530" t="str">
        <v>Promotions - Wraps</v>
      </c>
      <c r="E530">
        <v>0</v>
      </c>
      <c r="F530">
        <v>31.37</v>
      </c>
    </row>
    <row r="531">
      <c r="A531">
        <v>46173</v>
      </c>
      <c r="B531" t="str">
        <v>13903 Alaska</v>
      </c>
      <c r="C531">
        <v>13903</v>
      </c>
      <c r="D531" t="str">
        <v>Promotions - Other</v>
      </c>
      <c r="E531">
        <v>0</v>
      </c>
      <c r="F531">
        <v>2928.51</v>
      </c>
    </row>
    <row r="532">
      <c r="A532">
        <v>46173</v>
      </c>
      <c r="B532" t="str">
        <v>13959-Ripon</v>
      </c>
      <c r="C532">
        <v>13959</v>
      </c>
      <c r="D532" t="str">
        <v>Sales Tax Payable</v>
      </c>
      <c r="E532">
        <v>242.27</v>
      </c>
      <c r="F532">
        <v>0</v>
      </c>
    </row>
    <row r="533">
      <c r="A533">
        <v>46173</v>
      </c>
      <c r="B533" t="str">
        <v>13959-Ripon</v>
      </c>
      <c r="C533">
        <v>13959</v>
      </c>
      <c r="D533" t="str">
        <v>CA CRV</v>
      </c>
      <c r="E533">
        <v>0.15</v>
      </c>
      <c r="F533">
        <v>0</v>
      </c>
    </row>
    <row r="534">
      <c r="A534">
        <v>46173</v>
      </c>
      <c r="B534" t="str">
        <v>13959-Ripon</v>
      </c>
      <c r="C534">
        <v>13959</v>
      </c>
      <c r="D534" t="str">
        <v>Cash Handling - Over/Short</v>
      </c>
      <c r="E534">
        <v>0</v>
      </c>
      <c r="F534">
        <v>4.46</v>
      </c>
    </row>
    <row r="535">
      <c r="A535">
        <v>46173</v>
      </c>
      <c r="B535" t="str">
        <v>13959-Ripon</v>
      </c>
      <c r="C535">
        <v>13959</v>
      </c>
      <c r="D535" t="str">
        <v>Net Sales - Food</v>
      </c>
      <c r="E535">
        <v>2810.43</v>
      </c>
      <c r="F535">
        <v>0</v>
      </c>
    </row>
    <row r="536">
      <c r="A536">
        <v>46173</v>
      </c>
      <c r="B536" t="str">
        <v>13959-Ripon</v>
      </c>
      <c r="C536">
        <v>13959</v>
      </c>
      <c r="D536" t="str">
        <v>Net Sales - Beverages</v>
      </c>
      <c r="E536">
        <v>311.79</v>
      </c>
      <c r="F536">
        <v>0</v>
      </c>
    </row>
    <row r="537">
      <c r="A537">
        <v>46173</v>
      </c>
      <c r="B537" t="str">
        <v>13959-Ripon</v>
      </c>
      <c r="C537">
        <v>13959</v>
      </c>
      <c r="D537" t="str">
        <v>Net Sales - Other</v>
      </c>
      <c r="E537">
        <v>4.5</v>
      </c>
      <c r="F537">
        <v>0</v>
      </c>
    </row>
    <row r="538">
      <c r="A538">
        <v>46173</v>
      </c>
      <c r="B538" t="str">
        <v>13959-Ripon</v>
      </c>
      <c r="C538">
        <v>13959</v>
      </c>
      <c r="D538" t="str">
        <v>Payments - PrPd Discover</v>
      </c>
      <c r="E538">
        <v>0</v>
      </c>
      <c r="F538">
        <v>12.93</v>
      </c>
    </row>
    <row r="539">
      <c r="A539">
        <v>46173</v>
      </c>
      <c r="B539" t="str">
        <v>13959-Ripon</v>
      </c>
      <c r="C539">
        <v>13959</v>
      </c>
      <c r="D539" t="str">
        <v>Payments - PrPd Amex</v>
      </c>
      <c r="E539">
        <v>0</v>
      </c>
      <c r="F539">
        <v>18.08</v>
      </c>
    </row>
    <row r="540">
      <c r="A540">
        <v>46173</v>
      </c>
      <c r="B540" t="str">
        <v>13959-Ripon</v>
      </c>
      <c r="C540">
        <v>13959</v>
      </c>
      <c r="D540" t="str">
        <v>Payments - AMEX</v>
      </c>
      <c r="E540">
        <v>0</v>
      </c>
      <c r="F540">
        <v>51.77</v>
      </c>
    </row>
    <row r="541">
      <c r="A541">
        <v>46173</v>
      </c>
      <c r="B541" t="str">
        <v>13959-Ripon</v>
      </c>
      <c r="C541">
        <v>13959</v>
      </c>
      <c r="D541" t="str">
        <v>Payments - PrPd Master Card</v>
      </c>
      <c r="E541">
        <v>0</v>
      </c>
      <c r="F541">
        <v>80.74</v>
      </c>
    </row>
    <row r="542">
      <c r="A542">
        <v>46173</v>
      </c>
      <c r="B542" t="str">
        <v>13959-Ripon</v>
      </c>
      <c r="C542">
        <v>13959</v>
      </c>
      <c r="D542" t="str">
        <v>Payments - Master Card</v>
      </c>
      <c r="E542">
        <v>0</v>
      </c>
      <c r="F542">
        <v>263.04</v>
      </c>
    </row>
    <row r="543">
      <c r="A543">
        <v>46173</v>
      </c>
      <c r="B543" t="str">
        <v>13959-Ripon</v>
      </c>
      <c r="C543">
        <v>13959</v>
      </c>
      <c r="D543" t="str">
        <v>Payments - PrPd Visa</v>
      </c>
      <c r="E543">
        <v>0</v>
      </c>
      <c r="F543">
        <v>410.73</v>
      </c>
    </row>
    <row r="544">
      <c r="A544">
        <v>46173</v>
      </c>
      <c r="B544" t="str">
        <v>13959-Ripon</v>
      </c>
      <c r="C544">
        <v>13959</v>
      </c>
      <c r="D544" t="str">
        <v>Payments - Visa</v>
      </c>
      <c r="E544">
        <v>0</v>
      </c>
      <c r="F544">
        <v>1662.43</v>
      </c>
    </row>
    <row r="545">
      <c r="A545">
        <v>46173</v>
      </c>
      <c r="B545" t="str">
        <v>13959-Ripon</v>
      </c>
      <c r="C545">
        <v>13959</v>
      </c>
      <c r="D545" t="str">
        <v>Delivery Fees Net</v>
      </c>
      <c r="E545">
        <v>1.49</v>
      </c>
      <c r="F545">
        <v>0</v>
      </c>
    </row>
    <row r="546">
      <c r="A546">
        <v>46173</v>
      </c>
      <c r="B546" t="str">
        <v>13959-Ripon</v>
      </c>
      <c r="C546">
        <v>13959</v>
      </c>
      <c r="D546" t="str">
        <v>Payments - Grub Hub</v>
      </c>
      <c r="E546">
        <v>0</v>
      </c>
      <c r="F546">
        <v>65.87</v>
      </c>
    </row>
    <row r="547">
      <c r="A547">
        <v>46173</v>
      </c>
      <c r="B547" t="str">
        <v>13959-Ripon</v>
      </c>
      <c r="C547">
        <v>13959</v>
      </c>
      <c r="D547" t="str">
        <v>Payments - Door Dash</v>
      </c>
      <c r="E547">
        <v>0</v>
      </c>
      <c r="F547">
        <v>204.38</v>
      </c>
    </row>
    <row r="548">
      <c r="A548">
        <v>46173</v>
      </c>
      <c r="B548" t="str">
        <v>13959-Ripon</v>
      </c>
      <c r="C548">
        <v>13959</v>
      </c>
      <c r="D548" t="str">
        <v>Cash Deposit</v>
      </c>
      <c r="E548">
        <v>0</v>
      </c>
      <c r="F548">
        <v>542</v>
      </c>
    </row>
    <row r="549">
      <c r="A549">
        <v>46173</v>
      </c>
      <c r="B549" t="str">
        <v>13959-Ripon</v>
      </c>
      <c r="C549">
        <v>13959</v>
      </c>
      <c r="D549" t="str">
        <v>Payments - Gift Card</v>
      </c>
      <c r="E549">
        <v>0</v>
      </c>
      <c r="F549">
        <v>11.84</v>
      </c>
    </row>
    <row r="550">
      <c r="A550">
        <v>46173</v>
      </c>
      <c r="B550" t="str">
        <v>13959-Ripon</v>
      </c>
      <c r="C550">
        <v>13959</v>
      </c>
      <c r="D550" t="str">
        <v>Payments - PrPD Paypal</v>
      </c>
      <c r="E550">
        <v>0</v>
      </c>
      <c r="F550">
        <v>20.77</v>
      </c>
    </row>
    <row r="551">
      <c r="A551">
        <v>46173</v>
      </c>
      <c r="B551" t="str">
        <v>13959-Ripon</v>
      </c>
      <c r="C551">
        <v>13959</v>
      </c>
      <c r="D551" t="str">
        <v>Payments - PrPD Venmo</v>
      </c>
      <c r="E551">
        <v>0</v>
      </c>
      <c r="F551">
        <v>25.07</v>
      </c>
    </row>
    <row r="552">
      <c r="A552">
        <v>46173</v>
      </c>
      <c r="B552" t="str">
        <v>13959-Ripon</v>
      </c>
      <c r="C552">
        <v>13959</v>
      </c>
      <c r="D552" t="str">
        <v>Promotions - Wraps</v>
      </c>
      <c r="E552">
        <v>0</v>
      </c>
      <c r="F552">
        <v>50.49</v>
      </c>
    </row>
    <row r="553">
      <c r="A553">
        <v>46173</v>
      </c>
      <c r="B553" t="str">
        <v>13959-Ripon</v>
      </c>
      <c r="C553">
        <v>13959</v>
      </c>
      <c r="D553" t="str">
        <v>Promotions - Other</v>
      </c>
      <c r="E553">
        <v>0</v>
      </c>
      <c r="F553">
        <v>1169.42</v>
      </c>
    </row>
    <row r="554">
      <c r="A554">
        <v>46173</v>
      </c>
      <c r="B554" t="str">
        <v>13959-Ripon</v>
      </c>
      <c r="C554">
        <v>13959</v>
      </c>
      <c r="D554" t="str">
        <v>Delivery Tips Net</v>
      </c>
      <c r="E554">
        <v>3.48</v>
      </c>
      <c r="F554">
        <v>0</v>
      </c>
    </row>
    <row r="555">
      <c r="A555">
        <v>46173</v>
      </c>
      <c r="B555" t="str">
        <v>13959-Ripon</v>
      </c>
      <c r="C555">
        <v>13959</v>
      </c>
      <c r="D555" t="str">
        <v>Service Fees Negative Offset</v>
      </c>
      <c r="E555">
        <v>-4.5</v>
      </c>
      <c r="F555">
        <v>0</v>
      </c>
    </row>
    <row r="556">
      <c r="A556">
        <v>46173</v>
      </c>
      <c r="B556" t="str">
        <v>14183-Charter</v>
      </c>
      <c r="C556">
        <v>14183</v>
      </c>
      <c r="D556" t="str">
        <v>Sales Tax Payable</v>
      </c>
      <c r="E556">
        <v>411.84</v>
      </c>
      <c r="F556">
        <v>0</v>
      </c>
    </row>
    <row r="557">
      <c r="A557">
        <v>46173</v>
      </c>
      <c r="B557" t="str">
        <v>14183-Charter</v>
      </c>
      <c r="C557">
        <v>14183</v>
      </c>
      <c r="D557" t="str">
        <v>Cash Handling - Over/Short</v>
      </c>
      <c r="E557">
        <v>0</v>
      </c>
      <c r="F557">
        <v>2.82</v>
      </c>
    </row>
    <row r="558">
      <c r="A558">
        <v>46173</v>
      </c>
      <c r="B558" t="str">
        <v>14183-Charter</v>
      </c>
      <c r="C558">
        <v>14183</v>
      </c>
      <c r="D558" t="str">
        <v>Net Sales - Food</v>
      </c>
      <c r="E558">
        <v>4452.07</v>
      </c>
      <c r="F558">
        <v>0</v>
      </c>
    </row>
    <row r="559">
      <c r="A559">
        <v>46173</v>
      </c>
      <c r="B559" t="str">
        <v>14183-Charter</v>
      </c>
      <c r="C559">
        <v>14183</v>
      </c>
      <c r="D559" t="str">
        <v>Net Sales - Beverages</v>
      </c>
      <c r="E559">
        <v>123.52</v>
      </c>
      <c r="F559">
        <v>0</v>
      </c>
    </row>
    <row r="560">
      <c r="A560">
        <v>46173</v>
      </c>
      <c r="B560" t="str">
        <v>14183-Charter</v>
      </c>
      <c r="C560">
        <v>14183</v>
      </c>
      <c r="D560" t="str">
        <v>Payments - AMEX</v>
      </c>
      <c r="E560">
        <v>0</v>
      </c>
      <c r="F560">
        <v>5.98</v>
      </c>
    </row>
    <row r="561">
      <c r="A561">
        <v>46173</v>
      </c>
      <c r="B561" t="str">
        <v>14183-Charter</v>
      </c>
      <c r="C561">
        <v>14183</v>
      </c>
      <c r="D561" t="str">
        <v>Payments - Discover</v>
      </c>
      <c r="E561">
        <v>0</v>
      </c>
      <c r="F561">
        <v>44.68</v>
      </c>
    </row>
    <row r="562">
      <c r="A562">
        <v>46173</v>
      </c>
      <c r="B562" t="str">
        <v>14183-Charter</v>
      </c>
      <c r="C562">
        <v>14183</v>
      </c>
      <c r="D562" t="str">
        <v>Payments - Master Card</v>
      </c>
      <c r="E562">
        <v>0</v>
      </c>
      <c r="F562">
        <v>560.71</v>
      </c>
    </row>
    <row r="563">
      <c r="A563">
        <v>46173</v>
      </c>
      <c r="B563" t="str">
        <v>14183-Charter</v>
      </c>
      <c r="C563">
        <v>14183</v>
      </c>
      <c r="D563" t="str">
        <v>Payments - Visa</v>
      </c>
      <c r="E563">
        <v>0</v>
      </c>
      <c r="F563">
        <v>1963.68</v>
      </c>
    </row>
    <row r="564">
      <c r="A564">
        <v>46173</v>
      </c>
      <c r="B564" t="str">
        <v>14183-Charter</v>
      </c>
      <c r="C564">
        <v>14183</v>
      </c>
      <c r="D564" t="str">
        <v>Payments - Uber Eats</v>
      </c>
      <c r="E564">
        <v>0</v>
      </c>
      <c r="F564">
        <v>57.05</v>
      </c>
    </row>
    <row r="565">
      <c r="A565">
        <v>46173</v>
      </c>
      <c r="B565" t="str">
        <v>14183-Charter</v>
      </c>
      <c r="C565">
        <v>14183</v>
      </c>
      <c r="D565" t="str">
        <v>Payments - Grub Hub</v>
      </c>
      <c r="E565">
        <v>0</v>
      </c>
      <c r="F565">
        <v>80.21</v>
      </c>
    </row>
    <row r="566">
      <c r="A566">
        <v>46173</v>
      </c>
      <c r="B566" t="str">
        <v>14183-Charter</v>
      </c>
      <c r="C566">
        <v>14183</v>
      </c>
      <c r="D566" t="str">
        <v>Payments - Door Dash</v>
      </c>
      <c r="E566">
        <v>0</v>
      </c>
      <c r="F566">
        <v>1099.49</v>
      </c>
    </row>
    <row r="567">
      <c r="A567">
        <v>46173</v>
      </c>
      <c r="B567" t="str">
        <v>14183-Charter</v>
      </c>
      <c r="C567">
        <v>14183</v>
      </c>
      <c r="D567" t="str">
        <v>Cash Deposit</v>
      </c>
      <c r="E567">
        <v>0</v>
      </c>
      <c r="F567">
        <v>1199</v>
      </c>
    </row>
    <row r="568">
      <c r="A568">
        <v>46173</v>
      </c>
      <c r="B568" t="str">
        <v>14183-Charter</v>
      </c>
      <c r="C568">
        <v>14183</v>
      </c>
      <c r="D568" t="str">
        <v>Tips &amp; Service Charges</v>
      </c>
      <c r="E568">
        <v>21.72</v>
      </c>
      <c r="F568">
        <v>0</v>
      </c>
    </row>
    <row r="569">
      <c r="A569">
        <v>46173</v>
      </c>
      <c r="B569" t="str">
        <v>14183-Charter</v>
      </c>
      <c r="C569">
        <v>14183</v>
      </c>
      <c r="D569" t="str">
        <v>Delivery Fee</v>
      </c>
      <c r="E569">
        <v>4.47</v>
      </c>
      <c r="F569">
        <v>0</v>
      </c>
    </row>
    <row r="570">
      <c r="A570">
        <v>46173</v>
      </c>
      <c r="B570" t="str">
        <v>14184-North Highlands</v>
      </c>
      <c r="C570">
        <v>14184</v>
      </c>
      <c r="D570" t="str">
        <v>Sales Tax Payable</v>
      </c>
      <c r="E570">
        <v>205.05</v>
      </c>
      <c r="F570">
        <v>0</v>
      </c>
    </row>
    <row r="571">
      <c r="A571">
        <v>46173</v>
      </c>
      <c r="B571" t="str">
        <v>14184-North Highlands</v>
      </c>
      <c r="C571">
        <v>14184</v>
      </c>
      <c r="D571" t="str">
        <v>CA CRV</v>
      </c>
      <c r="E571">
        <v>0.05</v>
      </c>
      <c r="F571">
        <v>0</v>
      </c>
    </row>
    <row r="572">
      <c r="A572">
        <v>46173</v>
      </c>
      <c r="B572" t="str">
        <v>14184-North Highlands</v>
      </c>
      <c r="C572">
        <v>14184</v>
      </c>
      <c r="D572" t="str">
        <v>Tax Exempt Sales</v>
      </c>
      <c r="E572">
        <v>23.76</v>
      </c>
      <c r="F572">
        <v>0</v>
      </c>
    </row>
    <row r="573">
      <c r="A573">
        <v>46173</v>
      </c>
      <c r="B573" t="str">
        <v>14184-North Highlands</v>
      </c>
      <c r="C573">
        <v>14184</v>
      </c>
      <c r="D573" t="str">
        <v>Cash Handling - Over/Short</v>
      </c>
      <c r="E573">
        <v>0</v>
      </c>
      <c r="F573">
        <v>1.02</v>
      </c>
    </row>
    <row r="574">
      <c r="A574">
        <v>46173</v>
      </c>
      <c r="B574" t="str">
        <v>14184-North Highlands</v>
      </c>
      <c r="C574">
        <v>14184</v>
      </c>
      <c r="D574" t="str">
        <v>Net Sales - Food</v>
      </c>
      <c r="E574">
        <v>2461.77</v>
      </c>
      <c r="F574">
        <v>0</v>
      </c>
    </row>
    <row r="575">
      <c r="A575">
        <v>46173</v>
      </c>
      <c r="B575" t="str">
        <v>14184-North Highlands</v>
      </c>
      <c r="C575">
        <v>14184</v>
      </c>
      <c r="D575" t="str">
        <v>Net Sales - Beverages</v>
      </c>
      <c r="E575">
        <v>206.34</v>
      </c>
      <c r="F575">
        <v>0</v>
      </c>
    </row>
    <row r="576">
      <c r="A576">
        <v>46173</v>
      </c>
      <c r="B576" t="str">
        <v>14184-North Highlands</v>
      </c>
      <c r="C576">
        <v>14184</v>
      </c>
      <c r="D576" t="str">
        <v>Net Sales - Other</v>
      </c>
      <c r="E576">
        <v>0.69</v>
      </c>
      <c r="F576">
        <v>0</v>
      </c>
      <c r="K576" t="str">
        <v>12967-Elkpark</v>
      </c>
      <c r="L576">
        <v>12967</v>
      </c>
      <c r="R576">
        <v>13684</v>
      </c>
    </row>
    <row r="577">
      <c r="A577">
        <v>46173</v>
      </c>
      <c r="B577" t="str">
        <v>14184-North Highlands</v>
      </c>
      <c r="C577">
        <v>14184</v>
      </c>
      <c r="D577" t="str">
        <v>Payments - EBT</v>
      </c>
      <c r="E577">
        <v>0</v>
      </c>
      <c r="F577">
        <v>23.76</v>
      </c>
    </row>
    <row r="578">
      <c r="A578">
        <v>46173</v>
      </c>
      <c r="B578" t="str">
        <v>14184-North Highlands</v>
      </c>
      <c r="C578">
        <v>14184</v>
      </c>
      <c r="D578" t="str">
        <v>Payments - Discover</v>
      </c>
      <c r="E578">
        <v>0</v>
      </c>
      <c r="F578">
        <v>45.76</v>
      </c>
    </row>
    <row r="579">
      <c r="A579">
        <v>46173</v>
      </c>
      <c r="B579" t="str">
        <v>14184-North Highlands</v>
      </c>
      <c r="C579">
        <v>14184</v>
      </c>
      <c r="D579" t="str">
        <v>Payments - PrPd Master Card</v>
      </c>
      <c r="E579">
        <v>0</v>
      </c>
      <c r="F579">
        <v>48.02</v>
      </c>
    </row>
    <row r="580">
      <c r="A580">
        <v>46173</v>
      </c>
      <c r="B580" t="str">
        <v>14184-North Highlands</v>
      </c>
      <c r="C580">
        <v>14184</v>
      </c>
      <c r="D580" t="str">
        <v>Payments - PrPd Visa</v>
      </c>
      <c r="E580">
        <v>0</v>
      </c>
      <c r="F580">
        <v>136.86</v>
      </c>
    </row>
    <row r="581">
      <c r="A581">
        <v>46173</v>
      </c>
      <c r="B581" t="str">
        <v>14184-North Highlands</v>
      </c>
      <c r="C581">
        <v>14184</v>
      </c>
      <c r="D581" t="str">
        <v>Payments - Master Card</v>
      </c>
      <c r="E581">
        <v>0</v>
      </c>
      <c r="F581">
        <v>301</v>
      </c>
    </row>
    <row r="582">
      <c r="A582">
        <v>46173</v>
      </c>
      <c r="B582" t="str">
        <v>14184-North Highlands</v>
      </c>
      <c r="C582">
        <v>14184</v>
      </c>
      <c r="D582" t="str">
        <v>Payments - Visa</v>
      </c>
      <c r="E582">
        <v>0</v>
      </c>
      <c r="F582">
        <v>1493.79</v>
      </c>
    </row>
    <row r="583">
      <c r="A583">
        <v>46173</v>
      </c>
      <c r="B583" t="str">
        <v>14184-North Highlands</v>
      </c>
      <c r="C583">
        <v>14184</v>
      </c>
      <c r="D583" t="str">
        <v>Payments - Grub Hub</v>
      </c>
      <c r="E583">
        <v>0</v>
      </c>
      <c r="F583">
        <v>19.92</v>
      </c>
    </row>
    <row r="584">
      <c r="A584">
        <v>46173</v>
      </c>
      <c r="B584" t="str">
        <v>14184-North Highlands</v>
      </c>
      <c r="C584">
        <v>14184</v>
      </c>
      <c r="D584" t="str">
        <v>Payments - Uber Eats</v>
      </c>
      <c r="E584">
        <v>0</v>
      </c>
      <c r="F584">
        <v>29.6</v>
      </c>
    </row>
    <row r="585">
      <c r="A585">
        <v>46173</v>
      </c>
      <c r="B585" t="str">
        <v>14184-North Highlands</v>
      </c>
      <c r="C585">
        <v>14184</v>
      </c>
      <c r="D585" t="str">
        <v>Payments - Door Dash</v>
      </c>
      <c r="E585">
        <v>0</v>
      </c>
      <c r="F585">
        <v>206.31</v>
      </c>
    </row>
    <row r="586">
      <c r="A586">
        <v>46173</v>
      </c>
      <c r="B586" t="str">
        <v>14184-North Highlands</v>
      </c>
      <c r="C586">
        <v>14184</v>
      </c>
      <c r="D586" t="str">
        <v>Cash Deposit</v>
      </c>
      <c r="E586">
        <v>0</v>
      </c>
      <c r="F586">
        <v>525</v>
      </c>
    </row>
    <row r="587">
      <c r="A587">
        <v>46173</v>
      </c>
      <c r="B587" t="str">
        <v>14184-North Highlands</v>
      </c>
      <c r="C587">
        <v>14184</v>
      </c>
      <c r="D587" t="str">
        <v>Payments - PrPD Paypal</v>
      </c>
      <c r="E587">
        <v>0</v>
      </c>
      <c r="F587">
        <v>16.15</v>
      </c>
    </row>
    <row r="588">
      <c r="A588">
        <v>46173</v>
      </c>
      <c r="B588" t="str">
        <v>14184-North Highlands</v>
      </c>
      <c r="C588">
        <v>14184</v>
      </c>
      <c r="D588" t="str">
        <v>Payments - Cash App</v>
      </c>
      <c r="E588">
        <v>0</v>
      </c>
      <c r="F588">
        <v>26.71</v>
      </c>
    </row>
    <row r="589">
      <c r="A589">
        <v>46173</v>
      </c>
      <c r="B589" t="str">
        <v>14184-North Highlands</v>
      </c>
      <c r="C589">
        <v>14184</v>
      </c>
      <c r="D589" t="str">
        <v>Promotions - Wraps</v>
      </c>
      <c r="E589">
        <v>0</v>
      </c>
      <c r="F589">
        <v>21.54</v>
      </c>
    </row>
    <row r="590">
      <c r="A590">
        <v>46173</v>
      </c>
      <c r="B590" t="str">
        <v>14184-North Highlands</v>
      </c>
      <c r="C590">
        <v>14184</v>
      </c>
      <c r="D590" t="str">
        <v>Promotions - Other</v>
      </c>
      <c r="E590">
        <v>0</v>
      </c>
      <c r="F590">
        <v>1350.69</v>
      </c>
    </row>
    <row r="591">
      <c r="A591">
        <v>46173</v>
      </c>
      <c r="B591" t="str">
        <v>14210-Patterson</v>
      </c>
      <c r="C591">
        <v>14210</v>
      </c>
      <c r="D591" t="str">
        <v>Sales Tax Payable</v>
      </c>
      <c r="E591">
        <v>355.83</v>
      </c>
      <c r="F591">
        <v>0</v>
      </c>
    </row>
    <row r="592">
      <c r="A592">
        <v>46173</v>
      </c>
      <c r="B592" t="str">
        <v>14210-Patterson</v>
      </c>
      <c r="C592">
        <v>14210</v>
      </c>
      <c r="D592" t="str">
        <v>Cash Handling - Over/Short</v>
      </c>
      <c r="E592">
        <v>84.27</v>
      </c>
      <c r="F592">
        <v>0</v>
      </c>
    </row>
    <row r="593">
      <c r="A593">
        <v>46173</v>
      </c>
      <c r="B593" t="str">
        <v>14210-Patterson</v>
      </c>
      <c r="C593">
        <v>14210</v>
      </c>
      <c r="D593" t="str">
        <v>Net Sales - Food</v>
      </c>
      <c r="E593">
        <v>4346.13</v>
      </c>
      <c r="F593">
        <v>0</v>
      </c>
    </row>
    <row r="594">
      <c r="A594">
        <v>46173</v>
      </c>
      <c r="B594" t="str">
        <v>14210-Patterson</v>
      </c>
      <c r="C594">
        <v>14210</v>
      </c>
      <c r="D594" t="str">
        <v>Net Sales - Beverages</v>
      </c>
      <c r="E594">
        <v>172.33</v>
      </c>
      <c r="F594">
        <v>0</v>
      </c>
      <c r="K594" t="str">
        <v>11423 - Marysville</v>
      </c>
      <c r="L594">
        <v>11423</v>
      </c>
      <c r="R594">
        <v>8593</v>
      </c>
    </row>
    <row r="595">
      <c r="A595">
        <v>46173</v>
      </c>
      <c r="B595" t="str">
        <v>14210-Patterson</v>
      </c>
      <c r="C595">
        <v>14210</v>
      </c>
      <c r="D595" t="str">
        <v>Payments - Discover</v>
      </c>
      <c r="E595">
        <v>0</v>
      </c>
      <c r="F595">
        <v>12.93</v>
      </c>
    </row>
    <row r="596">
      <c r="A596">
        <v>46173</v>
      </c>
      <c r="B596" t="str">
        <v>14210-Patterson</v>
      </c>
      <c r="C596">
        <v>14210</v>
      </c>
      <c r="D596" t="str">
        <v>Payments - AMEX</v>
      </c>
      <c r="E596">
        <v>0</v>
      </c>
      <c r="F596">
        <v>26.49</v>
      </c>
    </row>
    <row r="597">
      <c r="A597">
        <v>46173</v>
      </c>
      <c r="B597" t="str">
        <v>14210-Patterson</v>
      </c>
      <c r="C597">
        <v>14210</v>
      </c>
      <c r="D597" t="str">
        <v>Payments - Master Card</v>
      </c>
      <c r="E597">
        <v>0</v>
      </c>
      <c r="F597">
        <v>893.98</v>
      </c>
    </row>
    <row r="598">
      <c r="A598">
        <v>46173</v>
      </c>
      <c r="B598" t="str">
        <v>14210-Patterson</v>
      </c>
      <c r="C598">
        <v>14210</v>
      </c>
      <c r="D598" t="str">
        <v>Payments - Visa</v>
      </c>
      <c r="E598">
        <v>0</v>
      </c>
      <c r="F598">
        <v>2493.71</v>
      </c>
    </row>
    <row r="599">
      <c r="A599">
        <v>46173</v>
      </c>
      <c r="B599" t="str">
        <v>14210-Patterson</v>
      </c>
      <c r="C599">
        <v>14210</v>
      </c>
      <c r="D599" t="str">
        <v>Payments - Uber Eats</v>
      </c>
      <c r="E599">
        <v>0</v>
      </c>
      <c r="F599">
        <v>118.5</v>
      </c>
    </row>
    <row r="600">
      <c r="A600">
        <v>46173</v>
      </c>
      <c r="B600" t="str">
        <v>14210-Patterson</v>
      </c>
      <c r="C600">
        <v>14210</v>
      </c>
      <c r="D600" t="str">
        <v>Payments - Door Dash</v>
      </c>
      <c r="E600">
        <v>0</v>
      </c>
      <c r="F600">
        <v>436.37</v>
      </c>
    </row>
    <row r="601">
      <c r="A601">
        <v>46173</v>
      </c>
      <c r="B601" t="str">
        <v>14210-Patterson</v>
      </c>
      <c r="C601">
        <v>14210</v>
      </c>
      <c r="D601" t="str">
        <v>Cash Deposit</v>
      </c>
      <c r="E601">
        <v>0</v>
      </c>
      <c r="F601">
        <v>926</v>
      </c>
    </row>
    <row r="602">
      <c r="A602">
        <v>46173</v>
      </c>
      <c r="B602" t="str">
        <v>14210-Patterson</v>
      </c>
      <c r="C602">
        <v>14210</v>
      </c>
      <c r="D602" t="str">
        <v>Payments - IMT Venmo</v>
      </c>
      <c r="E602">
        <v>0</v>
      </c>
      <c r="F602">
        <v>7.86</v>
      </c>
    </row>
    <row r="603">
      <c r="A603">
        <v>46173</v>
      </c>
      <c r="B603" t="str">
        <v>14210-Patterson</v>
      </c>
      <c r="C603">
        <v>14210</v>
      </c>
      <c r="D603" t="str">
        <v>Payments - IMT Paypal</v>
      </c>
      <c r="E603">
        <v>0</v>
      </c>
      <c r="F603">
        <v>56.72</v>
      </c>
    </row>
    <row r="604">
      <c r="A604">
        <v>46173</v>
      </c>
      <c r="B604" t="str">
        <v>14210-Patterson</v>
      </c>
      <c r="C604">
        <v>14210</v>
      </c>
      <c r="D604" t="str">
        <v>Tips &amp; Service Charges</v>
      </c>
      <c r="E604">
        <v>12.51</v>
      </c>
      <c r="F604">
        <v>0</v>
      </c>
    </row>
    <row r="605">
      <c r="A605">
        <v>46173</v>
      </c>
      <c r="B605" t="str">
        <v>14210-Patterson</v>
      </c>
      <c r="C605">
        <v>14210</v>
      </c>
      <c r="D605" t="str">
        <v>Delivery Fee</v>
      </c>
      <c r="E605">
        <v>1.49</v>
      </c>
      <c r="F605">
        <v>0</v>
      </c>
    </row>
    <row r="606">
      <c r="A606">
        <v>46173</v>
      </c>
      <c r="B606" t="str">
        <v>14589-Modesto</v>
      </c>
      <c r="C606">
        <v>14589</v>
      </c>
      <c r="D606" t="str">
        <v>Sales Tax Payable</v>
      </c>
      <c r="E606">
        <v>409.98</v>
      </c>
      <c r="F606">
        <v>0</v>
      </c>
    </row>
    <row r="607">
      <c r="A607">
        <v>46173</v>
      </c>
      <c r="B607" t="str">
        <v>14589-Modesto</v>
      </c>
      <c r="C607">
        <v>14589</v>
      </c>
      <c r="D607" t="str">
        <v>Cash Handling - Over/Short</v>
      </c>
      <c r="E607">
        <v>19.36</v>
      </c>
      <c r="F607">
        <v>0</v>
      </c>
    </row>
    <row r="608">
      <c r="A608">
        <v>46173</v>
      </c>
      <c r="B608" t="str">
        <v>14589-Modesto</v>
      </c>
      <c r="C608">
        <v>14589</v>
      </c>
      <c r="D608" t="str">
        <v>Net Sales - Food</v>
      </c>
      <c r="E608">
        <v>4125.09</v>
      </c>
      <c r="F608">
        <v>0</v>
      </c>
    </row>
    <row r="609">
      <c r="A609">
        <v>46173</v>
      </c>
      <c r="B609" t="str">
        <v>14589-Modesto</v>
      </c>
      <c r="C609">
        <v>14589</v>
      </c>
      <c r="D609" t="str">
        <v>Net Sales - Beverages</v>
      </c>
      <c r="E609">
        <v>493.12</v>
      </c>
      <c r="F609">
        <v>0</v>
      </c>
    </row>
    <row r="610">
      <c r="A610">
        <v>46173</v>
      </c>
      <c r="B610" t="str">
        <v>14589-Modesto</v>
      </c>
      <c r="C610">
        <v>14589</v>
      </c>
      <c r="D610" t="str">
        <v>Net Sales - Other</v>
      </c>
      <c r="E610">
        <v>15.1</v>
      </c>
      <c r="F610">
        <v>0</v>
      </c>
    </row>
    <row r="611">
      <c r="A611">
        <v>46173</v>
      </c>
      <c r="B611" t="str">
        <v>14589-Modesto</v>
      </c>
      <c r="C611">
        <v>14589</v>
      </c>
      <c r="D611" t="str">
        <v>Payments - AMEX</v>
      </c>
      <c r="E611">
        <v>0</v>
      </c>
      <c r="F611">
        <v>18.82</v>
      </c>
    </row>
    <row r="612">
      <c r="A612">
        <v>46173</v>
      </c>
      <c r="B612" t="str">
        <v>14589-Modesto</v>
      </c>
      <c r="C612">
        <v>14589</v>
      </c>
      <c r="D612" t="str">
        <v>Payments - PrPd Discover</v>
      </c>
      <c r="E612">
        <v>0</v>
      </c>
      <c r="F612">
        <v>34.6</v>
      </c>
    </row>
    <row r="613">
      <c r="A613">
        <v>46173</v>
      </c>
      <c r="B613" t="str">
        <v>14589-Modesto</v>
      </c>
      <c r="C613">
        <v>14589</v>
      </c>
      <c r="D613" t="str">
        <v>Payments - PrPd Master Card</v>
      </c>
      <c r="E613">
        <v>0</v>
      </c>
      <c r="F613">
        <v>91.98</v>
      </c>
    </row>
    <row r="614">
      <c r="A614">
        <v>46173</v>
      </c>
      <c r="B614" t="str">
        <v>14589-Modesto</v>
      </c>
      <c r="C614">
        <v>14589</v>
      </c>
      <c r="D614" t="str">
        <v>Payments - Discover</v>
      </c>
      <c r="E614">
        <v>0</v>
      </c>
      <c r="F614">
        <v>94.17</v>
      </c>
    </row>
    <row r="615">
      <c r="A615">
        <v>46173</v>
      </c>
      <c r="B615" t="str">
        <v>14589-Modesto</v>
      </c>
      <c r="C615">
        <v>14589</v>
      </c>
      <c r="D615" t="str">
        <v>Payments - Master Card</v>
      </c>
      <c r="E615">
        <v>0</v>
      </c>
      <c r="F615">
        <v>433.3</v>
      </c>
    </row>
    <row r="616">
      <c r="A616">
        <v>46173</v>
      </c>
      <c r="B616" t="str">
        <v>14589-Modesto</v>
      </c>
      <c r="C616">
        <v>14589</v>
      </c>
      <c r="D616" t="str">
        <v>Payments - PrPd Visa</v>
      </c>
      <c r="E616">
        <v>0</v>
      </c>
      <c r="F616">
        <v>626.87</v>
      </c>
    </row>
    <row r="617">
      <c r="A617">
        <v>46173</v>
      </c>
      <c r="B617" t="str">
        <v>14589-Modesto</v>
      </c>
      <c r="C617">
        <v>14589</v>
      </c>
      <c r="D617" t="str">
        <v>Payments - Visa</v>
      </c>
      <c r="E617">
        <v>0</v>
      </c>
      <c r="F617">
        <v>1480.47</v>
      </c>
    </row>
    <row r="618">
      <c r="A618">
        <v>46173</v>
      </c>
      <c r="B618" t="str">
        <v>14589-Modesto</v>
      </c>
      <c r="C618">
        <v>14589</v>
      </c>
      <c r="D618" t="str">
        <v>Delivery Fees Net</v>
      </c>
      <c r="E618">
        <v>4.47</v>
      </c>
      <c r="F618">
        <v>0</v>
      </c>
    </row>
    <row r="619">
      <c r="A619">
        <v>46173</v>
      </c>
      <c r="B619" t="str">
        <v>14589-Modesto</v>
      </c>
      <c r="C619">
        <v>14589</v>
      </c>
      <c r="D619" t="str">
        <v>Payments - Uber Eats</v>
      </c>
      <c r="E619">
        <v>0</v>
      </c>
      <c r="F619">
        <v>45.82</v>
      </c>
    </row>
    <row r="620">
      <c r="A620">
        <v>46173</v>
      </c>
      <c r="B620" t="str">
        <v>14589-Modesto</v>
      </c>
      <c r="C620">
        <v>14589</v>
      </c>
      <c r="D620" t="str">
        <v>Payments - Grub Hub</v>
      </c>
      <c r="E620">
        <v>0</v>
      </c>
      <c r="F620">
        <v>133.19</v>
      </c>
    </row>
    <row r="621">
      <c r="A621">
        <v>46173</v>
      </c>
      <c r="B621" t="str">
        <v>14589-Modesto</v>
      </c>
      <c r="C621">
        <v>14589</v>
      </c>
      <c r="D621" t="str">
        <v>Payments - Door Dash</v>
      </c>
      <c r="E621">
        <v>0</v>
      </c>
      <c r="F621">
        <v>515.88</v>
      </c>
    </row>
    <row r="622">
      <c r="A622">
        <v>46173</v>
      </c>
      <c r="B622" t="str">
        <v>14589-Modesto</v>
      </c>
      <c r="C622">
        <v>14589</v>
      </c>
      <c r="D622" t="str">
        <v>Cash Deposit</v>
      </c>
      <c r="E622">
        <v>0</v>
      </c>
      <c r="F622">
        <v>1001</v>
      </c>
    </row>
    <row r="623">
      <c r="A623">
        <v>46173</v>
      </c>
      <c r="B623" t="str">
        <v>14589-Modesto</v>
      </c>
      <c r="C623">
        <v>14589</v>
      </c>
      <c r="D623" t="str">
        <v>Payments - Cash App</v>
      </c>
      <c r="E623">
        <v>0</v>
      </c>
      <c r="F623">
        <v>4.67</v>
      </c>
    </row>
    <row r="624">
      <c r="A624">
        <v>46173</v>
      </c>
      <c r="B624" t="str">
        <v>14589-Modesto</v>
      </c>
      <c r="C624">
        <v>14589</v>
      </c>
      <c r="D624" t="str">
        <v>Payments - Gift Card</v>
      </c>
      <c r="E624">
        <v>0</v>
      </c>
      <c r="F624">
        <v>10</v>
      </c>
    </row>
    <row r="625">
      <c r="A625">
        <v>46173</v>
      </c>
      <c r="B625" t="str">
        <v>14589-Modesto</v>
      </c>
      <c r="C625">
        <v>14589</v>
      </c>
      <c r="D625" t="str">
        <v>Payments - Kiosk Discover</v>
      </c>
      <c r="E625">
        <v>0</v>
      </c>
      <c r="F625">
        <v>23.39</v>
      </c>
    </row>
    <row r="626">
      <c r="A626">
        <v>46173</v>
      </c>
      <c r="B626" t="str">
        <v>14589-Modesto</v>
      </c>
      <c r="C626">
        <v>14589</v>
      </c>
      <c r="D626" t="str">
        <v>Payments - PrPD Paypal</v>
      </c>
      <c r="E626">
        <v>0</v>
      </c>
      <c r="F626">
        <v>43.08</v>
      </c>
    </row>
    <row r="627">
      <c r="A627">
        <v>46173</v>
      </c>
      <c r="B627" t="str">
        <v>14589-Modesto</v>
      </c>
      <c r="C627">
        <v>14589</v>
      </c>
      <c r="D627" t="str">
        <v>Payments - Kiosk MasterCard</v>
      </c>
      <c r="E627">
        <v>0</v>
      </c>
      <c r="F627">
        <v>57.64</v>
      </c>
    </row>
    <row r="628">
      <c r="A628">
        <v>46173</v>
      </c>
      <c r="B628" t="str">
        <v>14589-Modesto</v>
      </c>
      <c r="C628">
        <v>14589</v>
      </c>
      <c r="D628" t="str">
        <v>Payments - Kiosk Visa</v>
      </c>
      <c r="E628">
        <v>0</v>
      </c>
      <c r="F628">
        <v>481.23</v>
      </c>
    </row>
    <row r="629">
      <c r="A629">
        <v>46173</v>
      </c>
      <c r="B629" t="str">
        <v>14589-Modesto</v>
      </c>
      <c r="C629">
        <v>14589</v>
      </c>
      <c r="D629" t="str">
        <v>Revenues - Gift Card Sales</v>
      </c>
      <c r="E629">
        <v>20</v>
      </c>
      <c r="F629">
        <v>0</v>
      </c>
    </row>
    <row r="630">
      <c r="A630">
        <v>46173</v>
      </c>
      <c r="B630" t="str">
        <v>14589-Modesto</v>
      </c>
      <c r="C630">
        <v>14589</v>
      </c>
      <c r="D630" t="str">
        <v>Promotions - Wraps</v>
      </c>
      <c r="E630">
        <v>0</v>
      </c>
      <c r="F630">
        <v>47.02</v>
      </c>
    </row>
    <row r="631">
      <c r="A631">
        <v>46173</v>
      </c>
      <c r="B631" t="str">
        <v>14589-Modesto</v>
      </c>
      <c r="C631">
        <v>14589</v>
      </c>
      <c r="D631" t="str">
        <v>Promotions - Other</v>
      </c>
      <c r="E631">
        <v>0</v>
      </c>
      <c r="F631">
        <v>1702.6</v>
      </c>
    </row>
    <row r="632">
      <c r="A632">
        <v>46173</v>
      </c>
      <c r="B632" t="str">
        <v>14589-Modesto</v>
      </c>
      <c r="C632">
        <v>14589</v>
      </c>
      <c r="D632" t="str">
        <v>Delivery Tips Net</v>
      </c>
      <c r="E632">
        <v>8.99</v>
      </c>
      <c r="F632">
        <v>0</v>
      </c>
    </row>
    <row r="633">
      <c r="A633">
        <v>46173</v>
      </c>
      <c r="B633" t="str">
        <v>14589-Modesto</v>
      </c>
      <c r="C633">
        <v>14589</v>
      </c>
      <c r="D633" t="str">
        <v>Service Fees Negative Offset</v>
      </c>
      <c r="E633">
        <v>-13.5</v>
      </c>
      <c r="F633">
        <v>0</v>
      </c>
    </row>
    <row r="634">
      <c r="A634">
        <v>46173</v>
      </c>
      <c r="B634" t="str">
        <v>14693-Anatolia</v>
      </c>
      <c r="C634">
        <v>14693</v>
      </c>
      <c r="D634" t="str">
        <v>Sales Tax Payable</v>
      </c>
      <c r="E634">
        <v>394.03</v>
      </c>
      <c r="F634">
        <v>0</v>
      </c>
    </row>
    <row r="635">
      <c r="A635">
        <v>46173</v>
      </c>
      <c r="B635" t="str">
        <v>14693-Anatolia</v>
      </c>
      <c r="C635">
        <v>14693</v>
      </c>
      <c r="D635" t="str">
        <v>CA CRV</v>
      </c>
      <c r="E635">
        <v>0.25</v>
      </c>
      <c r="F635">
        <v>0</v>
      </c>
    </row>
    <row r="636">
      <c r="A636">
        <v>46173</v>
      </c>
      <c r="B636" t="str">
        <v>14693-Anatolia</v>
      </c>
      <c r="C636">
        <v>14693</v>
      </c>
      <c r="D636" t="str">
        <v>Cash Handling - Over/Short</v>
      </c>
      <c r="E636">
        <v>0</v>
      </c>
      <c r="F636">
        <v>0.98</v>
      </c>
    </row>
    <row r="637">
      <c r="A637">
        <v>46173</v>
      </c>
      <c r="B637" t="str">
        <v>14693-Anatolia</v>
      </c>
      <c r="C637">
        <v>14693</v>
      </c>
      <c r="D637" t="str">
        <v>Net Sales - Food</v>
      </c>
      <c r="E637">
        <v>4100.24</v>
      </c>
      <c r="F637">
        <v>0</v>
      </c>
    </row>
    <row r="638">
      <c r="A638">
        <v>46173</v>
      </c>
      <c r="B638" t="str">
        <v>14693-Anatolia</v>
      </c>
      <c r="C638">
        <v>14693</v>
      </c>
      <c r="D638" t="str">
        <v>Net Sales - Beverages</v>
      </c>
      <c r="E638">
        <v>400.85</v>
      </c>
      <c r="F638">
        <v>0</v>
      </c>
    </row>
    <row r="639">
      <c r="A639">
        <v>46173</v>
      </c>
      <c r="B639" t="str">
        <v>14693-Anatolia</v>
      </c>
      <c r="C639">
        <v>14693</v>
      </c>
      <c r="D639" t="str">
        <v>Net Sales - Other</v>
      </c>
      <c r="E639">
        <v>0.75</v>
      </c>
      <c r="F639">
        <v>0</v>
      </c>
    </row>
    <row r="640">
      <c r="A640">
        <v>46173</v>
      </c>
      <c r="B640" t="str">
        <v>14693-Anatolia</v>
      </c>
      <c r="C640">
        <v>14693</v>
      </c>
      <c r="D640" t="str">
        <v>Payments - Discover</v>
      </c>
      <c r="E640">
        <v>0</v>
      </c>
      <c r="F640">
        <v>9.78</v>
      </c>
    </row>
    <row r="641">
      <c r="A641">
        <v>46173</v>
      </c>
      <c r="B641" t="str">
        <v>14693-Anatolia</v>
      </c>
      <c r="C641">
        <v>14693</v>
      </c>
      <c r="D641" t="str">
        <v>Payments - PrPd Amex</v>
      </c>
      <c r="E641">
        <v>0</v>
      </c>
      <c r="F641">
        <v>33.47</v>
      </c>
    </row>
    <row r="642">
      <c r="A642">
        <v>46173</v>
      </c>
      <c r="B642" t="str">
        <v>14693-Anatolia</v>
      </c>
      <c r="C642">
        <v>14693</v>
      </c>
      <c r="D642" t="str">
        <v>Payments - AMEX</v>
      </c>
      <c r="E642">
        <v>0</v>
      </c>
      <c r="F642">
        <v>39.65</v>
      </c>
    </row>
    <row r="643">
      <c r="A643">
        <v>46173</v>
      </c>
      <c r="B643" t="str">
        <v>14693-Anatolia</v>
      </c>
      <c r="C643">
        <v>14693</v>
      </c>
      <c r="D643" t="str">
        <v>Payments - PrPd Master Card</v>
      </c>
      <c r="E643">
        <v>0</v>
      </c>
      <c r="F643">
        <v>111.19</v>
      </c>
    </row>
    <row r="644">
      <c r="A644">
        <v>46173</v>
      </c>
      <c r="B644" t="str">
        <v>14693-Anatolia</v>
      </c>
      <c r="C644">
        <v>14693</v>
      </c>
      <c r="D644" t="str">
        <v>Payments - Master Card</v>
      </c>
      <c r="E644">
        <v>0</v>
      </c>
      <c r="F644">
        <v>312.22</v>
      </c>
    </row>
    <row r="645">
      <c r="A645">
        <v>46173</v>
      </c>
      <c r="B645" t="str">
        <v>14693-Anatolia</v>
      </c>
      <c r="C645">
        <v>14693</v>
      </c>
      <c r="D645" t="str">
        <v>Payments - PrPd Visa</v>
      </c>
      <c r="E645">
        <v>0</v>
      </c>
      <c r="F645">
        <v>786.26</v>
      </c>
    </row>
    <row r="646">
      <c r="A646">
        <v>46173</v>
      </c>
      <c r="B646" t="str">
        <v>14693-Anatolia</v>
      </c>
      <c r="C646">
        <v>14693</v>
      </c>
      <c r="D646" t="str">
        <v>Payments - Visa</v>
      </c>
      <c r="E646">
        <v>0</v>
      </c>
      <c r="F646">
        <v>1610.45</v>
      </c>
    </row>
    <row r="647">
      <c r="A647">
        <v>46173</v>
      </c>
      <c r="B647" t="str">
        <v>14693-Anatolia</v>
      </c>
      <c r="C647">
        <v>14693</v>
      </c>
      <c r="D647" t="str">
        <v>Payments - Door Dash</v>
      </c>
      <c r="E647">
        <v>0</v>
      </c>
      <c r="F647">
        <v>328.39</v>
      </c>
    </row>
    <row r="648">
      <c r="A648">
        <v>46173</v>
      </c>
      <c r="B648" t="str">
        <v>14693-Anatolia</v>
      </c>
      <c r="C648">
        <v>14693</v>
      </c>
      <c r="D648" t="str">
        <v>Cash Deposit</v>
      </c>
      <c r="E648">
        <v>0</v>
      </c>
      <c r="F648">
        <v>582</v>
      </c>
    </row>
    <row r="649">
      <c r="A649">
        <v>46173</v>
      </c>
      <c r="B649" t="str">
        <v>14693-Anatolia</v>
      </c>
      <c r="C649">
        <v>14693</v>
      </c>
      <c r="D649" t="str">
        <v>Payments - PrPD Paypal</v>
      </c>
      <c r="E649">
        <v>0</v>
      </c>
      <c r="F649">
        <v>19.57</v>
      </c>
    </row>
    <row r="650">
      <c r="A650">
        <v>46173</v>
      </c>
      <c r="B650" t="str">
        <v>14693-Anatolia</v>
      </c>
      <c r="C650">
        <v>14693</v>
      </c>
      <c r="D650" t="str">
        <v>Payments - Cash App</v>
      </c>
      <c r="E650">
        <v>0</v>
      </c>
      <c r="F650">
        <v>26.42</v>
      </c>
    </row>
    <row r="651">
      <c r="A651">
        <v>46173</v>
      </c>
      <c r="B651" t="str">
        <v>14693-Anatolia</v>
      </c>
      <c r="C651">
        <v>14693</v>
      </c>
      <c r="D651" t="str">
        <v>Payments - PrPD Venmo</v>
      </c>
      <c r="E651">
        <v>0</v>
      </c>
      <c r="F651">
        <v>126.32</v>
      </c>
    </row>
    <row r="652">
      <c r="A652">
        <v>46173</v>
      </c>
      <c r="B652" t="str">
        <v>14693-Anatolia</v>
      </c>
      <c r="C652">
        <v>14693</v>
      </c>
      <c r="D652" t="str">
        <v>Payments - Kiosk MasterCard</v>
      </c>
      <c r="E652">
        <v>0</v>
      </c>
      <c r="F652">
        <v>197.84</v>
      </c>
    </row>
    <row r="653">
      <c r="A653">
        <v>46173</v>
      </c>
      <c r="B653" t="str">
        <v>14693-Anatolia</v>
      </c>
      <c r="C653">
        <v>14693</v>
      </c>
      <c r="D653" t="str">
        <v>Payments - Kiosk Visa</v>
      </c>
      <c r="E653">
        <v>0</v>
      </c>
      <c r="F653">
        <v>711.58</v>
      </c>
    </row>
    <row r="654">
      <c r="A654">
        <v>46173</v>
      </c>
      <c r="B654" t="str">
        <v>14693-Anatolia</v>
      </c>
      <c r="C654">
        <v>14693</v>
      </c>
      <c r="D654" t="str">
        <v>Promotions - Wraps</v>
      </c>
      <c r="E654">
        <v>0</v>
      </c>
      <c r="F654">
        <v>27.05</v>
      </c>
    </row>
    <row r="655">
      <c r="A655">
        <v>46173</v>
      </c>
      <c r="B655" t="str">
        <v>14693-Anatolia</v>
      </c>
      <c r="C655">
        <v>14693</v>
      </c>
      <c r="D655" t="str">
        <v>Promotions - Other</v>
      </c>
      <c r="E655">
        <v>0</v>
      </c>
      <c r="F655">
        <v>1811.42</v>
      </c>
    </row>
    <row r="656">
      <c r="A656">
        <v>46173</v>
      </c>
      <c r="B656" t="str">
        <v>14719-Ceres</v>
      </c>
      <c r="C656">
        <v>14719</v>
      </c>
      <c r="D656" t="str">
        <v>Sales Tax Payable</v>
      </c>
      <c r="E656">
        <v>375.34</v>
      </c>
      <c r="F656">
        <v>0</v>
      </c>
    </row>
    <row r="657">
      <c r="A657">
        <v>46173</v>
      </c>
      <c r="B657" t="str">
        <v>14719-Ceres</v>
      </c>
      <c r="C657">
        <v>14719</v>
      </c>
      <c r="D657" t="str">
        <v>CA CRV</v>
      </c>
      <c r="E657">
        <v>0.05</v>
      </c>
      <c r="F657">
        <v>0</v>
      </c>
    </row>
    <row r="658">
      <c r="A658">
        <v>46173</v>
      </c>
      <c r="B658" t="str">
        <v>14719-Ceres</v>
      </c>
      <c r="C658">
        <v>14719</v>
      </c>
      <c r="D658" t="str">
        <v>Tax Exempt Sales</v>
      </c>
      <c r="E658">
        <v>15.49</v>
      </c>
      <c r="F658">
        <v>0</v>
      </c>
    </row>
    <row r="659">
      <c r="A659">
        <v>46173</v>
      </c>
      <c r="B659" t="str">
        <v>14719-Ceres</v>
      </c>
      <c r="C659">
        <v>14719</v>
      </c>
      <c r="D659" t="str">
        <v>Cash Handling - Over/Short</v>
      </c>
      <c r="E659">
        <v>429.35</v>
      </c>
      <c r="F659">
        <v>0</v>
      </c>
    </row>
    <row r="660">
      <c r="A660">
        <v>46173</v>
      </c>
      <c r="B660" t="str">
        <v>14719-Ceres</v>
      </c>
      <c r="C660">
        <v>14719</v>
      </c>
      <c r="D660" t="str">
        <v>Net Sales - Food</v>
      </c>
      <c r="E660">
        <v>4065.06</v>
      </c>
      <c r="F660">
        <v>0</v>
      </c>
    </row>
    <row r="661">
      <c r="A661">
        <v>46173</v>
      </c>
      <c r="B661" t="str">
        <v>14719-Ceres</v>
      </c>
      <c r="C661">
        <v>14719</v>
      </c>
      <c r="D661" t="str">
        <v>Net Sales - Beverages</v>
      </c>
      <c r="E661">
        <v>427.28</v>
      </c>
      <c r="F661">
        <v>0</v>
      </c>
    </row>
    <row r="662">
      <c r="A662">
        <v>46173</v>
      </c>
      <c r="B662" t="str">
        <v>14719-Ceres</v>
      </c>
      <c r="C662">
        <v>14719</v>
      </c>
      <c r="D662" t="str">
        <v>Net Sales - Other</v>
      </c>
      <c r="E662">
        <v>12.67</v>
      </c>
      <c r="F662">
        <v>0</v>
      </c>
    </row>
    <row r="663">
      <c r="A663">
        <v>46173</v>
      </c>
      <c r="B663" t="str">
        <v>14719-Ceres</v>
      </c>
      <c r="C663">
        <v>14719</v>
      </c>
      <c r="D663" t="str">
        <v>Payments - Discover</v>
      </c>
      <c r="E663">
        <v>0</v>
      </c>
      <c r="F663">
        <v>6.5</v>
      </c>
    </row>
    <row r="664">
      <c r="A664">
        <v>46173</v>
      </c>
      <c r="B664" t="str">
        <v>14719-Ceres</v>
      </c>
      <c r="C664">
        <v>14719</v>
      </c>
      <c r="D664" t="str">
        <v>Payments - PrPd Amex</v>
      </c>
      <c r="E664">
        <v>0</v>
      </c>
      <c r="F664">
        <v>24.35</v>
      </c>
    </row>
    <row r="665">
      <c r="A665">
        <v>46173</v>
      </c>
      <c r="B665" t="str">
        <v>14719-Ceres</v>
      </c>
      <c r="C665">
        <v>14719</v>
      </c>
      <c r="D665" t="str">
        <v>Payments - PrPd Master Card</v>
      </c>
      <c r="E665">
        <v>0</v>
      </c>
      <c r="F665">
        <v>44.76</v>
      </c>
    </row>
    <row r="666">
      <c r="A666">
        <v>46173</v>
      </c>
      <c r="B666" t="str">
        <v>14719-Ceres</v>
      </c>
      <c r="C666">
        <v>14719</v>
      </c>
      <c r="D666" t="str">
        <v>Payments - EBT</v>
      </c>
      <c r="E666">
        <v>0</v>
      </c>
      <c r="F666">
        <v>60.11</v>
      </c>
    </row>
    <row r="667">
      <c r="A667">
        <v>46173</v>
      </c>
      <c r="B667" t="str">
        <v>14719-Ceres</v>
      </c>
      <c r="C667">
        <v>14719</v>
      </c>
      <c r="D667" t="str">
        <v>Payments - AMEX</v>
      </c>
      <c r="E667">
        <v>0</v>
      </c>
      <c r="F667">
        <v>99.67</v>
      </c>
    </row>
    <row r="668">
      <c r="A668">
        <v>46173</v>
      </c>
      <c r="B668" t="str">
        <v>14719-Ceres</v>
      </c>
      <c r="C668">
        <v>14719</v>
      </c>
      <c r="D668" t="str">
        <v>Payments - Master Card</v>
      </c>
      <c r="E668">
        <v>0</v>
      </c>
      <c r="F668">
        <v>413.17</v>
      </c>
    </row>
    <row r="669">
      <c r="A669">
        <v>46173</v>
      </c>
      <c r="B669" t="str">
        <v>14719-Ceres</v>
      </c>
      <c r="C669">
        <v>14719</v>
      </c>
      <c r="D669" t="str">
        <v>Payments - PrPd Visa</v>
      </c>
      <c r="E669">
        <v>0</v>
      </c>
      <c r="F669">
        <v>745.87</v>
      </c>
    </row>
    <row r="670">
      <c r="A670">
        <v>46173</v>
      </c>
      <c r="B670" t="str">
        <v>14719-Ceres</v>
      </c>
      <c r="C670">
        <v>14719</v>
      </c>
      <c r="D670" t="str">
        <v>Payments - Visa</v>
      </c>
      <c r="E670">
        <v>0</v>
      </c>
      <c r="F670">
        <v>1781.76</v>
      </c>
    </row>
    <row r="671">
      <c r="A671">
        <v>46173</v>
      </c>
      <c r="B671" t="str">
        <v>14719-Ceres</v>
      </c>
      <c r="C671">
        <v>14719</v>
      </c>
      <c r="D671" t="str">
        <v>Delivery Fees Net</v>
      </c>
      <c r="E671">
        <v>2.98</v>
      </c>
      <c r="F671">
        <v>0</v>
      </c>
    </row>
    <row r="672">
      <c r="A672">
        <v>46173</v>
      </c>
      <c r="B672" t="str">
        <v>14719-Ceres</v>
      </c>
      <c r="C672">
        <v>14719</v>
      </c>
      <c r="D672" t="str">
        <v>Payments - Door Dash</v>
      </c>
      <c r="E672">
        <v>0</v>
      </c>
      <c r="F672">
        <v>490.87</v>
      </c>
    </row>
    <row r="673">
      <c r="A673">
        <v>46173</v>
      </c>
      <c r="B673" t="str">
        <v>14719-Ceres</v>
      </c>
      <c r="C673">
        <v>14719</v>
      </c>
      <c r="D673" t="str">
        <v>Cash Deposit</v>
      </c>
      <c r="E673">
        <v>0</v>
      </c>
      <c r="F673">
        <v>1195</v>
      </c>
    </row>
    <row r="674">
      <c r="A674">
        <v>46173</v>
      </c>
      <c r="B674" t="str">
        <v>14719-Ceres</v>
      </c>
      <c r="C674">
        <v>14719</v>
      </c>
      <c r="D674" t="str">
        <v>Payments - Kiosk MasterCard</v>
      </c>
      <c r="E674">
        <v>0</v>
      </c>
      <c r="F674">
        <v>47.66</v>
      </c>
    </row>
    <row r="675">
      <c r="A675">
        <v>46173</v>
      </c>
      <c r="B675" t="str">
        <v>14719-Ceres</v>
      </c>
      <c r="C675">
        <v>14719</v>
      </c>
      <c r="D675" t="str">
        <v>Payments - Kiosk Visa</v>
      </c>
      <c r="E675">
        <v>0</v>
      </c>
      <c r="F675">
        <v>405.89</v>
      </c>
    </row>
    <row r="676">
      <c r="A676">
        <v>46173</v>
      </c>
      <c r="B676" t="str">
        <v>14719-Ceres</v>
      </c>
      <c r="C676">
        <v>14719</v>
      </c>
      <c r="D676" t="str">
        <v>Promotions - Wraps</v>
      </c>
      <c r="E676">
        <v>0</v>
      </c>
      <c r="F676">
        <v>11.1</v>
      </c>
    </row>
    <row r="677">
      <c r="A677">
        <v>46173</v>
      </c>
      <c r="B677" t="str">
        <v>14719-Ceres</v>
      </c>
      <c r="C677">
        <v>14719</v>
      </c>
      <c r="D677" t="str">
        <v>Promotions - Other</v>
      </c>
      <c r="E677">
        <v>0</v>
      </c>
      <c r="F677">
        <v>1861.01</v>
      </c>
    </row>
    <row r="678">
      <c r="A678">
        <v>46173</v>
      </c>
      <c r="B678" t="str">
        <v>14719-Ceres</v>
      </c>
      <c r="C678">
        <v>14719</v>
      </c>
      <c r="D678" t="str">
        <v>Delivery Tips Net</v>
      </c>
      <c r="E678">
        <v>2.88</v>
      </c>
      <c r="F678">
        <v>0</v>
      </c>
    </row>
    <row r="679">
      <c r="A679">
        <v>46173</v>
      </c>
      <c r="B679" t="str">
        <v>14719-Ceres</v>
      </c>
      <c r="C679">
        <v>14719</v>
      </c>
      <c r="D679" t="str">
        <v>Service Fees Negative Offset</v>
      </c>
      <c r="E679">
        <v>-9</v>
      </c>
      <c r="F679">
        <v>0</v>
      </c>
      <c r="K679" t="str">
        <v>11833 - Lodi</v>
      </c>
      <c r="L679">
        <v>11833</v>
      </c>
    </row>
    <row r="680">
      <c r="A680">
        <v>46173</v>
      </c>
      <c r="B680" t="str">
        <v>14869-Tracy</v>
      </c>
      <c r="C680">
        <v>14869</v>
      </c>
      <c r="D680" t="str">
        <v>Sales Tax Payable</v>
      </c>
      <c r="E680">
        <v>337.18</v>
      </c>
      <c r="F680">
        <v>0</v>
      </c>
    </row>
    <row r="681">
      <c r="A681">
        <v>46173</v>
      </c>
      <c r="B681" t="str">
        <v>14869-Tracy</v>
      </c>
      <c r="C681">
        <v>14869</v>
      </c>
      <c r="D681" t="str">
        <v>CA CRV</v>
      </c>
      <c r="E681">
        <v>0.05</v>
      </c>
      <c r="F681">
        <v>0</v>
      </c>
    </row>
    <row r="682">
      <c r="A682">
        <v>46173</v>
      </c>
      <c r="B682" t="str">
        <v>14869-Tracy</v>
      </c>
      <c r="C682">
        <v>14869</v>
      </c>
      <c r="D682" t="str">
        <v>Cash Handling - Over/Short</v>
      </c>
      <c r="E682">
        <v>10.34</v>
      </c>
      <c r="F682">
        <v>0</v>
      </c>
    </row>
    <row r="683">
      <c r="A683">
        <v>46173</v>
      </c>
      <c r="B683" t="str">
        <v>14869-Tracy</v>
      </c>
      <c r="C683">
        <v>14869</v>
      </c>
      <c r="D683" t="str">
        <v>Net Sales - Food</v>
      </c>
      <c r="E683">
        <v>3783.26</v>
      </c>
      <c r="F683">
        <v>0</v>
      </c>
    </row>
    <row r="684">
      <c r="A684">
        <v>46173</v>
      </c>
      <c r="B684" t="str">
        <v>14869-Tracy</v>
      </c>
      <c r="C684">
        <v>14869</v>
      </c>
      <c r="D684" t="str">
        <v>Net Sales - Beverages</v>
      </c>
      <c r="E684">
        <v>303.19</v>
      </c>
      <c r="F684">
        <v>0</v>
      </c>
    </row>
    <row r="685">
      <c r="A685">
        <v>46173</v>
      </c>
      <c r="B685" t="str">
        <v>14869-Tracy</v>
      </c>
      <c r="C685">
        <v>14869</v>
      </c>
      <c r="D685" t="str">
        <v>Net Sales - Other</v>
      </c>
      <c r="E685">
        <v>9</v>
      </c>
      <c r="F685">
        <v>0</v>
      </c>
    </row>
    <row r="686">
      <c r="A686">
        <v>46173</v>
      </c>
      <c r="B686" t="str">
        <v>14869-Tracy</v>
      </c>
      <c r="C686">
        <v>14869</v>
      </c>
      <c r="D686" t="str">
        <v>Payments - Discover</v>
      </c>
      <c r="E686">
        <v>0</v>
      </c>
      <c r="F686">
        <v>32.99</v>
      </c>
    </row>
    <row r="687">
      <c r="A687">
        <v>46173</v>
      </c>
      <c r="B687" t="str">
        <v>14869-Tracy</v>
      </c>
      <c r="C687">
        <v>14869</v>
      </c>
      <c r="D687" t="str">
        <v>Payments - PrPd Master Card</v>
      </c>
      <c r="E687">
        <v>0</v>
      </c>
      <c r="F687">
        <v>81.37</v>
      </c>
    </row>
    <row r="688">
      <c r="A688">
        <v>46173</v>
      </c>
      <c r="B688" t="str">
        <v>14869-Tracy</v>
      </c>
      <c r="C688">
        <v>14869</v>
      </c>
      <c r="D688" t="str">
        <v>Payments - Master Card</v>
      </c>
      <c r="E688">
        <v>0</v>
      </c>
      <c r="F688">
        <v>189.55</v>
      </c>
    </row>
    <row r="689">
      <c r="A689">
        <v>46173</v>
      </c>
      <c r="B689" t="str">
        <v>14869-Tracy</v>
      </c>
      <c r="C689">
        <v>14869</v>
      </c>
      <c r="D689" t="str">
        <v>Payments - PrPd Visa</v>
      </c>
      <c r="E689">
        <v>0</v>
      </c>
      <c r="F689">
        <v>467.3</v>
      </c>
    </row>
    <row r="690">
      <c r="A690">
        <v>46173</v>
      </c>
      <c r="B690" t="str">
        <v>14869-Tracy</v>
      </c>
      <c r="C690">
        <v>14869</v>
      </c>
      <c r="D690" t="str">
        <v>Payments - Visa</v>
      </c>
      <c r="E690">
        <v>0</v>
      </c>
      <c r="F690">
        <v>1322.76</v>
      </c>
    </row>
    <row r="691">
      <c r="A691">
        <v>46173</v>
      </c>
      <c r="B691" t="str">
        <v>14869-Tracy</v>
      </c>
      <c r="C691">
        <v>14869</v>
      </c>
      <c r="D691" t="str">
        <v>Delivery Fees Net</v>
      </c>
      <c r="E691">
        <v>2.98</v>
      </c>
      <c r="F691">
        <v>0</v>
      </c>
    </row>
    <row r="692">
      <c r="A692">
        <v>46173</v>
      </c>
      <c r="B692" t="str">
        <v>14869-Tracy</v>
      </c>
      <c r="C692">
        <v>14869</v>
      </c>
      <c r="D692" t="str">
        <v>Payments - Uber Eats</v>
      </c>
      <c r="E692">
        <v>0</v>
      </c>
      <c r="F692">
        <v>289.04</v>
      </c>
    </row>
    <row r="693">
      <c r="A693">
        <v>46173</v>
      </c>
      <c r="B693" t="str">
        <v>14869-Tracy</v>
      </c>
      <c r="C693">
        <v>14869</v>
      </c>
      <c r="D693" t="str">
        <v>Payments - Door Dash</v>
      </c>
      <c r="E693">
        <v>0</v>
      </c>
      <c r="F693">
        <v>1077.27</v>
      </c>
    </row>
    <row r="694">
      <c r="A694">
        <v>46173</v>
      </c>
      <c r="B694" t="str">
        <v>14869-Tracy</v>
      </c>
      <c r="C694">
        <v>14869</v>
      </c>
      <c r="D694" t="str">
        <v>Cash Deposit</v>
      </c>
      <c r="E694">
        <v>0</v>
      </c>
      <c r="F694">
        <v>469</v>
      </c>
    </row>
    <row r="695">
      <c r="A695">
        <v>46173</v>
      </c>
      <c r="B695" t="str">
        <v>14869-Tracy</v>
      </c>
      <c r="C695">
        <v>14869</v>
      </c>
      <c r="D695" t="str">
        <v>Payments - PrPD Paypal</v>
      </c>
      <c r="E695">
        <v>0</v>
      </c>
      <c r="F695">
        <v>22.82</v>
      </c>
    </row>
    <row r="696">
      <c r="A696">
        <v>46173</v>
      </c>
      <c r="B696" t="str">
        <v>14869-Tracy</v>
      </c>
      <c r="C696">
        <v>14869</v>
      </c>
      <c r="D696" t="str">
        <v>Payments - Kiosk MasterCard</v>
      </c>
      <c r="E696">
        <v>0</v>
      </c>
      <c r="F696">
        <v>43.04</v>
      </c>
    </row>
    <row r="697">
      <c r="A697">
        <v>46173</v>
      </c>
      <c r="B697" t="str">
        <v>14869-Tracy</v>
      </c>
      <c r="C697">
        <v>14869</v>
      </c>
      <c r="D697" t="str">
        <v>Payments - Kiosk Visa</v>
      </c>
      <c r="E697">
        <v>0</v>
      </c>
      <c r="F697">
        <v>450.86</v>
      </c>
    </row>
    <row r="698">
      <c r="A698">
        <v>46173</v>
      </c>
      <c r="B698" t="str">
        <v>14869-Tracy</v>
      </c>
      <c r="C698">
        <v>14869</v>
      </c>
      <c r="D698" t="str">
        <v>Promotions - Wraps</v>
      </c>
      <c r="E698">
        <v>0</v>
      </c>
      <c r="F698">
        <v>18.6</v>
      </c>
    </row>
    <row r="699">
      <c r="A699">
        <v>46173</v>
      </c>
      <c r="B699" t="str">
        <v>14869-Tracy</v>
      </c>
      <c r="C699">
        <v>14869</v>
      </c>
      <c r="D699" t="str">
        <v>Promotions - Other</v>
      </c>
      <c r="E699">
        <v>0</v>
      </c>
      <c r="F699">
        <v>1796.73</v>
      </c>
    </row>
    <row r="700">
      <c r="A700">
        <v>46173</v>
      </c>
      <c r="B700" t="str">
        <v>14869-Tracy</v>
      </c>
      <c r="C700">
        <v>14869</v>
      </c>
      <c r="D700" t="str">
        <v>Service Fees Negative Offset</v>
      </c>
      <c r="E700">
        <v>-9</v>
      </c>
      <c r="F700">
        <v>0</v>
      </c>
    </row>
    <row r="701">
      <c r="A701">
        <v>46173</v>
      </c>
      <c r="B701" t="str">
        <v>15462-Pinole</v>
      </c>
      <c r="C701">
        <v>15462</v>
      </c>
      <c r="D701" t="str">
        <v>Sales Tax Payable</v>
      </c>
      <c r="E701">
        <v>506.46</v>
      </c>
      <c r="F701">
        <v>0</v>
      </c>
    </row>
    <row r="702">
      <c r="A702">
        <v>46173</v>
      </c>
      <c r="B702" t="str">
        <v>15462-Pinole</v>
      </c>
      <c r="C702">
        <v>15462</v>
      </c>
      <c r="D702" t="str">
        <v>Cash Handling - Over/Short</v>
      </c>
      <c r="E702">
        <v>0</v>
      </c>
      <c r="F702">
        <v>0.8</v>
      </c>
    </row>
    <row r="703">
      <c r="A703">
        <v>46173</v>
      </c>
      <c r="B703" t="str">
        <v>15462-Pinole</v>
      </c>
      <c r="C703">
        <v>15462</v>
      </c>
      <c r="D703" t="str">
        <v>Net Sales - Food</v>
      </c>
      <c r="E703">
        <v>4829.82</v>
      </c>
      <c r="F703">
        <v>0</v>
      </c>
    </row>
    <row r="704">
      <c r="A704">
        <v>46173</v>
      </c>
      <c r="B704" t="str">
        <v>15462-Pinole</v>
      </c>
      <c r="C704">
        <v>15462</v>
      </c>
      <c r="D704" t="str">
        <v>Net Sales - Beverages</v>
      </c>
      <c r="E704">
        <v>110.95</v>
      </c>
      <c r="F704">
        <v>0</v>
      </c>
    </row>
    <row r="705">
      <c r="A705">
        <v>46173</v>
      </c>
      <c r="B705" t="str">
        <v>15462-Pinole</v>
      </c>
      <c r="C705">
        <v>15462</v>
      </c>
      <c r="D705" t="str">
        <v>Payments - AMEX</v>
      </c>
      <c r="E705">
        <v>0</v>
      </c>
      <c r="F705">
        <v>79.66</v>
      </c>
    </row>
    <row r="706">
      <c r="A706">
        <v>46173</v>
      </c>
      <c r="B706" t="str">
        <v>15462-Pinole</v>
      </c>
      <c r="C706">
        <v>15462</v>
      </c>
      <c r="D706" t="str">
        <v>Payments - Discover</v>
      </c>
      <c r="E706">
        <v>0</v>
      </c>
      <c r="F706">
        <v>105.13</v>
      </c>
    </row>
    <row r="707">
      <c r="A707">
        <v>46173</v>
      </c>
      <c r="B707" t="str">
        <v>15462-Pinole</v>
      </c>
      <c r="C707">
        <v>15462</v>
      </c>
      <c r="D707" t="str">
        <v>Payments - Master Card</v>
      </c>
      <c r="E707">
        <v>0</v>
      </c>
      <c r="F707">
        <v>577.2</v>
      </c>
    </row>
    <row r="708">
      <c r="A708">
        <v>46173</v>
      </c>
      <c r="B708" t="str">
        <v>15462-Pinole</v>
      </c>
      <c r="C708">
        <v>15462</v>
      </c>
      <c r="D708" t="str">
        <v>Payments - Visa</v>
      </c>
      <c r="E708">
        <v>0</v>
      </c>
      <c r="F708">
        <v>2935.37</v>
      </c>
    </row>
    <row r="709">
      <c r="A709">
        <v>46173</v>
      </c>
      <c r="B709" t="str">
        <v>15462-Pinole</v>
      </c>
      <c r="C709">
        <v>15462</v>
      </c>
      <c r="D709" t="str">
        <v>Payments - Grub Hub</v>
      </c>
      <c r="E709">
        <v>0</v>
      </c>
      <c r="F709">
        <v>20.83</v>
      </c>
    </row>
    <row r="710">
      <c r="A710">
        <v>46173</v>
      </c>
      <c r="B710" t="str">
        <v>15462-Pinole</v>
      </c>
      <c r="C710">
        <v>15462</v>
      </c>
      <c r="D710" t="str">
        <v>Payments - Uber Eats</v>
      </c>
      <c r="E710">
        <v>0</v>
      </c>
      <c r="F710">
        <v>160.55</v>
      </c>
    </row>
    <row r="711">
      <c r="A711">
        <v>46173</v>
      </c>
      <c r="B711" t="str">
        <v>15462-Pinole</v>
      </c>
      <c r="C711">
        <v>15462</v>
      </c>
      <c r="D711" t="str">
        <v>Payments - Door Dash</v>
      </c>
      <c r="E711">
        <v>0</v>
      </c>
      <c r="F711">
        <v>1227.13</v>
      </c>
    </row>
    <row r="712">
      <c r="A712">
        <v>46173</v>
      </c>
      <c r="B712" t="str">
        <v>15462-Pinole</v>
      </c>
      <c r="C712">
        <v>15462</v>
      </c>
      <c r="D712" t="str">
        <v>Cash Deposit</v>
      </c>
      <c r="E712">
        <v>0</v>
      </c>
      <c r="F712">
        <v>260</v>
      </c>
    </row>
    <row r="713">
      <c r="A713">
        <v>46173</v>
      </c>
      <c r="B713" t="str">
        <v>15462-Pinole</v>
      </c>
      <c r="C713">
        <v>15462</v>
      </c>
      <c r="D713" t="str">
        <v>Payments - IMT Paypal</v>
      </c>
      <c r="E713">
        <v>0</v>
      </c>
      <c r="F713">
        <v>81.11</v>
      </c>
    </row>
    <row r="714">
      <c r="A714">
        <v>46173</v>
      </c>
      <c r="B714" t="str">
        <v>15462-Pinole</v>
      </c>
      <c r="C714">
        <v>15462</v>
      </c>
      <c r="D714" t="str">
        <v>Tips &amp; Service Charges</v>
      </c>
      <c r="E714">
        <v>0.55</v>
      </c>
      <c r="F714">
        <v>0</v>
      </c>
    </row>
    <row r="715">
      <c r="A715">
        <v>46173</v>
      </c>
      <c r="B715" t="str">
        <v>15643-San Francisco</v>
      </c>
      <c r="C715">
        <v>15643</v>
      </c>
      <c r="D715" t="str">
        <v>Sales Tax Payable</v>
      </c>
      <c r="E715">
        <v>365.28</v>
      </c>
      <c r="F715">
        <v>0</v>
      </c>
    </row>
    <row r="716">
      <c r="A716">
        <v>46173</v>
      </c>
      <c r="B716" t="str">
        <v>15643-San Francisco</v>
      </c>
      <c r="C716">
        <v>15643</v>
      </c>
      <c r="D716" t="str">
        <v>Net Sales - Food</v>
      </c>
      <c r="E716">
        <v>4126.33</v>
      </c>
      <c r="F716">
        <v>0</v>
      </c>
    </row>
    <row r="717">
      <c r="A717">
        <v>46173</v>
      </c>
      <c r="B717" t="str">
        <v>15643-San Francisco</v>
      </c>
      <c r="C717">
        <v>15643</v>
      </c>
      <c r="D717" t="str">
        <v>Net Sales - Beverages</v>
      </c>
      <c r="E717">
        <v>108.51</v>
      </c>
      <c r="F717">
        <v>0</v>
      </c>
    </row>
    <row r="718">
      <c r="A718">
        <v>46173</v>
      </c>
      <c r="B718" t="str">
        <v>15643-San Francisco</v>
      </c>
      <c r="C718">
        <v>15643</v>
      </c>
      <c r="D718" t="str">
        <v>Payments - AMEX</v>
      </c>
      <c r="E718">
        <v>0</v>
      </c>
      <c r="F718">
        <v>57.95</v>
      </c>
    </row>
    <row r="719">
      <c r="A719">
        <v>46173</v>
      </c>
      <c r="B719" t="str">
        <v>15643-San Francisco</v>
      </c>
      <c r="C719">
        <v>15643</v>
      </c>
      <c r="D719" t="str">
        <v>Payments - Master Card</v>
      </c>
      <c r="E719">
        <v>0</v>
      </c>
      <c r="F719">
        <v>96.17</v>
      </c>
    </row>
    <row r="720">
      <c r="A720">
        <v>46173</v>
      </c>
      <c r="B720" t="str">
        <v>15643-San Francisco</v>
      </c>
      <c r="C720">
        <v>15643</v>
      </c>
      <c r="D720" t="str">
        <v>Payments - Visa</v>
      </c>
      <c r="E720">
        <v>0</v>
      </c>
      <c r="F720">
        <v>719.45</v>
      </c>
    </row>
    <row r="721">
      <c r="A721">
        <v>46173</v>
      </c>
      <c r="B721" t="str">
        <v>15643-San Francisco</v>
      </c>
      <c r="C721">
        <v>15643</v>
      </c>
      <c r="D721" t="str">
        <v>Payments - Grub Hub</v>
      </c>
      <c r="E721">
        <v>0</v>
      </c>
      <c r="F721">
        <v>59.9</v>
      </c>
    </row>
    <row r="722">
      <c r="A722">
        <v>46173</v>
      </c>
      <c r="B722" t="str">
        <v>15643-San Francisco</v>
      </c>
      <c r="C722">
        <v>15643</v>
      </c>
      <c r="D722" t="str">
        <v>Payments - Uber Eats</v>
      </c>
      <c r="E722">
        <v>0</v>
      </c>
      <c r="F722">
        <v>1034.81</v>
      </c>
    </row>
    <row r="723">
      <c r="A723">
        <v>46173</v>
      </c>
      <c r="B723" t="str">
        <v>15643-San Francisco</v>
      </c>
      <c r="C723">
        <v>15643</v>
      </c>
      <c r="D723" t="str">
        <v>Payments - Door Dash</v>
      </c>
      <c r="E723">
        <v>0</v>
      </c>
      <c r="F723">
        <v>2737.42</v>
      </c>
    </row>
    <row r="724">
      <c r="A724">
        <v>46173</v>
      </c>
      <c r="B724" t="str">
        <v>15643-San Francisco</v>
      </c>
      <c r="C724">
        <v>15643</v>
      </c>
      <c r="D724" t="str">
        <v>Tips &amp; Service Charges</v>
      </c>
      <c r="E724">
        <v>86.21</v>
      </c>
      <c r="F724">
        <v>0</v>
      </c>
    </row>
    <row r="725">
      <c r="A725">
        <v>46173</v>
      </c>
      <c r="B725" t="str">
        <v>15643-San Francisco</v>
      </c>
      <c r="C725">
        <v>15643</v>
      </c>
      <c r="D725" t="str">
        <v>Delivery Fee</v>
      </c>
      <c r="E725">
        <v>19.37</v>
      </c>
      <c r="F725">
        <v>0</v>
      </c>
    </row>
    <row r="726">
      <c r="A726">
        <v>46173</v>
      </c>
      <c r="B726" t="str">
        <v>2902-Florin</v>
      </c>
      <c r="C726">
        <v>2902</v>
      </c>
      <c r="D726" t="str">
        <v>Sales Tax Payable</v>
      </c>
      <c r="E726">
        <v>425.27</v>
      </c>
      <c r="F726">
        <v>0</v>
      </c>
    </row>
    <row r="727">
      <c r="A727">
        <v>46173</v>
      </c>
      <c r="B727" t="str">
        <v>2902-Florin</v>
      </c>
      <c r="C727">
        <v>2902</v>
      </c>
      <c r="D727" t="str">
        <v>Cash Handling - Over/Short</v>
      </c>
      <c r="E727">
        <v>6.16</v>
      </c>
      <c r="F727">
        <v>0</v>
      </c>
    </row>
    <row r="728">
      <c r="A728">
        <v>46173</v>
      </c>
      <c r="B728" t="str">
        <v>2902-Florin</v>
      </c>
      <c r="C728">
        <v>2902</v>
      </c>
      <c r="D728" t="str">
        <v>Net Sales - Food</v>
      </c>
      <c r="E728">
        <v>5385.86</v>
      </c>
      <c r="F728">
        <v>0</v>
      </c>
    </row>
    <row r="729">
      <c r="A729">
        <v>46173</v>
      </c>
      <c r="B729" t="str">
        <v>2902-Florin</v>
      </c>
      <c r="C729">
        <v>2902</v>
      </c>
      <c r="D729" t="str">
        <v>Net Sales - Beverages</v>
      </c>
      <c r="E729">
        <v>212.7</v>
      </c>
      <c r="F729">
        <v>0</v>
      </c>
    </row>
    <row r="730">
      <c r="A730">
        <v>46173</v>
      </c>
      <c r="B730" t="str">
        <v>2902-Florin</v>
      </c>
      <c r="C730">
        <v>2902</v>
      </c>
      <c r="D730" t="str">
        <v>Payments - AMEX</v>
      </c>
      <c r="E730">
        <v>0</v>
      </c>
      <c r="F730">
        <v>62.98</v>
      </c>
    </row>
    <row r="731">
      <c r="A731">
        <v>46173</v>
      </c>
      <c r="B731" t="str">
        <v>2902-Florin</v>
      </c>
      <c r="C731">
        <v>2902</v>
      </c>
      <c r="D731" t="str">
        <v>Payments - Discover</v>
      </c>
      <c r="E731">
        <v>0</v>
      </c>
      <c r="F731">
        <v>80.06</v>
      </c>
    </row>
    <row r="732">
      <c r="A732">
        <v>46173</v>
      </c>
      <c r="B732" t="str">
        <v>2902-Florin</v>
      </c>
      <c r="C732">
        <v>2902</v>
      </c>
      <c r="D732" t="str">
        <v>Payments - Master Card</v>
      </c>
      <c r="E732">
        <v>0</v>
      </c>
      <c r="F732">
        <v>527.88</v>
      </c>
    </row>
    <row r="733">
      <c r="A733">
        <v>46173</v>
      </c>
      <c r="B733" t="str">
        <v>2902-Florin</v>
      </c>
      <c r="C733">
        <v>2902</v>
      </c>
      <c r="D733" t="str">
        <v>Payments - Visa</v>
      </c>
      <c r="E733">
        <v>0</v>
      </c>
      <c r="F733">
        <v>3040.8</v>
      </c>
    </row>
    <row r="734">
      <c r="A734">
        <v>46173</v>
      </c>
      <c r="B734" t="str">
        <v>2902-Florin</v>
      </c>
      <c r="C734">
        <v>2902</v>
      </c>
      <c r="D734" t="str">
        <v>Payments - Grub Hub</v>
      </c>
      <c r="E734">
        <v>0</v>
      </c>
      <c r="F734">
        <v>15.06</v>
      </c>
    </row>
    <row r="735">
      <c r="A735">
        <v>46173</v>
      </c>
      <c r="B735" t="str">
        <v>2902-Florin</v>
      </c>
      <c r="C735">
        <v>2902</v>
      </c>
      <c r="D735" t="str">
        <v>Payments - Uber Eats</v>
      </c>
      <c r="E735">
        <v>0</v>
      </c>
      <c r="F735">
        <v>111.82</v>
      </c>
    </row>
    <row r="736">
      <c r="A736">
        <v>46173</v>
      </c>
      <c r="B736" t="str">
        <v>2902-Florin</v>
      </c>
      <c r="C736">
        <v>2902</v>
      </c>
      <c r="D736" t="str">
        <v>Payments - Door Dash</v>
      </c>
      <c r="E736">
        <v>0</v>
      </c>
      <c r="F736">
        <v>833.52</v>
      </c>
    </row>
    <row r="737">
      <c r="A737">
        <v>46173</v>
      </c>
      <c r="B737" t="str">
        <v>2902-Florin</v>
      </c>
      <c r="C737">
        <v>2902</v>
      </c>
      <c r="D737" t="str">
        <v>Cash Deposit</v>
      </c>
      <c r="E737">
        <v>0</v>
      </c>
      <c r="F737">
        <v>1363</v>
      </c>
    </row>
    <row r="738">
      <c r="A738">
        <v>46173</v>
      </c>
      <c r="B738" t="str">
        <v>2902-Florin</v>
      </c>
      <c r="C738">
        <v>2902</v>
      </c>
      <c r="D738" t="str">
        <v>Payments - IMT Paypal</v>
      </c>
      <c r="E738">
        <v>0</v>
      </c>
      <c r="F738">
        <v>41.99</v>
      </c>
    </row>
    <row r="739">
      <c r="A739">
        <v>46173</v>
      </c>
      <c r="B739" t="str">
        <v>2902-Florin</v>
      </c>
      <c r="C739">
        <v>2902</v>
      </c>
      <c r="D739" t="str">
        <v>Tips &amp; Service Charges</v>
      </c>
      <c r="E739">
        <v>41.16</v>
      </c>
      <c r="F739">
        <v>0</v>
      </c>
    </row>
    <row r="740">
      <c r="A740">
        <v>46173</v>
      </c>
      <c r="B740" t="str">
        <v>2902-Florin</v>
      </c>
      <c r="C740">
        <v>2902</v>
      </c>
      <c r="D740" t="str">
        <v>Delivery Fee</v>
      </c>
      <c r="E740">
        <v>5.96</v>
      </c>
      <c r="F740">
        <v>0</v>
      </c>
    </row>
    <row r="741">
      <c r="A741">
        <v>46173</v>
      </c>
      <c r="B741" t="str">
        <v>4579-Del Paso</v>
      </c>
      <c r="C741">
        <v>4579</v>
      </c>
      <c r="D741" t="str">
        <v>Sales Tax Payable</v>
      </c>
      <c r="E741">
        <v>695.58</v>
      </c>
      <c r="F741">
        <v>0</v>
      </c>
    </row>
    <row r="742">
      <c r="A742">
        <v>46173</v>
      </c>
      <c r="B742" t="str">
        <v>4579-Del Paso</v>
      </c>
      <c r="C742">
        <v>4579</v>
      </c>
      <c r="D742" t="str">
        <v>Cash Handling - Over/Short</v>
      </c>
      <c r="E742">
        <v>0</v>
      </c>
      <c r="F742">
        <v>17.73</v>
      </c>
    </row>
    <row r="743">
      <c r="A743">
        <v>46173</v>
      </c>
      <c r="B743" t="str">
        <v>4579-Del Paso</v>
      </c>
      <c r="C743">
        <v>4579</v>
      </c>
      <c r="D743" t="str">
        <v>Net Sales - Food</v>
      </c>
      <c r="E743">
        <v>7725.61</v>
      </c>
      <c r="F743">
        <v>0</v>
      </c>
    </row>
    <row r="744">
      <c r="A744">
        <v>46173</v>
      </c>
      <c r="B744" t="str">
        <v>4579-Del Paso</v>
      </c>
      <c r="C744">
        <v>4579</v>
      </c>
      <c r="D744" t="str">
        <v>Net Sales - Beverages</v>
      </c>
      <c r="E744">
        <v>322.75</v>
      </c>
      <c r="F744">
        <v>0</v>
      </c>
    </row>
    <row r="745">
      <c r="A745">
        <v>46173</v>
      </c>
      <c r="B745" t="str">
        <v>4579-Del Paso</v>
      </c>
      <c r="C745">
        <v>4579</v>
      </c>
      <c r="D745" t="str">
        <v>Payments - Discover</v>
      </c>
      <c r="E745">
        <v>0</v>
      </c>
      <c r="F745">
        <v>45.22</v>
      </c>
    </row>
    <row r="746">
      <c r="A746">
        <v>46173</v>
      </c>
      <c r="B746" t="str">
        <v>4579-Del Paso</v>
      </c>
      <c r="C746">
        <v>4579</v>
      </c>
      <c r="D746" t="str">
        <v>Payments - AMEX</v>
      </c>
      <c r="E746">
        <v>0</v>
      </c>
      <c r="F746">
        <v>50.28</v>
      </c>
    </row>
    <row r="747">
      <c r="A747">
        <v>46173</v>
      </c>
      <c r="B747" t="str">
        <v>4579-Del Paso</v>
      </c>
      <c r="C747">
        <v>4579</v>
      </c>
      <c r="D747" t="str">
        <v>Payments - Master Card</v>
      </c>
      <c r="E747">
        <v>0</v>
      </c>
      <c r="F747">
        <v>760.11</v>
      </c>
    </row>
    <row r="748">
      <c r="A748">
        <v>46173</v>
      </c>
      <c r="B748" t="str">
        <v>4579-Del Paso</v>
      </c>
      <c r="C748">
        <v>4579</v>
      </c>
      <c r="D748" t="str">
        <v>Payments - Visa</v>
      </c>
      <c r="E748">
        <v>0</v>
      </c>
      <c r="F748">
        <v>3918.71</v>
      </c>
    </row>
    <row r="749">
      <c r="A749">
        <v>46173</v>
      </c>
      <c r="B749" t="str">
        <v>4579-Del Paso</v>
      </c>
      <c r="C749">
        <v>4579</v>
      </c>
      <c r="D749" t="str">
        <v>Payments - Grub Hub</v>
      </c>
      <c r="E749">
        <v>0</v>
      </c>
      <c r="F749">
        <v>50.76</v>
      </c>
    </row>
    <row r="750">
      <c r="A750">
        <v>46173</v>
      </c>
      <c r="B750" t="str">
        <v>4579-Del Paso</v>
      </c>
      <c r="C750">
        <v>4579</v>
      </c>
      <c r="D750" t="str">
        <v>Payments - Uber Eats</v>
      </c>
      <c r="E750">
        <v>0</v>
      </c>
      <c r="F750">
        <v>99.21</v>
      </c>
    </row>
    <row r="751">
      <c r="A751">
        <v>46173</v>
      </c>
      <c r="B751" t="str">
        <v>4579-Del Paso</v>
      </c>
      <c r="C751">
        <v>4579</v>
      </c>
      <c r="D751" t="str">
        <v>Payments - Door Dash</v>
      </c>
      <c r="E751">
        <v>0</v>
      </c>
      <c r="F751">
        <v>1655.12</v>
      </c>
    </row>
    <row r="752">
      <c r="A752">
        <v>46173</v>
      </c>
      <c r="B752" t="str">
        <v>4579-Del Paso</v>
      </c>
      <c r="C752">
        <v>4579</v>
      </c>
      <c r="D752" t="str">
        <v>Cash Deposit</v>
      </c>
      <c r="E752">
        <v>0</v>
      </c>
      <c r="F752">
        <v>2096</v>
      </c>
    </row>
    <row r="753">
      <c r="A753">
        <v>46173</v>
      </c>
      <c r="B753" t="str">
        <v>4579-Del Paso</v>
      </c>
      <c r="C753">
        <v>4579</v>
      </c>
      <c r="D753" t="str">
        <v>Payments - IMT Venmo</v>
      </c>
      <c r="E753">
        <v>0</v>
      </c>
      <c r="F753">
        <v>34.8</v>
      </c>
    </row>
    <row r="754">
      <c r="A754">
        <v>46173</v>
      </c>
      <c r="B754" t="str">
        <v>4579-Del Paso</v>
      </c>
      <c r="C754">
        <v>4579</v>
      </c>
      <c r="D754" t="str">
        <v>Payments - IMT Paypal</v>
      </c>
      <c r="E754">
        <v>0</v>
      </c>
      <c r="F754">
        <v>39.16</v>
      </c>
    </row>
    <row r="755">
      <c r="A755">
        <v>46173</v>
      </c>
      <c r="B755" t="str">
        <v>4579-Del Paso</v>
      </c>
      <c r="C755">
        <v>4579</v>
      </c>
      <c r="D755" t="str">
        <v>Tips &amp; Service Charges</v>
      </c>
      <c r="E755">
        <v>18.69</v>
      </c>
      <c r="F755">
        <v>0</v>
      </c>
    </row>
    <row r="756">
      <c r="A756">
        <v>46173</v>
      </c>
      <c r="B756" t="str">
        <v>4579-Del Paso</v>
      </c>
      <c r="C756">
        <v>4579</v>
      </c>
      <c r="D756" t="str">
        <v>Delivery Fee</v>
      </c>
      <c r="E756">
        <v>4.47</v>
      </c>
      <c r="F756">
        <v>0</v>
      </c>
    </row>
    <row r="757">
      <c r="A757">
        <v>46173</v>
      </c>
      <c r="B757" t="str">
        <v>5328-Oakland</v>
      </c>
      <c r="C757">
        <v>5328</v>
      </c>
      <c r="D757" t="str">
        <v>Sales Tax Payable</v>
      </c>
      <c r="E757">
        <v>1068.76</v>
      </c>
      <c r="F757">
        <v>0</v>
      </c>
    </row>
    <row r="758">
      <c r="A758">
        <v>46173</v>
      </c>
      <c r="B758" t="str">
        <v>5328-Oakland</v>
      </c>
      <c r="C758">
        <v>5328</v>
      </c>
      <c r="D758" t="str">
        <v>Cash Handling - Over/Short</v>
      </c>
      <c r="E758">
        <v>0.09</v>
      </c>
      <c r="F758">
        <v>0</v>
      </c>
    </row>
    <row r="759">
      <c r="A759">
        <v>46173</v>
      </c>
      <c r="B759" t="str">
        <v>5328-Oakland</v>
      </c>
      <c r="C759">
        <v>5328</v>
      </c>
      <c r="D759" t="str">
        <v>Net Sales - Food</v>
      </c>
      <c r="E759">
        <v>8953.29</v>
      </c>
      <c r="F759">
        <v>0</v>
      </c>
    </row>
    <row r="760">
      <c r="A760">
        <v>46173</v>
      </c>
      <c r="B760" t="str">
        <v>5328-Oakland</v>
      </c>
      <c r="C760">
        <v>5328</v>
      </c>
      <c r="D760" t="str">
        <v>Net Sales - Beverages</v>
      </c>
      <c r="E760">
        <v>993.1</v>
      </c>
      <c r="F760">
        <v>0</v>
      </c>
    </row>
    <row r="761">
      <c r="A761">
        <v>46173</v>
      </c>
      <c r="B761" t="str">
        <v>5328-Oakland</v>
      </c>
      <c r="C761">
        <v>5328</v>
      </c>
      <c r="D761" t="str">
        <v>Net Sales - Other</v>
      </c>
      <c r="E761">
        <v>21.26</v>
      </c>
      <c r="F761">
        <v>0</v>
      </c>
    </row>
    <row r="762">
      <c r="A762">
        <v>46173</v>
      </c>
      <c r="B762" t="str">
        <v>5328-Oakland</v>
      </c>
      <c r="C762">
        <v>5328</v>
      </c>
      <c r="D762" t="str">
        <v>Payments - PrPd Discover</v>
      </c>
      <c r="E762">
        <v>0</v>
      </c>
      <c r="F762">
        <v>37.41</v>
      </c>
    </row>
    <row r="763">
      <c r="A763">
        <v>46173</v>
      </c>
      <c r="B763" t="str">
        <v>5328-Oakland</v>
      </c>
      <c r="C763">
        <v>5328</v>
      </c>
      <c r="D763" t="str">
        <v>Payments - Discover</v>
      </c>
      <c r="E763">
        <v>0</v>
      </c>
      <c r="F763">
        <v>43.87</v>
      </c>
    </row>
    <row r="764">
      <c r="A764">
        <v>46173</v>
      </c>
      <c r="B764" t="str">
        <v>5328-Oakland</v>
      </c>
      <c r="C764">
        <v>5328</v>
      </c>
      <c r="D764" t="str">
        <v>Payments - PrPd Amex</v>
      </c>
      <c r="E764">
        <v>0</v>
      </c>
      <c r="F764">
        <v>52.24</v>
      </c>
    </row>
    <row r="765">
      <c r="A765">
        <v>46173</v>
      </c>
      <c r="B765" t="str">
        <v>5328-Oakland</v>
      </c>
      <c r="C765">
        <v>5328</v>
      </c>
      <c r="D765" t="str">
        <v>Payments - PrPd Master Card</v>
      </c>
      <c r="E765">
        <v>0</v>
      </c>
      <c r="F765">
        <v>294.23</v>
      </c>
    </row>
    <row r="766">
      <c r="A766">
        <v>46173</v>
      </c>
      <c r="B766" t="str">
        <v>5328-Oakland</v>
      </c>
      <c r="C766">
        <v>5328</v>
      </c>
      <c r="D766" t="str">
        <v>Payments - PrPd Visa</v>
      </c>
      <c r="E766">
        <v>0</v>
      </c>
      <c r="F766">
        <v>562.35</v>
      </c>
    </row>
    <row r="767">
      <c r="A767">
        <v>46173</v>
      </c>
      <c r="B767" t="str">
        <v>5328-Oakland</v>
      </c>
      <c r="C767">
        <v>5328</v>
      </c>
      <c r="D767" t="str">
        <v>Payments - Master Card</v>
      </c>
      <c r="E767">
        <v>0</v>
      </c>
      <c r="F767">
        <v>589.4</v>
      </c>
    </row>
    <row r="768">
      <c r="A768">
        <v>46173</v>
      </c>
      <c r="B768" t="str">
        <v>5328-Oakland</v>
      </c>
      <c r="C768">
        <v>5328</v>
      </c>
      <c r="D768" t="str">
        <v>Payments - Visa</v>
      </c>
      <c r="E768">
        <v>0</v>
      </c>
      <c r="F768">
        <v>3318.77</v>
      </c>
    </row>
    <row r="769">
      <c r="A769">
        <v>46173</v>
      </c>
      <c r="B769" t="str">
        <v>5328-Oakland</v>
      </c>
      <c r="C769">
        <v>5328</v>
      </c>
      <c r="D769" t="str">
        <v>Delivery Fees Net</v>
      </c>
      <c r="E769">
        <v>5.96</v>
      </c>
      <c r="F769">
        <v>0</v>
      </c>
    </row>
    <row r="770">
      <c r="A770">
        <v>46173</v>
      </c>
      <c r="B770" t="str">
        <v>5328-Oakland</v>
      </c>
      <c r="C770">
        <v>5328</v>
      </c>
      <c r="D770" t="str">
        <v>Payments - Grub Hub</v>
      </c>
      <c r="E770">
        <v>0</v>
      </c>
      <c r="F770">
        <v>136.37</v>
      </c>
    </row>
    <row r="771">
      <c r="A771">
        <v>46173</v>
      </c>
      <c r="B771" t="str">
        <v>5328-Oakland</v>
      </c>
      <c r="C771">
        <v>5328</v>
      </c>
      <c r="D771" t="str">
        <v>Payments - Uber Eats</v>
      </c>
      <c r="E771">
        <v>0</v>
      </c>
      <c r="F771">
        <v>353.3</v>
      </c>
    </row>
    <row r="772">
      <c r="A772">
        <v>46173</v>
      </c>
      <c r="B772" t="str">
        <v>5328-Oakland</v>
      </c>
      <c r="C772">
        <v>5328</v>
      </c>
      <c r="D772" t="str">
        <v>Payments - Door Dash</v>
      </c>
      <c r="E772">
        <v>0</v>
      </c>
      <c r="F772">
        <v>2744.08</v>
      </c>
    </row>
    <row r="773">
      <c r="A773">
        <v>46173</v>
      </c>
      <c r="B773" t="str">
        <v>5328-Oakland</v>
      </c>
      <c r="C773">
        <v>5328</v>
      </c>
      <c r="D773" t="str">
        <v>Cash Deposit</v>
      </c>
      <c r="E773">
        <v>0</v>
      </c>
      <c r="F773">
        <v>2785</v>
      </c>
    </row>
    <row r="774">
      <c r="A774">
        <v>46173</v>
      </c>
      <c r="B774" t="str">
        <v>5328-Oakland</v>
      </c>
      <c r="C774">
        <v>5328</v>
      </c>
      <c r="D774" t="str">
        <v>Payments - PrPD Paypal</v>
      </c>
      <c r="E774">
        <v>0</v>
      </c>
      <c r="F774">
        <v>70.56</v>
      </c>
    </row>
    <row r="775">
      <c r="A775">
        <v>46173</v>
      </c>
      <c r="B775" t="str">
        <v>5328-Oakland</v>
      </c>
      <c r="C775">
        <v>5328</v>
      </c>
      <c r="D775" t="str">
        <v>Payments - Cash App</v>
      </c>
      <c r="E775">
        <v>0</v>
      </c>
      <c r="F775">
        <v>83.22</v>
      </c>
    </row>
    <row r="776">
      <c r="A776">
        <v>46173</v>
      </c>
      <c r="B776" t="str">
        <v>5328-Oakland</v>
      </c>
      <c r="C776">
        <v>5328</v>
      </c>
      <c r="D776" t="str">
        <v>Promotions - Wraps</v>
      </c>
      <c r="E776">
        <v>0</v>
      </c>
      <c r="F776">
        <v>5.9</v>
      </c>
    </row>
    <row r="777">
      <c r="A777">
        <v>46173</v>
      </c>
      <c r="B777" t="str">
        <v>5328-Oakland</v>
      </c>
      <c r="C777">
        <v>5328</v>
      </c>
      <c r="D777" t="str">
        <v>Promotions - Other</v>
      </c>
      <c r="E777">
        <v>0</v>
      </c>
      <c r="F777">
        <v>3849.33</v>
      </c>
    </row>
    <row r="778">
      <c r="A778">
        <v>46173</v>
      </c>
      <c r="B778" t="str">
        <v>5328-Oakland</v>
      </c>
      <c r="C778">
        <v>5328</v>
      </c>
      <c r="D778" t="str">
        <v>Delivery Tips Net</v>
      </c>
      <c r="E778">
        <v>28.34</v>
      </c>
      <c r="F778">
        <v>0</v>
      </c>
    </row>
    <row r="779">
      <c r="A779">
        <v>46173</v>
      </c>
      <c r="B779" t="str">
        <v>5328-Oakland</v>
      </c>
      <c r="C779">
        <v>5328</v>
      </c>
      <c r="D779" t="str">
        <v>Service Fees Negative Offset</v>
      </c>
      <c r="E779">
        <v>-18</v>
      </c>
      <c r="F779">
        <v>0</v>
      </c>
    </row>
    <row r="780">
      <c r="A780">
        <v>46173</v>
      </c>
      <c r="B780" t="str">
        <v>5592-Newark</v>
      </c>
      <c r="C780">
        <v>5592</v>
      </c>
      <c r="D780" t="str">
        <v>Sales Tax Payable</v>
      </c>
      <c r="E780">
        <v>737.05</v>
      </c>
      <c r="F780">
        <v>0</v>
      </c>
    </row>
    <row r="781">
      <c r="A781">
        <v>46173</v>
      </c>
      <c r="B781" t="str">
        <v>5592-Newark</v>
      </c>
      <c r="C781">
        <v>5592</v>
      </c>
      <c r="D781" t="str">
        <v>Cash Handling - Over/Short</v>
      </c>
      <c r="E781">
        <v>0</v>
      </c>
      <c r="F781">
        <v>0.31</v>
      </c>
    </row>
    <row r="782">
      <c r="A782">
        <v>46173</v>
      </c>
      <c r="B782" t="str">
        <v>5592-Newark</v>
      </c>
      <c r="C782">
        <v>5592</v>
      </c>
      <c r="D782" t="str">
        <v>Net Sales - Food</v>
      </c>
      <c r="E782">
        <v>6345.74</v>
      </c>
      <c r="F782">
        <v>0</v>
      </c>
    </row>
    <row r="783">
      <c r="A783">
        <v>46173</v>
      </c>
      <c r="B783" t="str">
        <v>5592-Newark</v>
      </c>
      <c r="C783">
        <v>5592</v>
      </c>
      <c r="D783" t="str">
        <v>Net Sales - Beverages</v>
      </c>
      <c r="E783">
        <v>514.24</v>
      </c>
      <c r="F783">
        <v>0</v>
      </c>
    </row>
    <row r="784">
      <c r="A784">
        <v>46173</v>
      </c>
      <c r="B784" t="str">
        <v>5592-Newark</v>
      </c>
      <c r="C784">
        <v>5592</v>
      </c>
      <c r="D784" t="str">
        <v>Net Sales - Other</v>
      </c>
      <c r="E784">
        <v>14.24</v>
      </c>
      <c r="F784">
        <v>0</v>
      </c>
    </row>
    <row r="785">
      <c r="A785">
        <v>46173</v>
      </c>
      <c r="B785" t="str">
        <v>5592-Newark</v>
      </c>
      <c r="C785">
        <v>5592</v>
      </c>
      <c r="D785" t="str">
        <v>Payments - Discover</v>
      </c>
      <c r="E785">
        <v>0</v>
      </c>
      <c r="F785">
        <v>32.34</v>
      </c>
    </row>
    <row r="786">
      <c r="A786">
        <v>46173</v>
      </c>
      <c r="B786" t="str">
        <v>5592-Newark</v>
      </c>
      <c r="C786">
        <v>5592</v>
      </c>
      <c r="D786" t="str">
        <v>Payments - AMEX</v>
      </c>
      <c r="E786">
        <v>0</v>
      </c>
      <c r="F786">
        <v>47.94</v>
      </c>
    </row>
    <row r="787">
      <c r="A787">
        <v>46173</v>
      </c>
      <c r="B787" t="str">
        <v>5592-Newark</v>
      </c>
      <c r="C787">
        <v>5592</v>
      </c>
      <c r="D787" t="str">
        <v>Payments - PrPd Discover</v>
      </c>
      <c r="E787">
        <v>0</v>
      </c>
      <c r="F787">
        <v>54.16</v>
      </c>
    </row>
    <row r="788">
      <c r="A788">
        <v>46173</v>
      </c>
      <c r="B788" t="str">
        <v>5592-Newark</v>
      </c>
      <c r="C788">
        <v>5592</v>
      </c>
      <c r="D788" t="str">
        <v>Payments - PrPd Amex</v>
      </c>
      <c r="E788">
        <v>0</v>
      </c>
      <c r="F788">
        <v>117.58</v>
      </c>
    </row>
    <row r="789">
      <c r="A789">
        <v>46173</v>
      </c>
      <c r="B789" t="str">
        <v>5592-Newark</v>
      </c>
      <c r="C789">
        <v>5592</v>
      </c>
      <c r="D789" t="str">
        <v>Payments - PrPd Master Card</v>
      </c>
      <c r="E789">
        <v>0</v>
      </c>
      <c r="F789">
        <v>294.65</v>
      </c>
    </row>
    <row r="790">
      <c r="A790">
        <v>46173</v>
      </c>
      <c r="B790" t="str">
        <v>5592-Newark</v>
      </c>
      <c r="C790">
        <v>5592</v>
      </c>
      <c r="D790" t="str">
        <v>Payments - Master Card</v>
      </c>
      <c r="E790">
        <v>0</v>
      </c>
      <c r="F790">
        <v>843.53</v>
      </c>
    </row>
    <row r="791">
      <c r="A791">
        <v>46173</v>
      </c>
      <c r="B791" t="str">
        <v>5592-Newark</v>
      </c>
      <c r="C791">
        <v>5592</v>
      </c>
      <c r="D791" t="str">
        <v>Payments - PrPd Visa</v>
      </c>
      <c r="E791">
        <v>0</v>
      </c>
      <c r="F791">
        <v>1084.11</v>
      </c>
    </row>
    <row r="792">
      <c r="A792">
        <v>46173</v>
      </c>
      <c r="B792" t="str">
        <v>5592-Newark</v>
      </c>
      <c r="C792">
        <v>5592</v>
      </c>
      <c r="D792" t="str">
        <v>Payments - Visa</v>
      </c>
      <c r="E792">
        <v>0</v>
      </c>
      <c r="F792">
        <v>3124.19</v>
      </c>
    </row>
    <row r="793">
      <c r="A793">
        <v>46173</v>
      </c>
      <c r="B793" t="str">
        <v>5592-Newark</v>
      </c>
      <c r="C793">
        <v>5592</v>
      </c>
      <c r="D793" t="str">
        <v>Delivery Fees Net</v>
      </c>
      <c r="E793">
        <v>4.47</v>
      </c>
      <c r="F793">
        <v>0</v>
      </c>
    </row>
    <row r="794">
      <c r="A794">
        <v>46173</v>
      </c>
      <c r="B794" t="str">
        <v>5592-Newark</v>
      </c>
      <c r="C794">
        <v>5592</v>
      </c>
      <c r="D794" t="str">
        <v>Payments - Grub Hub</v>
      </c>
      <c r="E794">
        <v>0</v>
      </c>
      <c r="F794">
        <v>72.57</v>
      </c>
    </row>
    <row r="795">
      <c r="A795">
        <v>46173</v>
      </c>
      <c r="B795" t="str">
        <v>5592-Newark</v>
      </c>
      <c r="C795">
        <v>5592</v>
      </c>
      <c r="D795" t="str">
        <v>Payments - Uber Eats</v>
      </c>
      <c r="E795">
        <v>0</v>
      </c>
      <c r="F795">
        <v>205.59</v>
      </c>
    </row>
    <row r="796">
      <c r="A796">
        <v>46173</v>
      </c>
      <c r="B796" t="str">
        <v>5592-Newark</v>
      </c>
      <c r="C796">
        <v>5592</v>
      </c>
      <c r="D796" t="str">
        <v>Payments - Door Dash</v>
      </c>
      <c r="E796">
        <v>0</v>
      </c>
      <c r="F796">
        <v>751.48</v>
      </c>
    </row>
    <row r="797">
      <c r="A797">
        <v>46173</v>
      </c>
      <c r="B797" t="str">
        <v>5592-Newark</v>
      </c>
      <c r="C797">
        <v>5592</v>
      </c>
      <c r="D797" t="str">
        <v>Cash Deposit</v>
      </c>
      <c r="E797">
        <v>0</v>
      </c>
      <c r="F797">
        <v>950</v>
      </c>
    </row>
    <row r="798">
      <c r="A798">
        <v>46173</v>
      </c>
      <c r="B798" t="str">
        <v>5592-Newark</v>
      </c>
      <c r="C798">
        <v>5592</v>
      </c>
      <c r="D798" t="str">
        <v>Payments - PrPD Paypal</v>
      </c>
      <c r="E798">
        <v>0</v>
      </c>
      <c r="F798">
        <v>19.37</v>
      </c>
    </row>
    <row r="799">
      <c r="A799">
        <v>46173</v>
      </c>
      <c r="B799" t="str">
        <v>5592-Newark</v>
      </c>
      <c r="C799">
        <v>5592</v>
      </c>
      <c r="D799" t="str">
        <v>Payments - Gift Card</v>
      </c>
      <c r="E799">
        <v>0</v>
      </c>
      <c r="F799">
        <v>19.92</v>
      </c>
    </row>
    <row r="800">
      <c r="A800">
        <v>46173</v>
      </c>
      <c r="B800" t="str">
        <v>5592-Newark</v>
      </c>
      <c r="C800">
        <v>5592</v>
      </c>
      <c r="D800" t="str">
        <v>Promotions - Wraps</v>
      </c>
      <c r="E800">
        <v>0</v>
      </c>
      <c r="F800">
        <v>29.34</v>
      </c>
    </row>
    <row r="801">
      <c r="A801">
        <v>46173</v>
      </c>
      <c r="B801" t="str">
        <v>5592-Newark</v>
      </c>
      <c r="C801">
        <v>5592</v>
      </c>
      <c r="D801" t="str">
        <v>Promotions - Other</v>
      </c>
      <c r="E801">
        <v>0</v>
      </c>
      <c r="F801">
        <v>2722.66</v>
      </c>
    </row>
    <row r="802">
      <c r="A802">
        <v>46173</v>
      </c>
      <c r="B802" t="str">
        <v>5592-Newark</v>
      </c>
      <c r="C802">
        <v>5592</v>
      </c>
      <c r="D802" t="str">
        <v>Delivery Tips Net</v>
      </c>
      <c r="E802">
        <v>2</v>
      </c>
      <c r="F802">
        <v>0</v>
      </c>
    </row>
    <row r="803">
      <c r="A803">
        <v>46173</v>
      </c>
      <c r="B803" t="str">
        <v>5592-Newark</v>
      </c>
      <c r="C803">
        <v>5592</v>
      </c>
      <c r="D803" t="str">
        <v>Service Fees Negative Offset</v>
      </c>
      <c r="E803">
        <v>-13.5</v>
      </c>
      <c r="F803">
        <v>0</v>
      </c>
    </row>
    <row r="804">
      <c r="A804">
        <v>46173</v>
      </c>
      <c r="B804" t="str">
        <v>5813-Suisun</v>
      </c>
      <c r="C804">
        <v>5813</v>
      </c>
      <c r="D804" t="str">
        <v>Sales Tax Payable</v>
      </c>
      <c r="E804">
        <v>502.83</v>
      </c>
      <c r="F804">
        <v>0</v>
      </c>
    </row>
    <row r="805">
      <c r="A805">
        <v>46173</v>
      </c>
      <c r="B805" t="str">
        <v>5813-Suisun</v>
      </c>
      <c r="C805">
        <v>5813</v>
      </c>
      <c r="D805" t="str">
        <v>CA CRV</v>
      </c>
      <c r="E805">
        <v>0.2</v>
      </c>
      <c r="F805">
        <v>0</v>
      </c>
    </row>
    <row r="806">
      <c r="A806">
        <v>46173</v>
      </c>
      <c r="B806" t="str">
        <v>5813-Suisun</v>
      </c>
      <c r="C806">
        <v>5813</v>
      </c>
      <c r="D806" t="str">
        <v>Tax Exempt Sales</v>
      </c>
      <c r="E806">
        <v>66.45</v>
      </c>
      <c r="F806">
        <v>0</v>
      </c>
    </row>
    <row r="807">
      <c r="A807">
        <v>46173</v>
      </c>
      <c r="B807" t="str">
        <v>5813-Suisun</v>
      </c>
      <c r="C807">
        <v>5813</v>
      </c>
      <c r="D807" t="str">
        <v>Cash Handling - Over/Short</v>
      </c>
      <c r="E807">
        <v>0</v>
      </c>
      <c r="F807">
        <v>0.87</v>
      </c>
    </row>
    <row r="808">
      <c r="A808">
        <v>46173</v>
      </c>
      <c r="B808" t="str">
        <v>5813-Suisun</v>
      </c>
      <c r="C808">
        <v>5813</v>
      </c>
      <c r="D808" t="str">
        <v>Net Sales - Food</v>
      </c>
      <c r="E808">
        <v>5156.06</v>
      </c>
      <c r="F808">
        <v>0</v>
      </c>
    </row>
    <row r="809">
      <c r="A809">
        <v>46173</v>
      </c>
      <c r="B809" t="str">
        <v>5813-Suisun</v>
      </c>
      <c r="C809">
        <v>5813</v>
      </c>
      <c r="D809" t="str">
        <v>Net Sales - Beverages</v>
      </c>
      <c r="E809">
        <v>416.8</v>
      </c>
      <c r="F809">
        <v>0</v>
      </c>
    </row>
    <row r="810">
      <c r="A810">
        <v>46173</v>
      </c>
      <c r="B810" t="str">
        <v>5813-Suisun</v>
      </c>
      <c r="C810">
        <v>5813</v>
      </c>
      <c r="D810" t="str">
        <v>Net Sales - Other</v>
      </c>
      <c r="E810">
        <v>2.07</v>
      </c>
      <c r="F810">
        <v>0</v>
      </c>
    </row>
    <row r="811">
      <c r="A811">
        <v>46173</v>
      </c>
      <c r="B811" t="str">
        <v>5813-Suisun</v>
      </c>
      <c r="C811">
        <v>5813</v>
      </c>
      <c r="D811" t="str">
        <v>Payments - AMEX</v>
      </c>
      <c r="E811">
        <v>0</v>
      </c>
      <c r="F811">
        <v>7.41</v>
      </c>
    </row>
    <row r="812">
      <c r="A812">
        <v>46173</v>
      </c>
      <c r="B812" t="str">
        <v>5813-Suisun</v>
      </c>
      <c r="C812">
        <v>5813</v>
      </c>
      <c r="D812" t="str">
        <v>Payments - PrPd Discover</v>
      </c>
      <c r="E812">
        <v>0</v>
      </c>
      <c r="F812">
        <v>16.36</v>
      </c>
    </row>
    <row r="813">
      <c r="A813">
        <v>46173</v>
      </c>
      <c r="B813" t="str">
        <v>5813-Suisun</v>
      </c>
      <c r="C813">
        <v>5813</v>
      </c>
      <c r="D813" t="str">
        <v>Payments - Discover</v>
      </c>
      <c r="E813">
        <v>0</v>
      </c>
      <c r="F813">
        <v>33.82</v>
      </c>
    </row>
    <row r="814">
      <c r="A814">
        <v>46173</v>
      </c>
      <c r="B814" t="str">
        <v>5813-Suisun</v>
      </c>
      <c r="C814">
        <v>5813</v>
      </c>
      <c r="D814" t="str">
        <v>Payments - EBT</v>
      </c>
      <c r="E814">
        <v>0</v>
      </c>
      <c r="F814">
        <v>66.45</v>
      </c>
    </row>
    <row r="815">
      <c r="A815">
        <v>46173</v>
      </c>
      <c r="B815" t="str">
        <v>5813-Suisun</v>
      </c>
      <c r="C815">
        <v>5813</v>
      </c>
      <c r="D815" t="str">
        <v>Payments - PrPd Master Card</v>
      </c>
      <c r="E815">
        <v>0</v>
      </c>
      <c r="F815">
        <v>118.29</v>
      </c>
    </row>
    <row r="816">
      <c r="A816">
        <v>46173</v>
      </c>
      <c r="B816" t="str">
        <v>5813-Suisun</v>
      </c>
      <c r="C816">
        <v>5813</v>
      </c>
      <c r="D816" t="str">
        <v>Payments - Master Card</v>
      </c>
      <c r="E816">
        <v>0</v>
      </c>
      <c r="F816">
        <v>293.53</v>
      </c>
    </row>
    <row r="817">
      <c r="A817">
        <v>46173</v>
      </c>
      <c r="B817" t="str">
        <v>5813-Suisun</v>
      </c>
      <c r="C817">
        <v>5813</v>
      </c>
      <c r="D817" t="str">
        <v>Payments - PrPd Visa</v>
      </c>
      <c r="E817">
        <v>0</v>
      </c>
      <c r="F817">
        <v>748.61</v>
      </c>
    </row>
    <row r="818">
      <c r="A818">
        <v>46173</v>
      </c>
      <c r="B818" t="str">
        <v>5813-Suisun</v>
      </c>
      <c r="C818">
        <v>5813</v>
      </c>
      <c r="D818" t="str">
        <v>Payments - Visa</v>
      </c>
      <c r="E818">
        <v>0</v>
      </c>
      <c r="F818">
        <v>2788.08</v>
      </c>
    </row>
    <row r="819">
      <c r="A819">
        <v>46173</v>
      </c>
      <c r="B819" t="str">
        <v>5813-Suisun</v>
      </c>
      <c r="C819">
        <v>5813</v>
      </c>
      <c r="D819" t="str">
        <v>Payments - Uber Eats</v>
      </c>
      <c r="E819">
        <v>0</v>
      </c>
      <c r="F819">
        <v>61.48</v>
      </c>
    </row>
    <row r="820">
      <c r="A820">
        <v>46173</v>
      </c>
      <c r="B820" t="str">
        <v>5813-Suisun</v>
      </c>
      <c r="C820">
        <v>5813</v>
      </c>
      <c r="D820" t="str">
        <v>Payments - Door Dash</v>
      </c>
      <c r="E820">
        <v>0</v>
      </c>
      <c r="F820">
        <v>524.61</v>
      </c>
    </row>
    <row r="821">
      <c r="A821">
        <v>46173</v>
      </c>
      <c r="B821" t="str">
        <v>5813-Suisun</v>
      </c>
      <c r="C821">
        <v>5813</v>
      </c>
      <c r="D821" t="str">
        <v>Cash Deposit</v>
      </c>
      <c r="E821">
        <v>0</v>
      </c>
      <c r="F821">
        <v>1317</v>
      </c>
    </row>
    <row r="822">
      <c r="A822">
        <v>46173</v>
      </c>
      <c r="B822" t="str">
        <v>5813-Suisun</v>
      </c>
      <c r="C822">
        <v>5813</v>
      </c>
      <c r="D822" t="str">
        <v>Payments - PrPD Venmo</v>
      </c>
      <c r="E822">
        <v>0</v>
      </c>
      <c r="F822">
        <v>37.09</v>
      </c>
      <c r="K822" t="str">
        <v>11691-Arden Arcade</v>
      </c>
      <c r="L822">
        <v>11691</v>
      </c>
      <c r="R822">
        <v>14184</v>
      </c>
    </row>
    <row r="823">
      <c r="A823">
        <v>46173</v>
      </c>
      <c r="B823" t="str">
        <v>5813-Suisun</v>
      </c>
      <c r="C823">
        <v>5813</v>
      </c>
      <c r="D823" t="str">
        <v>Payments - PrPD Paypal</v>
      </c>
      <c r="E823">
        <v>0</v>
      </c>
      <c r="F823">
        <v>64.36</v>
      </c>
    </row>
    <row r="824">
      <c r="A824">
        <v>46173</v>
      </c>
      <c r="B824" t="str">
        <v>5813-Suisun</v>
      </c>
      <c r="C824">
        <v>5813</v>
      </c>
      <c r="D824" t="str">
        <v>Promotions - Wraps</v>
      </c>
      <c r="E824">
        <v>0</v>
      </c>
      <c r="F824">
        <v>13.36</v>
      </c>
      <c r="K824" t="str">
        <v>11949-Zinfandel</v>
      </c>
      <c r="L824">
        <v>11949</v>
      </c>
      <c r="R824">
        <v>13903</v>
      </c>
    </row>
    <row r="825">
      <c r="A825">
        <v>46173</v>
      </c>
      <c r="B825" t="str">
        <v>5813-Suisun</v>
      </c>
      <c r="C825">
        <v>5813</v>
      </c>
      <c r="D825" t="str">
        <v>Promotions - Other</v>
      </c>
      <c r="E825">
        <v>0</v>
      </c>
      <c r="F825">
        <v>2542.33</v>
      </c>
    </row>
    <row r="826">
      <c r="A826">
        <v>46173</v>
      </c>
      <c r="B826" t="str">
        <v>8593 - Berkeley</v>
      </c>
      <c r="C826">
        <v>8593</v>
      </c>
      <c r="D826" t="str">
        <v>Sales Tax Payable</v>
      </c>
      <c r="E826">
        <v>540.41</v>
      </c>
      <c r="F826">
        <v>0</v>
      </c>
    </row>
    <row r="827">
      <c r="A827">
        <v>46173</v>
      </c>
      <c r="B827" t="str">
        <v>8593 - Berkeley</v>
      </c>
      <c r="C827">
        <v>8593</v>
      </c>
      <c r="D827" t="str">
        <v>Cash Handling - Over/Short</v>
      </c>
      <c r="E827">
        <v>0.67</v>
      </c>
      <c r="F827">
        <v>0</v>
      </c>
    </row>
    <row r="828">
      <c r="A828">
        <v>46173</v>
      </c>
      <c r="B828" t="str">
        <v>8593 - Berkeley</v>
      </c>
      <c r="C828">
        <v>8593</v>
      </c>
      <c r="D828" t="str">
        <v>Net Sales - Food</v>
      </c>
      <c r="E828">
        <v>4843.05</v>
      </c>
      <c r="F828">
        <v>0</v>
      </c>
    </row>
    <row r="829">
      <c r="A829">
        <v>46173</v>
      </c>
      <c r="B829" t="str">
        <v>8593 - Berkeley</v>
      </c>
      <c r="C829">
        <v>8593</v>
      </c>
      <c r="D829" t="str">
        <v>Net Sales - Beverages</v>
      </c>
      <c r="E829">
        <v>428.39</v>
      </c>
      <c r="F829">
        <v>0</v>
      </c>
    </row>
    <row r="830">
      <c r="A830">
        <v>46173</v>
      </c>
      <c r="B830" t="str">
        <v>8593 - Berkeley</v>
      </c>
      <c r="C830">
        <v>8593</v>
      </c>
      <c r="D830" t="str">
        <v>Net Sales - Other</v>
      </c>
      <c r="E830">
        <v>18</v>
      </c>
      <c r="F830">
        <v>0</v>
      </c>
    </row>
    <row r="831">
      <c r="A831">
        <v>46173</v>
      </c>
      <c r="B831" t="str">
        <v>8593 - Berkeley</v>
      </c>
      <c r="C831">
        <v>8593</v>
      </c>
      <c r="D831" t="str">
        <v>Payments - AMEX</v>
      </c>
      <c r="E831">
        <v>0</v>
      </c>
      <c r="F831">
        <v>30.35</v>
      </c>
    </row>
    <row r="832">
      <c r="A832">
        <v>46173</v>
      </c>
      <c r="B832" t="str">
        <v>8593 - Berkeley</v>
      </c>
      <c r="C832">
        <v>8593</v>
      </c>
      <c r="D832" t="str">
        <v>Payments - Discover</v>
      </c>
      <c r="E832">
        <v>0</v>
      </c>
      <c r="F832">
        <v>47.02</v>
      </c>
    </row>
    <row r="833">
      <c r="A833">
        <v>46173</v>
      </c>
      <c r="B833" t="str">
        <v>8593 - Berkeley</v>
      </c>
      <c r="C833">
        <v>8593</v>
      </c>
      <c r="D833" t="str">
        <v>Payments - PrPd Discover</v>
      </c>
      <c r="E833">
        <v>0</v>
      </c>
      <c r="F833">
        <v>65.79</v>
      </c>
    </row>
    <row r="834">
      <c r="A834">
        <v>46173</v>
      </c>
      <c r="B834" t="str">
        <v>8593 - Berkeley</v>
      </c>
      <c r="C834">
        <v>8593</v>
      </c>
      <c r="D834" t="str">
        <v>Payments - PrPd Amex</v>
      </c>
      <c r="E834">
        <v>0</v>
      </c>
      <c r="F834">
        <v>82.11</v>
      </c>
    </row>
    <row r="835">
      <c r="A835">
        <v>46173</v>
      </c>
      <c r="B835" t="str">
        <v>8593 - Berkeley</v>
      </c>
      <c r="C835">
        <v>8593</v>
      </c>
      <c r="D835" t="str">
        <v>Payments - Master Card</v>
      </c>
      <c r="E835">
        <v>0</v>
      </c>
      <c r="F835">
        <v>162.02</v>
      </c>
    </row>
    <row r="836">
      <c r="A836">
        <v>46173</v>
      </c>
      <c r="B836" t="str">
        <v>8593 - Berkeley</v>
      </c>
      <c r="C836">
        <v>8593</v>
      </c>
      <c r="D836" t="str">
        <v>Payments - PrPd Master Card</v>
      </c>
      <c r="E836">
        <v>0</v>
      </c>
      <c r="F836">
        <v>164.32</v>
      </c>
    </row>
    <row r="837">
      <c r="A837">
        <v>46173</v>
      </c>
      <c r="B837" t="str">
        <v>8593 - Berkeley</v>
      </c>
      <c r="C837">
        <v>8593</v>
      </c>
      <c r="D837" t="str">
        <v>Payments - PrPd Visa</v>
      </c>
      <c r="E837">
        <v>0</v>
      </c>
      <c r="F837">
        <v>863.76</v>
      </c>
    </row>
    <row r="838">
      <c r="A838">
        <v>46173</v>
      </c>
      <c r="B838" t="str">
        <v>8593 - Berkeley</v>
      </c>
      <c r="C838">
        <v>8593</v>
      </c>
      <c r="D838" t="str">
        <v>Payments - Visa</v>
      </c>
      <c r="E838">
        <v>0</v>
      </c>
      <c r="F838">
        <v>1298.47</v>
      </c>
    </row>
    <row r="839">
      <c r="A839">
        <v>46173</v>
      </c>
      <c r="B839" t="str">
        <v>8593 - Berkeley</v>
      </c>
      <c r="C839">
        <v>8593</v>
      </c>
      <c r="D839" t="str">
        <v>Delivery Fees Net</v>
      </c>
      <c r="E839">
        <v>5.96</v>
      </c>
      <c r="F839">
        <v>0</v>
      </c>
    </row>
    <row r="840">
      <c r="A840">
        <v>46173</v>
      </c>
      <c r="B840" t="str">
        <v>8593 - Berkeley</v>
      </c>
      <c r="C840">
        <v>8593</v>
      </c>
      <c r="D840" t="str">
        <v>Payments - Grub Hub</v>
      </c>
      <c r="E840">
        <v>0</v>
      </c>
      <c r="F840">
        <v>78.09</v>
      </c>
      <c r="J840">
        <v>5937.63</v>
      </c>
    </row>
    <row r="841">
      <c r="A841">
        <v>46173</v>
      </c>
      <c r="B841" t="str">
        <v>8593 - Berkeley</v>
      </c>
      <c r="C841">
        <v>8593</v>
      </c>
      <c r="D841" t="str">
        <v>Payments - Uber Eats</v>
      </c>
      <c r="E841">
        <v>0</v>
      </c>
      <c r="F841">
        <v>522.39</v>
      </c>
    </row>
    <row r="842">
      <c r="A842">
        <v>46173</v>
      </c>
      <c r="B842" t="str">
        <v>8593 - Berkeley</v>
      </c>
      <c r="C842">
        <v>8593</v>
      </c>
      <c r="D842" t="str">
        <v>Payments - Door Dash</v>
      </c>
      <c r="E842">
        <v>0</v>
      </c>
      <c r="F842">
        <v>1883.92</v>
      </c>
      <c r="J842">
        <v>5936.34</v>
      </c>
    </row>
    <row r="843">
      <c r="A843">
        <v>46173</v>
      </c>
      <c r="B843" t="str">
        <v>8593 - Berkeley</v>
      </c>
      <c r="C843">
        <v>8593</v>
      </c>
      <c r="D843" t="str">
        <v>Cash Deposit</v>
      </c>
      <c r="E843">
        <v>0</v>
      </c>
      <c r="F843">
        <v>588</v>
      </c>
    </row>
    <row r="844">
      <c r="A844">
        <v>46173</v>
      </c>
      <c r="B844" t="str">
        <v>8593 - Berkeley</v>
      </c>
      <c r="C844">
        <v>8593</v>
      </c>
      <c r="D844" t="str">
        <v>Payments - Cash App</v>
      </c>
      <c r="E844">
        <v>0</v>
      </c>
      <c r="F844">
        <v>21.5</v>
      </c>
      <c r="J844">
        <f>J840-J842</f>
        <v>1.2899999999999636</v>
      </c>
    </row>
    <row r="845">
      <c r="A845">
        <v>46173</v>
      </c>
      <c r="B845" t="str">
        <v>8593 - Berkeley</v>
      </c>
      <c r="C845">
        <v>8593</v>
      </c>
      <c r="D845" t="str">
        <v>Payments - PrPD Paypal</v>
      </c>
      <c r="E845">
        <v>0</v>
      </c>
      <c r="F845">
        <v>35.28</v>
      </c>
    </row>
    <row r="846">
      <c r="A846">
        <v>46173</v>
      </c>
      <c r="B846" t="str">
        <v>8593 - Berkeley</v>
      </c>
      <c r="C846">
        <v>8593</v>
      </c>
      <c r="D846" t="str">
        <v>Promotions - Wraps</v>
      </c>
      <c r="E846">
        <v>0</v>
      </c>
      <c r="F846">
        <v>11.56</v>
      </c>
    </row>
    <row r="847">
      <c r="A847">
        <v>46173</v>
      </c>
      <c r="B847" t="str">
        <v>8593 - Berkeley</v>
      </c>
      <c r="C847">
        <v>8593</v>
      </c>
      <c r="D847" t="str">
        <v>Promotions - Other</v>
      </c>
      <c r="E847">
        <v>0</v>
      </c>
      <c r="F847">
        <v>2481.1</v>
      </c>
    </row>
    <row r="848">
      <c r="A848">
        <v>46173</v>
      </c>
      <c r="B848" t="str">
        <v>8593 - Berkeley</v>
      </c>
      <c r="C848">
        <v>8593</v>
      </c>
      <c r="D848" t="str">
        <v>Delivery Tips Net</v>
      </c>
      <c r="E848">
        <v>6.54</v>
      </c>
      <c r="F848">
        <v>0</v>
      </c>
    </row>
    <row r="849">
      <c r="A849">
        <v>46173</v>
      </c>
      <c r="B849" t="str">
        <v>8593 - Berkeley</v>
      </c>
      <c r="C849">
        <v>8593</v>
      </c>
      <c r="D849" t="str">
        <v>Service Fees Negative Offset</v>
      </c>
      <c r="E849">
        <v>-18</v>
      </c>
      <c r="F849">
        <v>0</v>
      </c>
    </row>
    <row r="850">
      <c r="A850">
        <v>46173</v>
      </c>
      <c r="B850" t="str">
        <v>8732-Pittsburg</v>
      </c>
      <c r="C850">
        <v>8732</v>
      </c>
      <c r="D850" t="str">
        <v>Sales Tax Payable</v>
      </c>
      <c r="E850">
        <v>996.07</v>
      </c>
      <c r="F850">
        <v>0</v>
      </c>
    </row>
    <row r="851">
      <c r="A851">
        <v>46173</v>
      </c>
      <c r="B851" t="str">
        <v>8732-Pittsburg</v>
      </c>
      <c r="C851">
        <v>8732</v>
      </c>
      <c r="D851" t="str">
        <v>Cash Handling - Over/Short</v>
      </c>
      <c r="E851">
        <v>1.1</v>
      </c>
      <c r="F851">
        <v>0</v>
      </c>
    </row>
    <row r="852">
      <c r="A852">
        <v>46173</v>
      </c>
      <c r="B852" t="str">
        <v>8732-Pittsburg</v>
      </c>
      <c r="C852">
        <v>8732</v>
      </c>
      <c r="D852" t="str">
        <v>Net Sales - Food</v>
      </c>
      <c r="E852">
        <v>9799.01</v>
      </c>
      <c r="F852">
        <v>0</v>
      </c>
    </row>
    <row r="853">
      <c r="A853">
        <v>46173</v>
      </c>
      <c r="B853" t="str">
        <v>8732-Pittsburg</v>
      </c>
      <c r="C853">
        <v>8732</v>
      </c>
      <c r="D853" t="str">
        <v>Net Sales - Beverages</v>
      </c>
      <c r="E853">
        <v>965.24</v>
      </c>
      <c r="F853">
        <v>0</v>
      </c>
    </row>
    <row r="854">
      <c r="A854">
        <v>46173</v>
      </c>
      <c r="B854" t="str">
        <v>8732-Pittsburg</v>
      </c>
      <c r="C854">
        <v>8732</v>
      </c>
      <c r="D854" t="str">
        <v>Net Sales - Other</v>
      </c>
      <c r="E854">
        <v>22.19</v>
      </c>
      <c r="F854">
        <v>0</v>
      </c>
    </row>
    <row r="855">
      <c r="A855">
        <v>46173</v>
      </c>
      <c r="B855" t="str">
        <v>8732-Pittsburg</v>
      </c>
      <c r="C855">
        <v>8732</v>
      </c>
      <c r="D855" t="str">
        <v>Payments - EBT</v>
      </c>
      <c r="E855">
        <v>0</v>
      </c>
      <c r="F855">
        <v>33.3</v>
      </c>
    </row>
    <row r="856">
      <c r="A856">
        <v>46173</v>
      </c>
      <c r="B856" t="str">
        <v>8732-Pittsburg</v>
      </c>
      <c r="C856">
        <v>8732</v>
      </c>
      <c r="D856" t="str">
        <v>Payments - PrPd Discover</v>
      </c>
      <c r="E856">
        <v>0</v>
      </c>
      <c r="F856">
        <v>89.51</v>
      </c>
      <c r="J856">
        <f>9341.42-E868</f>
        <v>9341.42</v>
      </c>
    </row>
    <row r="857">
      <c r="A857">
        <v>46173</v>
      </c>
      <c r="B857" t="str">
        <v>8732-Pittsburg</v>
      </c>
      <c r="C857">
        <v>8732</v>
      </c>
      <c r="D857" t="str">
        <v>Payments - AMEX</v>
      </c>
      <c r="E857">
        <v>0</v>
      </c>
      <c r="F857">
        <v>103.57</v>
      </c>
    </row>
    <row r="858">
      <c r="A858">
        <v>46173</v>
      </c>
      <c r="B858" t="str">
        <v>8732-Pittsburg</v>
      </c>
      <c r="C858">
        <v>8732</v>
      </c>
      <c r="D858" t="str">
        <v>Payments - Debit</v>
      </c>
      <c r="E858">
        <v>0</v>
      </c>
      <c r="F858">
        <v>108.02</v>
      </c>
      <c r="J858">
        <f>12590.97-F870</f>
        <v>12579.88</v>
      </c>
    </row>
    <row r="859">
      <c r="A859">
        <v>46173</v>
      </c>
      <c r="B859" t="str">
        <v>8732-Pittsburg</v>
      </c>
      <c r="C859">
        <v>8732</v>
      </c>
      <c r="D859" t="str">
        <v>Payments - PrPd Master Card</v>
      </c>
      <c r="E859">
        <v>0</v>
      </c>
      <c r="F859">
        <v>194.95</v>
      </c>
    </row>
    <row r="860">
      <c r="A860">
        <v>46173</v>
      </c>
      <c r="B860" t="str">
        <v>8732-Pittsburg</v>
      </c>
      <c r="C860">
        <v>8732</v>
      </c>
      <c r="D860" t="str">
        <v>Payments - PrPd Visa</v>
      </c>
      <c r="E860">
        <v>0</v>
      </c>
      <c r="F860">
        <v>928.96</v>
      </c>
      <c r="J860">
        <f>J856-J858+F874</f>
        <v>-3238.459999999999</v>
      </c>
    </row>
    <row r="861">
      <c r="A861">
        <v>46173</v>
      </c>
      <c r="B861" t="str">
        <v>8732-Pittsburg</v>
      </c>
      <c r="C861">
        <v>8732</v>
      </c>
      <c r="D861" t="str">
        <v>Payments - Master Card</v>
      </c>
      <c r="E861">
        <v>0</v>
      </c>
      <c r="F861">
        <v>1344.36</v>
      </c>
    </row>
    <row r="862">
      <c r="A862">
        <v>46173</v>
      </c>
      <c r="B862" t="str">
        <v>8732-Pittsburg</v>
      </c>
      <c r="C862">
        <v>8732</v>
      </c>
      <c r="D862" t="str">
        <v>Payments - Visa</v>
      </c>
      <c r="E862">
        <v>0</v>
      </c>
      <c r="F862">
        <v>4004.2</v>
      </c>
    </row>
    <row r="863">
      <c r="A863">
        <v>46173</v>
      </c>
      <c r="B863" t="str">
        <v>8732-Pittsburg</v>
      </c>
      <c r="C863">
        <v>8732</v>
      </c>
      <c r="D863" t="str">
        <v>Delivery Fees Net</v>
      </c>
      <c r="E863">
        <v>5.96</v>
      </c>
      <c r="F863">
        <v>0</v>
      </c>
    </row>
    <row r="864">
      <c r="A864">
        <v>46173</v>
      </c>
      <c r="B864" t="str">
        <v>8732-Pittsburg</v>
      </c>
      <c r="C864">
        <v>8732</v>
      </c>
      <c r="D864" t="str">
        <v>Payments - Grub Hub</v>
      </c>
      <c r="E864">
        <v>0</v>
      </c>
      <c r="F864">
        <v>16.43</v>
      </c>
    </row>
    <row r="865">
      <c r="A865">
        <v>46173</v>
      </c>
      <c r="B865" t="str">
        <v>8732-Pittsburg</v>
      </c>
      <c r="C865">
        <v>8732</v>
      </c>
      <c r="D865" t="str">
        <v>Payments - Uber Eats</v>
      </c>
      <c r="E865">
        <v>0</v>
      </c>
      <c r="F865">
        <v>369.67</v>
      </c>
    </row>
    <row r="866">
      <c r="A866">
        <v>46173</v>
      </c>
      <c r="B866" t="str">
        <v>8732-Pittsburg</v>
      </c>
      <c r="C866">
        <v>8732</v>
      </c>
      <c r="D866" t="str">
        <v>Payments - Door Dash</v>
      </c>
      <c r="E866">
        <v>0</v>
      </c>
      <c r="F866">
        <v>2405.76</v>
      </c>
    </row>
    <row r="867">
      <c r="A867">
        <v>46173</v>
      </c>
      <c r="B867" t="str">
        <v>8732-Pittsburg</v>
      </c>
      <c r="C867">
        <v>8732</v>
      </c>
      <c r="D867" t="str">
        <v>Cash Deposit</v>
      </c>
      <c r="E867">
        <v>0</v>
      </c>
      <c r="F867">
        <v>2107</v>
      </c>
    </row>
    <row r="868">
      <c r="A868">
        <v>46173</v>
      </c>
      <c r="B868" t="str">
        <v>8732-Pittsburg</v>
      </c>
      <c r="C868">
        <v>8732</v>
      </c>
      <c r="D868" t="str">
        <v>Payments - Gift Card</v>
      </c>
      <c r="E868">
        <v>0</v>
      </c>
      <c r="F868">
        <v>41.38</v>
      </c>
    </row>
    <row r="869">
      <c r="A869">
        <v>46173</v>
      </c>
      <c r="B869" t="str">
        <v>8732-Pittsburg</v>
      </c>
      <c r="C869">
        <v>8732</v>
      </c>
      <c r="D869" t="str">
        <v>Payments - Cash App</v>
      </c>
      <c r="E869">
        <v>0</v>
      </c>
      <c r="F869">
        <v>47.93</v>
      </c>
      <c r="K869" t="str">
        <v>13144-Discovery</v>
      </c>
      <c r="L869">
        <v>13144</v>
      </c>
      <c r="R869">
        <v>13144</v>
      </c>
    </row>
    <row r="870">
      <c r="A870">
        <v>46173</v>
      </c>
      <c r="B870" t="str">
        <v>8732-Pittsburg</v>
      </c>
      <c r="C870">
        <v>8732</v>
      </c>
      <c r="D870" t="str">
        <v>Promotions - Wraps</v>
      </c>
      <c r="E870">
        <v>0</v>
      </c>
      <c r="F870">
        <v>11.09</v>
      </c>
    </row>
    <row r="871">
      <c r="A871">
        <v>46173</v>
      </c>
      <c r="B871" t="str">
        <v>8732-Pittsburg</v>
      </c>
      <c r="C871">
        <v>8732</v>
      </c>
      <c r="D871" t="str">
        <v>Promotions - Other</v>
      </c>
      <c r="E871">
        <v>0</v>
      </c>
      <c r="F871">
        <v>4522.28</v>
      </c>
    </row>
    <row r="872">
      <c r="A872">
        <v>46173</v>
      </c>
      <c r="B872" t="str">
        <v>8732-Pittsburg</v>
      </c>
      <c r="C872">
        <v>8732</v>
      </c>
      <c r="D872" t="str">
        <v>Delivery Tips Net</v>
      </c>
      <c r="E872">
        <v>5.47</v>
      </c>
      <c r="F872">
        <v>0</v>
      </c>
    </row>
    <row r="873">
      <c r="A873">
        <v>46173</v>
      </c>
      <c r="B873" t="str">
        <v>8732-Pittsburg</v>
      </c>
      <c r="C873">
        <v>8732</v>
      </c>
      <c r="D873" t="str">
        <v>Service Fees Negative Offset</v>
      </c>
      <c r="E873">
        <v>-18</v>
      </c>
      <c r="F873">
        <v>0</v>
      </c>
    </row>
    <row r="874">
      <c r="A874">
        <v>46173</v>
      </c>
      <c r="B874" t="str">
        <v>8972-Vacaville</v>
      </c>
      <c r="C874">
        <v>8972</v>
      </c>
      <c r="D874" t="str">
        <v>Sales Tax Payable</v>
      </c>
      <c r="E874">
        <v>513.32</v>
      </c>
      <c r="F874">
        <v>0</v>
      </c>
    </row>
    <row r="875">
      <c r="A875">
        <v>46173</v>
      </c>
      <c r="B875" t="str">
        <v>8972-Vacaville</v>
      </c>
      <c r="C875">
        <v>8972</v>
      </c>
      <c r="D875" t="str">
        <v>CA CRV</v>
      </c>
      <c r="E875">
        <v>0.35</v>
      </c>
      <c r="F875">
        <v>0</v>
      </c>
    </row>
    <row r="876">
      <c r="A876">
        <v>46173</v>
      </c>
      <c r="B876" t="str">
        <v>8972-Vacaville</v>
      </c>
      <c r="C876">
        <v>8972</v>
      </c>
      <c r="D876" t="str">
        <v>Cash Handling - Over/Short</v>
      </c>
      <c r="E876">
        <v>7.51</v>
      </c>
      <c r="F876">
        <v>0</v>
      </c>
    </row>
    <row r="877">
      <c r="A877">
        <v>46173</v>
      </c>
      <c r="B877" t="str">
        <v>8972-Vacaville</v>
      </c>
      <c r="C877">
        <v>8972</v>
      </c>
      <c r="D877" t="str">
        <v>Net Sales - Food</v>
      </c>
      <c r="E877">
        <v>5784.92</v>
      </c>
      <c r="F877">
        <v>0</v>
      </c>
    </row>
    <row r="878">
      <c r="A878">
        <v>46173</v>
      </c>
      <c r="B878" t="str">
        <v>8972-Vacaville</v>
      </c>
      <c r="C878">
        <v>8972</v>
      </c>
      <c r="D878" t="str">
        <v>Net Sales - Beverages</v>
      </c>
      <c r="E878">
        <v>529.15</v>
      </c>
      <c r="F878">
        <v>0</v>
      </c>
    </row>
    <row r="879">
      <c r="A879">
        <v>46173</v>
      </c>
      <c r="B879" t="str">
        <v>8972-Vacaville</v>
      </c>
      <c r="C879">
        <v>8972</v>
      </c>
      <c r="D879" t="str">
        <v>Net Sales - Other</v>
      </c>
      <c r="E879">
        <v>18</v>
      </c>
      <c r="F879">
        <v>0</v>
      </c>
    </row>
    <row r="880">
      <c r="A880">
        <v>46173</v>
      </c>
      <c r="B880" t="str">
        <v>8972-Vacaville</v>
      </c>
      <c r="C880">
        <v>8972</v>
      </c>
      <c r="D880" t="str">
        <v>Payments - Discover</v>
      </c>
      <c r="E880">
        <v>0</v>
      </c>
      <c r="F880">
        <v>12.96</v>
      </c>
    </row>
    <row r="881">
      <c r="A881">
        <v>46173</v>
      </c>
      <c r="B881" t="str">
        <v>8972-Vacaville</v>
      </c>
      <c r="C881">
        <v>8972</v>
      </c>
      <c r="D881" t="str">
        <v>Payments - PrPd Discover</v>
      </c>
      <c r="E881">
        <v>0</v>
      </c>
      <c r="F881">
        <v>28.84</v>
      </c>
    </row>
    <row r="882">
      <c r="A882">
        <v>46173</v>
      </c>
      <c r="B882" t="str">
        <v>8972-Vacaville</v>
      </c>
      <c r="C882">
        <v>8972</v>
      </c>
      <c r="D882" t="str">
        <v>Payments - PrPd Amex</v>
      </c>
      <c r="E882">
        <v>0</v>
      </c>
      <c r="F882">
        <v>35.17</v>
      </c>
    </row>
    <row r="883">
      <c r="A883">
        <v>46173</v>
      </c>
      <c r="B883" t="str">
        <v>8972-Vacaville</v>
      </c>
      <c r="C883">
        <v>8972</v>
      </c>
      <c r="D883" t="str">
        <v>Payments - AMEX</v>
      </c>
      <c r="E883">
        <v>0</v>
      </c>
      <c r="F883">
        <v>48.06</v>
      </c>
    </row>
    <row r="884">
      <c r="A884">
        <v>46173</v>
      </c>
      <c r="B884" t="str">
        <v>8972-Vacaville</v>
      </c>
      <c r="C884">
        <v>8972</v>
      </c>
      <c r="D884" t="str">
        <v>Payments - PrPd Master Card</v>
      </c>
      <c r="E884">
        <v>0</v>
      </c>
      <c r="F884">
        <v>115.17</v>
      </c>
    </row>
    <row r="885">
      <c r="A885">
        <v>46173</v>
      </c>
      <c r="B885" t="str">
        <v>8972-Vacaville</v>
      </c>
      <c r="C885">
        <v>8972</v>
      </c>
      <c r="D885" t="str">
        <v>Payments - Master Card</v>
      </c>
      <c r="E885">
        <v>0</v>
      </c>
      <c r="F885">
        <v>407.97</v>
      </c>
    </row>
    <row r="886">
      <c r="A886">
        <v>46173</v>
      </c>
      <c r="B886" t="str">
        <v>8972-Vacaville</v>
      </c>
      <c r="C886">
        <v>8972</v>
      </c>
      <c r="D886" t="str">
        <v>Payments - PrPd Visa</v>
      </c>
      <c r="E886">
        <v>0</v>
      </c>
      <c r="F886">
        <v>811.18</v>
      </c>
    </row>
    <row r="887">
      <c r="A887">
        <v>46173</v>
      </c>
      <c r="B887" t="str">
        <v>8972-Vacaville</v>
      </c>
      <c r="C887">
        <v>8972</v>
      </c>
      <c r="D887" t="str">
        <v>Payments - Visa</v>
      </c>
      <c r="E887">
        <v>0</v>
      </c>
      <c r="F887">
        <v>2902.57</v>
      </c>
    </row>
    <row r="888">
      <c r="A888">
        <v>46173</v>
      </c>
      <c r="B888" t="str">
        <v>8972-Vacaville</v>
      </c>
      <c r="C888">
        <v>8972</v>
      </c>
      <c r="D888" t="str">
        <v>Delivery Fees Net</v>
      </c>
      <c r="E888">
        <v>5.96</v>
      </c>
      <c r="F888">
        <v>0</v>
      </c>
    </row>
    <row r="889">
      <c r="A889">
        <v>46173</v>
      </c>
      <c r="B889" t="str">
        <v>8972-Vacaville</v>
      </c>
      <c r="C889">
        <v>8972</v>
      </c>
      <c r="D889" t="str">
        <v>Payments - Grub Hub</v>
      </c>
      <c r="E889">
        <v>0</v>
      </c>
      <c r="F889">
        <v>64.51</v>
      </c>
    </row>
    <row r="890">
      <c r="A890">
        <v>46173</v>
      </c>
      <c r="B890" t="str">
        <v>8972-Vacaville</v>
      </c>
      <c r="C890">
        <v>8972</v>
      </c>
      <c r="D890" t="str">
        <v>Payments - Uber Eats</v>
      </c>
      <c r="E890">
        <v>0</v>
      </c>
      <c r="F890">
        <v>147.62</v>
      </c>
    </row>
    <row r="891">
      <c r="A891">
        <v>46173</v>
      </c>
      <c r="B891" t="str">
        <v>8972-Vacaville</v>
      </c>
      <c r="C891">
        <v>8972</v>
      </c>
      <c r="D891" t="str">
        <v>Payments - Door Dash</v>
      </c>
      <c r="E891">
        <v>0</v>
      </c>
      <c r="F891">
        <v>1455.92</v>
      </c>
    </row>
    <row r="892">
      <c r="A892">
        <v>46173</v>
      </c>
      <c r="B892" t="str">
        <v>8972-Vacaville</v>
      </c>
      <c r="C892">
        <v>8972</v>
      </c>
      <c r="D892" t="str">
        <v>Cash Deposit</v>
      </c>
      <c r="E892">
        <v>0</v>
      </c>
      <c r="F892">
        <v>686</v>
      </c>
    </row>
    <row r="893">
      <c r="A893">
        <v>46173</v>
      </c>
      <c r="B893" t="str">
        <v>8972-Vacaville</v>
      </c>
      <c r="C893">
        <v>8972</v>
      </c>
      <c r="D893" t="str">
        <v>Payments - PrPD Venmo</v>
      </c>
      <c r="E893">
        <v>0</v>
      </c>
      <c r="F893">
        <v>15.13</v>
      </c>
    </row>
    <row r="894">
      <c r="A894">
        <v>46173</v>
      </c>
      <c r="B894" t="str">
        <v>8972-Vacaville</v>
      </c>
      <c r="C894">
        <v>8972</v>
      </c>
      <c r="D894" t="str">
        <v>Payments - PrPD Paypal</v>
      </c>
      <c r="E894">
        <v>0</v>
      </c>
      <c r="F894">
        <v>68.11</v>
      </c>
    </row>
    <row r="895">
      <c r="A895">
        <v>46173</v>
      </c>
      <c r="B895" t="str">
        <v>8972-Vacaville</v>
      </c>
      <c r="C895">
        <v>8972</v>
      </c>
      <c r="D895" t="str">
        <v>Payments - Cash App</v>
      </c>
      <c r="E895">
        <v>0</v>
      </c>
      <c r="F895">
        <v>71.86</v>
      </c>
    </row>
    <row r="896">
      <c r="A896">
        <v>46173</v>
      </c>
      <c r="B896" t="str">
        <v>8972-Vacaville</v>
      </c>
      <c r="C896">
        <v>8972</v>
      </c>
      <c r="D896" t="str">
        <v>Promotions - Wraps</v>
      </c>
      <c r="E896">
        <v>0</v>
      </c>
      <c r="F896">
        <v>35.16</v>
      </c>
    </row>
    <row r="897">
      <c r="A897">
        <v>46173</v>
      </c>
      <c r="B897" t="str">
        <v>8972-Vacaville</v>
      </c>
      <c r="C897">
        <v>8972</v>
      </c>
      <c r="D897" t="str">
        <v>Promotions - Other</v>
      </c>
      <c r="E897">
        <v>0</v>
      </c>
      <c r="F897">
        <v>2927.42</v>
      </c>
    </row>
    <row r="898">
      <c r="A898">
        <v>46173</v>
      </c>
      <c r="B898" t="str">
        <v>8972-Vacaville</v>
      </c>
      <c r="C898">
        <v>8972</v>
      </c>
      <c r="D898" t="str">
        <v>Delivery Tips Net</v>
      </c>
      <c r="E898">
        <v>11.86</v>
      </c>
      <c r="F898">
        <v>0</v>
      </c>
    </row>
    <row r="899">
      <c r="A899">
        <v>46173</v>
      </c>
      <c r="B899" t="str">
        <v>8972-Vacaville</v>
      </c>
      <c r="C899">
        <v>8972</v>
      </c>
      <c r="D899" t="str">
        <v>Service Fees Negative Offset</v>
      </c>
      <c r="E899">
        <v>-18</v>
      </c>
      <c r="F899">
        <v>0</v>
      </c>
    </row>
    <row r="900">
      <c r="A900">
        <v>46173</v>
      </c>
      <c r="B900" t="str">
        <v>9929 - Ninth St.</v>
      </c>
      <c r="C900">
        <v>9929</v>
      </c>
      <c r="D900" t="str">
        <v>Sales Tax Payable</v>
      </c>
      <c r="E900">
        <v>1163.87</v>
      </c>
      <c r="F900">
        <v>0</v>
      </c>
    </row>
    <row r="901">
      <c r="A901">
        <v>46173</v>
      </c>
      <c r="B901" t="str">
        <v>9929 - Ninth St.</v>
      </c>
      <c r="C901">
        <v>9929</v>
      </c>
      <c r="D901" t="str">
        <v>Cash Handling - Over/Short</v>
      </c>
      <c r="E901">
        <v>0</v>
      </c>
      <c r="F901">
        <v>0.79</v>
      </c>
    </row>
    <row r="902">
      <c r="A902">
        <v>46173</v>
      </c>
      <c r="B902" t="str">
        <v>9929 - Ninth St.</v>
      </c>
      <c r="C902">
        <v>9929</v>
      </c>
      <c r="D902" t="str">
        <v>Net Sales - Food</v>
      </c>
      <c r="E902">
        <v>9904.31</v>
      </c>
      <c r="F902">
        <v>0</v>
      </c>
    </row>
    <row r="903">
      <c r="A903">
        <v>46173</v>
      </c>
      <c r="B903" t="str">
        <v>9929 - Ninth St.</v>
      </c>
      <c r="C903">
        <v>9929</v>
      </c>
      <c r="D903" t="str">
        <v>Net Sales - Beverages</v>
      </c>
      <c r="E903">
        <v>920.48</v>
      </c>
      <c r="F903">
        <v>0</v>
      </c>
    </row>
    <row r="904">
      <c r="A904">
        <v>46173</v>
      </c>
      <c r="B904" t="str">
        <v>9929 - Ninth St.</v>
      </c>
      <c r="C904">
        <v>9929</v>
      </c>
      <c r="D904" t="str">
        <v>Net Sales - Other</v>
      </c>
      <c r="E904">
        <v>68.09</v>
      </c>
      <c r="F904">
        <v>0</v>
      </c>
    </row>
    <row r="905">
      <c r="A905">
        <v>46173</v>
      </c>
      <c r="B905" t="str">
        <v>9929 - Ninth St.</v>
      </c>
      <c r="C905">
        <v>9929</v>
      </c>
      <c r="D905" t="str">
        <v>Payments - Discover</v>
      </c>
      <c r="E905">
        <v>0</v>
      </c>
      <c r="F905">
        <v>5.7</v>
      </c>
    </row>
    <row r="906">
      <c r="A906">
        <v>46173</v>
      </c>
      <c r="B906" t="str">
        <v>9929 - Ninth St.</v>
      </c>
      <c r="C906">
        <v>9929</v>
      </c>
      <c r="D906" t="str">
        <v>Payments - PrPd Discover</v>
      </c>
      <c r="E906">
        <v>0</v>
      </c>
      <c r="F906">
        <v>14.4</v>
      </c>
    </row>
    <row r="907">
      <c r="A907">
        <v>46173</v>
      </c>
      <c r="B907" t="str">
        <v>9929 - Ninth St.</v>
      </c>
      <c r="C907">
        <v>9929</v>
      </c>
      <c r="D907" t="str">
        <v>Payments - PrPd Amex</v>
      </c>
      <c r="E907">
        <v>0</v>
      </c>
      <c r="F907">
        <v>18.23</v>
      </c>
    </row>
    <row r="908">
      <c r="A908">
        <v>46173</v>
      </c>
      <c r="B908" t="str">
        <v>9929 - Ninth St.</v>
      </c>
      <c r="C908">
        <v>9929</v>
      </c>
      <c r="D908" t="str">
        <v>Payments - AMEX</v>
      </c>
      <c r="E908">
        <v>0</v>
      </c>
      <c r="F908">
        <v>22.41</v>
      </c>
    </row>
    <row r="909">
      <c r="A909">
        <v>46173</v>
      </c>
      <c r="B909" t="str">
        <v>9929 - Ninth St.</v>
      </c>
      <c r="C909">
        <v>9929</v>
      </c>
      <c r="D909" t="str">
        <v>Payments - PrPd Master Card</v>
      </c>
      <c r="E909">
        <v>0</v>
      </c>
      <c r="F909">
        <v>399.5</v>
      </c>
    </row>
    <row r="910">
      <c r="A910">
        <v>46173</v>
      </c>
      <c r="B910" t="str">
        <v>9929 - Ninth St.</v>
      </c>
      <c r="C910">
        <v>9929</v>
      </c>
      <c r="D910" t="str">
        <v>Payments - Master Card</v>
      </c>
      <c r="E910">
        <v>0</v>
      </c>
      <c r="F910">
        <v>670</v>
      </c>
    </row>
    <row r="911">
      <c r="A911">
        <v>46173</v>
      </c>
      <c r="B911" t="str">
        <v>9929 - Ninth St.</v>
      </c>
      <c r="C911">
        <v>9929</v>
      </c>
      <c r="D911" t="str">
        <v>Payments - PrPd Visa</v>
      </c>
      <c r="E911">
        <v>0</v>
      </c>
      <c r="F911">
        <v>1343.61</v>
      </c>
    </row>
    <row r="912">
      <c r="A912">
        <v>46173</v>
      </c>
      <c r="B912" t="str">
        <v>9929 - Ninth St.</v>
      </c>
      <c r="C912">
        <v>9929</v>
      </c>
      <c r="D912" t="str">
        <v>Payments - Visa</v>
      </c>
      <c r="E912">
        <v>0</v>
      </c>
      <c r="F912">
        <v>3458.37</v>
      </c>
    </row>
    <row r="913">
      <c r="A913">
        <v>46173</v>
      </c>
      <c r="B913" t="str">
        <v>9929 - Ninth St.</v>
      </c>
      <c r="C913">
        <v>9929</v>
      </c>
      <c r="D913" t="str">
        <v>Delivery Fees Net</v>
      </c>
      <c r="E913">
        <v>20.86</v>
      </c>
      <c r="F913">
        <v>0</v>
      </c>
    </row>
    <row r="914">
      <c r="A914">
        <v>46173</v>
      </c>
      <c r="B914" t="str">
        <v>9929 - Ninth St.</v>
      </c>
      <c r="C914">
        <v>9929</v>
      </c>
      <c r="D914" t="str">
        <v>Payments - Grub Hub</v>
      </c>
      <c r="E914">
        <v>0</v>
      </c>
      <c r="F914">
        <v>216.9</v>
      </c>
    </row>
    <row r="915">
      <c r="A915">
        <v>46173</v>
      </c>
      <c r="B915" t="str">
        <v>9929 - Ninth St.</v>
      </c>
      <c r="C915">
        <v>9929</v>
      </c>
      <c r="D915" t="str">
        <v>Payments - Uber Eats</v>
      </c>
      <c r="E915">
        <v>0</v>
      </c>
      <c r="F915">
        <v>942.67</v>
      </c>
    </row>
    <row r="916">
      <c r="A916">
        <v>46173</v>
      </c>
      <c r="B916" t="str">
        <v>9929 - Ninth St.</v>
      </c>
      <c r="C916">
        <v>9929</v>
      </c>
      <c r="D916" t="str">
        <v>Payments - Door Dash</v>
      </c>
      <c r="E916">
        <v>0</v>
      </c>
      <c r="F916">
        <v>2724.27</v>
      </c>
    </row>
    <row r="917">
      <c r="A917">
        <v>46173</v>
      </c>
      <c r="B917" t="str">
        <v>9929 - Ninth St.</v>
      </c>
      <c r="C917">
        <v>9929</v>
      </c>
      <c r="D917" t="str">
        <v>Cash Deposit</v>
      </c>
      <c r="E917">
        <v>0</v>
      </c>
      <c r="F917">
        <v>2122</v>
      </c>
    </row>
    <row r="918">
      <c r="A918">
        <v>46173</v>
      </c>
      <c r="B918" t="str">
        <v>9929 - Ninth St.</v>
      </c>
      <c r="C918">
        <v>9929</v>
      </c>
      <c r="D918" t="str">
        <v>Payments - Cash App</v>
      </c>
      <c r="E918">
        <v>0</v>
      </c>
      <c r="F918">
        <v>27.68</v>
      </c>
    </row>
    <row r="919">
      <c r="A919">
        <v>46173</v>
      </c>
      <c r="B919" t="str">
        <v>9929 - Ninth St.</v>
      </c>
      <c r="C919">
        <v>9929</v>
      </c>
      <c r="D919" t="str">
        <v>Payments - PrPD Paypal</v>
      </c>
      <c r="E919">
        <v>0</v>
      </c>
      <c r="F919">
        <v>148</v>
      </c>
    </row>
    <row r="920">
      <c r="A920">
        <v>46173</v>
      </c>
      <c r="B920" t="str">
        <v>9929 - Ninth St.</v>
      </c>
      <c r="C920">
        <v>9929</v>
      </c>
      <c r="D920" t="str">
        <v>Promotions - Wraps</v>
      </c>
      <c r="E920">
        <v>0</v>
      </c>
      <c r="F920">
        <v>15.18</v>
      </c>
    </row>
    <row r="921">
      <c r="A921">
        <v>46173</v>
      </c>
      <c r="B921" t="str">
        <v>9929 - Ninth St.</v>
      </c>
      <c r="C921">
        <v>9929</v>
      </c>
      <c r="D921" t="str">
        <v>Promotions - Other</v>
      </c>
      <c r="E921">
        <v>0</v>
      </c>
      <c r="F921">
        <v>4713.59</v>
      </c>
    </row>
    <row r="922">
      <c r="A922">
        <v>46173</v>
      </c>
      <c r="B922" t="str">
        <v>9929 - Ninth St.</v>
      </c>
      <c r="C922">
        <v>9929</v>
      </c>
      <c r="D922" t="str">
        <v>Delivery Tips Net</v>
      </c>
      <c r="E922">
        <v>36.92</v>
      </c>
      <c r="F922">
        <v>0</v>
      </c>
    </row>
    <row r="923">
      <c r="A923">
        <v>46173</v>
      </c>
      <c r="B923" t="str">
        <v>9929 - Ninth St.</v>
      </c>
      <c r="C923">
        <v>9929</v>
      </c>
      <c r="D923" t="str">
        <v>Service Fees Negative Offset</v>
      </c>
      <c r="E923">
        <v>-63</v>
      </c>
      <c r="F923">
        <v>0</v>
      </c>
    </row>
    <row r="985">
      <c r="K985" t="str">
        <v>8593 - Berkeley</v>
      </c>
      <c r="L985">
        <v>8593</v>
      </c>
    </row>
    <row r="6811">
      <c r="I6811">
        <v>1888.39</v>
      </c>
      <c r="J6811">
        <v>423.52</v>
      </c>
      <c r="K6811">
        <f>+I6811-J6811</f>
        <v>1464.8700000000001</v>
      </c>
    </row>
  </sheetData>
  <autoFilter ref="A1:AQ6810"/>
  <pageMargins left="0.7" right="0.7" top="0.75" bottom="0.75" header="0.3" footer="0.3"/>
  <ignoredErrors>
    <ignoredError numberStoredAsText="1" sqref="A1:R68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1629"/>
  <sheetViews>
    <sheetView workbookViewId="0" rightToLeft="0"/>
  </sheetViews>
  <sheetData>
    <row r="1">
      <c r="B1" t="str" cm="1">
        <f t="array" ref="B1:B44">UNIQUE('Sales  POS'!C:C)</f>
        <v>Unit Number</v>
      </c>
      <c r="AA1" t="str">
        <v>MEMO</v>
      </c>
      <c r="AB1" t="str">
        <v>DEPT_ID</v>
      </c>
    </row>
    <row r="2" xml:space="preserve">
      <c r="A2">
        <v>2902</v>
      </c>
      <c r="B2">
        <v>10545</v>
      </c>
      <c r="C2" cm="1">
        <f t="array" ref="C2">_xlws.FILTER(UNIQUE('Sales  POS'!A:A),(UNIQUE('Sales  POS'!A:A)&lt;&gt;0)*(UNIQUE('Sales  POS'!A:A)&lt;&gt;"Accounting Date"))</f>
        <v>46173</v>
      </c>
      <c r="E2" cm="1" xml:space="preserve">
        <f t="array" ref="E2:F45" xml:space="preserve">LET(
    _xlpm.vals,_xlws.FILTER(StoreDates!A2:A1500,StoreDates!A2:A1500&lt;&gt;""),
    _xlpm.dts,_xlws.FILTER(StoreDates!C2:C1500,StoreDates!C2:C1500&lt;&gt;""),
    _xlpm.nv,ROWS(_xlpm.vals),
    _xlpm.nd,ROWS(_xlpm.dts),
    _xlpm.seq,SEQUENCE(_xlpm.nv*_xlpm.nd),
    HSTACK(
        INDEX(_xlpm.vals,ROUNDUP(_xlpm.seq/_xlpm.nd,0)),
        INDEX(_xlpm.dts,MOD(_xlpm.seq-1,_xlpm.nd)+1)
    )
)</f>
        <v>2902</v>
      </c>
      <c r="F2">
        <v>46173</v>
      </c>
      <c r="I2" t="str">
        <v>Amex Expected Deposit</v>
      </c>
      <c r="J2">
        <v>102500</v>
      </c>
      <c r="K2">
        <v>123</v>
      </c>
      <c r="N2" cm="1" xml:space="preserve">
        <f t="array" ref="N2:T1629" xml:space="preserve">LET(
    _xlpm.vals,_xlws.FILTER(A2:A1000,A2:A1000&lt;&gt;"")+0,
    _xlpm.dts,_xlws.FILTER(C2:C1000,C2:C1000&lt;&gt;""),
    _xlpm.pairs,_xlws.FILTER(HSTACK(I2:I1000,J2:J1000),I2:I1000&lt;&gt;""),
    _xlpm.strs,TAKE(_xlpm.pairs,,1),
    _xlpm.acct,TAKE(_xlpm.pairs,,-1),
    _xlpm.nv,ROWS(_xlpm.vals),
    _xlpm.nd,ROWS(_xlpm.dts),
    _xlpm.np,ROWS(_xlpm.strs),
    _xlpm.seq,SEQUENCE(_xlpm.nd*_xlpm.np*_xlpm.nv),
    _xlpm.repDts,INDEX(_xlpm.dts,MOD(_xlpm.seq-1,_xlpm.nd)+1),
    _xlpm.repStrs,INDEX(_xlpm.strs,ROUNDUP(_xlpm.seq/(_xlpm.nv*_xlpm.nd),0)),
    _xlpm.repAcct,INDEX(_xlpm.acct,ROUNDUP(_xlpm.seq/(_xlpm.nv*_xlpm.nd),0)),
    _xlpm.repVals,INDEX(_xlpm.vals,MOD(ROUNDUP(_xlpm.seq/_xlpm.nd,0)-1,_xlpm.nv)+1),
    _xlpm.dept,MAP(_xlpm.repStrs,LAMBDA(_xlpm.s,
        IF(OR(
            ISNUMBER(SEARCH("Amex Expected Deposit",_xlpm.s)),
            ISNUMBER(SEARCH("Kiosk Expected Payment",_xlpm.s)),
            ISNUMBER(SEARCH("CC Expected Deposit",_xlpm.s))
        ),"CC",
        IF(OR(
            ISNUMBER(SEARCH("Cash Expected Deposit",_xlpm.s)),
            ISNUMBER(SEARCH("Non-Redeemable Tender",_xlpm.s)),
            ISNUMBER(SEARCH("O/S DC Discrepancies",_xlpm.s)),
            ISNUMBER(SEARCH("POS Over/Short",_xlpm.s)),
            ISNUMBER(SEARCH("Diff Between",_xlpm.s))
        ),"CASH",
        IF(ISNUMBER(SEARCH("GrubHub",_xlpm.s)),"GHD",
        IF(ISNUMBER(SEARCH("Uber",_xlpm.s)),"UBD",
        IF(ISNUMBER(SEARCH("DoorDash",_xlpm.s)),"DDD","")))))
    )),
    _xlpm.base,HSTACK(_xlpm.repDts,_xlpm.repStrs,_xlpm.dept,_xlpm.repAcct,_xlpm.repVals),
    _xlpm.sorted,SORTBY(_xlpm.base,INDEX(_xlpm.base,,1),1,INDEX(_xlpm.base,,5),1),
    _xlpm.sDate,INDEX(_xlpm.sorted,,1),
    _xlpm.rowNum,SEQUENCE(ROWS(_xlpm.sorted)),
    _xlpm.firstPos,XMATCH(_xlpm.sDate,_xlpm.sDate,0),
    _xlpm.seqByDate,_xlpm.rowNum-_xlpm.firstPos+1,
    HSTACK(
        _xlpm.sDate,
        _xlpm.seqByDate,
        IF(SEQUENCE(ROWS(_xlpm.sorted)),"POS Data Upload DC Central"),
        INDEX(_xlpm.sorted,,2),
        INDEX(_xlpm.sorted,,3),
        INDEX(_xlpm.sorted,,4),
        INDEX(_xlpm.sorted,,5)
    )
)</f>
        <v>46173</v>
      </c>
      <c r="O2">
        <v>1</v>
      </c>
      <c r="P2" t="str">
        <v>POS Data Upload DC Central</v>
      </c>
      <c r="Q2" t="str">
        <v>Amex Expected Deposit</v>
      </c>
      <c r="R2" t="str">
        <v>CC</v>
      </c>
      <c r="S2">
        <v>102500</v>
      </c>
      <c r="T2">
        <v>2902</v>
      </c>
      <c r="AA2" t="str">
        <v>Amex Expected Deposit</v>
      </c>
      <c r="AB2" t="str">
        <v>CC</v>
      </c>
      <c r="AC2">
        <v>102500</v>
      </c>
      <c r="AD2">
        <v>123</v>
      </c>
    </row>
    <row r="3">
      <c r="A3">
        <v>4579</v>
      </c>
      <c r="B3">
        <v>10752</v>
      </c>
      <c r="E3">
        <v>4579</v>
      </c>
      <c r="F3">
        <v>46173</v>
      </c>
      <c r="I3" t="str">
        <v>Ca CRV</v>
      </c>
      <c r="J3">
        <v>240000</v>
      </c>
      <c r="L3">
        <v>123</v>
      </c>
      <c r="N3">
        <v>46173</v>
      </c>
      <c r="O3">
        <v>2</v>
      </c>
      <c r="P3" t="str">
        <v>POS Data Upload DC Central</v>
      </c>
      <c r="Q3" t="str">
        <v>Ca CRV</v>
      </c>
      <c r="R3" t="str">
        <v/>
      </c>
      <c r="S3">
        <v>240000</v>
      </c>
      <c r="T3">
        <v>2902</v>
      </c>
      <c r="AA3" t="str">
        <v>Ca CRV</v>
      </c>
      <c r="AC3">
        <v>240000</v>
      </c>
      <c r="AE3">
        <v>123</v>
      </c>
    </row>
    <row r="4">
      <c r="A4">
        <v>5328</v>
      </c>
      <c r="B4">
        <v>10921</v>
      </c>
      <c r="E4">
        <v>5328</v>
      </c>
      <c r="F4">
        <v>46173</v>
      </c>
      <c r="I4" t="str">
        <v>Cash Expected Deposit</v>
      </c>
      <c r="J4">
        <v>102000</v>
      </c>
      <c r="K4">
        <v>123</v>
      </c>
      <c r="N4">
        <v>46173</v>
      </c>
      <c r="O4">
        <v>3</v>
      </c>
      <c r="P4" t="str">
        <v>POS Data Upload DC Central</v>
      </c>
      <c r="Q4" t="str">
        <v>Cash Expected Deposit</v>
      </c>
      <c r="R4" t="str">
        <v>CASH</v>
      </c>
      <c r="S4">
        <v>102000</v>
      </c>
      <c r="T4">
        <v>2902</v>
      </c>
      <c r="AA4" t="str">
        <v>Cash Expected Deposit</v>
      </c>
      <c r="AB4" t="str">
        <v>CASH</v>
      </c>
      <c r="AC4">
        <v>102000</v>
      </c>
      <c r="AD4">
        <v>123</v>
      </c>
    </row>
    <row r="5">
      <c r="A5">
        <v>5592</v>
      </c>
      <c r="B5">
        <v>10989</v>
      </c>
      <c r="E5">
        <v>5592</v>
      </c>
      <c r="F5">
        <v>46173</v>
      </c>
      <c r="I5" t="str">
        <v>CC Expected Deposit</v>
      </c>
      <c r="J5">
        <v>102500</v>
      </c>
      <c r="K5">
        <v>123</v>
      </c>
      <c r="N5">
        <v>46173</v>
      </c>
      <c r="O5">
        <v>4</v>
      </c>
      <c r="P5" t="str">
        <v>POS Data Upload DC Central</v>
      </c>
      <c r="Q5" t="str">
        <v>CC Expected Deposit</v>
      </c>
      <c r="R5" t="str">
        <v>CC</v>
      </c>
      <c r="S5">
        <v>102500</v>
      </c>
      <c r="T5">
        <v>2902</v>
      </c>
      <c r="AA5" t="str">
        <v>CC Expected Deposit</v>
      </c>
      <c r="AB5" t="str">
        <v>CC</v>
      </c>
      <c r="AC5">
        <v>102500</v>
      </c>
      <c r="AD5">
        <v>123</v>
      </c>
    </row>
    <row r="6">
      <c r="A6">
        <v>5813</v>
      </c>
      <c r="B6">
        <v>11218</v>
      </c>
      <c r="E6">
        <v>5813</v>
      </c>
      <c r="F6">
        <v>46173</v>
      </c>
      <c r="I6" t="str">
        <v>Delivery Fee</v>
      </c>
      <c r="J6">
        <v>670000</v>
      </c>
      <c r="L6">
        <v>123</v>
      </c>
      <c r="N6">
        <v>46173</v>
      </c>
      <c r="O6">
        <v>5</v>
      </c>
      <c r="P6" t="str">
        <v>POS Data Upload DC Central</v>
      </c>
      <c r="Q6" t="str">
        <v>Delivery Fee</v>
      </c>
      <c r="R6" t="str">
        <v/>
      </c>
      <c r="S6">
        <v>670000</v>
      </c>
      <c r="T6">
        <v>2902</v>
      </c>
      <c r="AA6" t="str">
        <v>Delivery Fee</v>
      </c>
      <c r="AC6">
        <v>670000</v>
      </c>
      <c r="AE6">
        <v>123</v>
      </c>
    </row>
    <row r="7">
      <c r="A7">
        <v>8732</v>
      </c>
      <c r="B7">
        <v>11423</v>
      </c>
      <c r="E7">
        <v>8732</v>
      </c>
      <c r="F7">
        <v>46173</v>
      </c>
      <c r="I7" t="str">
        <v>Discounts - 10%</v>
      </c>
      <c r="J7">
        <v>421000</v>
      </c>
      <c r="K7">
        <v>123</v>
      </c>
      <c r="N7">
        <v>46173</v>
      </c>
      <c r="O7">
        <v>6</v>
      </c>
      <c r="P7" t="str">
        <v>POS Data Upload DC Central</v>
      </c>
      <c r="Q7" t="str">
        <v>Discounts - 10%</v>
      </c>
      <c r="R7" t="str">
        <v/>
      </c>
      <c r="S7">
        <v>421000</v>
      </c>
      <c r="T7">
        <v>2902</v>
      </c>
      <c r="AA7" t="str">
        <v>Discounts - 10%</v>
      </c>
      <c r="AC7">
        <v>421000</v>
      </c>
      <c r="AD7">
        <v>123</v>
      </c>
    </row>
    <row r="8">
      <c r="A8">
        <v>8972</v>
      </c>
      <c r="B8">
        <v>11424</v>
      </c>
      <c r="E8">
        <v>8972</v>
      </c>
      <c r="F8">
        <v>46173</v>
      </c>
      <c r="I8" t="str">
        <v>Discounts - Employee</v>
      </c>
      <c r="J8">
        <v>421000</v>
      </c>
      <c r="K8">
        <v>123</v>
      </c>
      <c r="N8">
        <v>46173</v>
      </c>
      <c r="O8">
        <v>7</v>
      </c>
      <c r="P8" t="str">
        <v>POS Data Upload DC Central</v>
      </c>
      <c r="Q8" t="str">
        <v>Discounts - Employee</v>
      </c>
      <c r="R8" t="str">
        <v/>
      </c>
      <c r="S8">
        <v>421000</v>
      </c>
      <c r="T8">
        <v>2902</v>
      </c>
      <c r="AA8" t="str">
        <v>Discounts - Employee</v>
      </c>
      <c r="AC8">
        <v>421000</v>
      </c>
      <c r="AD8">
        <v>123</v>
      </c>
    </row>
    <row r="9">
      <c r="A9">
        <v>10545</v>
      </c>
      <c r="B9">
        <v>11425</v>
      </c>
      <c r="E9">
        <v>10545</v>
      </c>
      <c r="F9">
        <v>46173</v>
      </c>
      <c r="I9" t="str">
        <v>Discounts - Guest Recovery</v>
      </c>
      <c r="J9">
        <v>421000</v>
      </c>
      <c r="K9">
        <v>123</v>
      </c>
      <c r="N9">
        <v>46173</v>
      </c>
      <c r="O9">
        <v>8</v>
      </c>
      <c r="P9" t="str">
        <v>POS Data Upload DC Central</v>
      </c>
      <c r="Q9" t="str">
        <v>Discounts - Guest Recovery</v>
      </c>
      <c r="R9" t="str">
        <v/>
      </c>
      <c r="S9">
        <v>421000</v>
      </c>
      <c r="T9">
        <v>2902</v>
      </c>
      <c r="AA9" t="str">
        <v>Discounts - Guest Recovery</v>
      </c>
      <c r="AC9">
        <v>421000</v>
      </c>
      <c r="AD9">
        <v>123</v>
      </c>
    </row>
    <row r="10">
      <c r="A10">
        <v>10752</v>
      </c>
      <c r="B10">
        <v>11438</v>
      </c>
      <c r="E10">
        <v>10752</v>
      </c>
      <c r="F10">
        <v>46173</v>
      </c>
      <c r="I10" t="str">
        <v>Discounts - Manager</v>
      </c>
      <c r="J10">
        <v>421000</v>
      </c>
      <c r="K10">
        <v>123</v>
      </c>
      <c r="N10">
        <v>46173</v>
      </c>
      <c r="O10">
        <v>9</v>
      </c>
      <c r="P10" t="str">
        <v>POS Data Upload DC Central</v>
      </c>
      <c r="Q10" t="str">
        <v>Discounts - Manager</v>
      </c>
      <c r="R10" t="str">
        <v/>
      </c>
      <c r="S10">
        <v>421000</v>
      </c>
      <c r="T10">
        <v>2902</v>
      </c>
      <c r="AA10" t="str">
        <v>Discounts - Manager</v>
      </c>
      <c r="AC10">
        <v>421000</v>
      </c>
      <c r="AD10">
        <v>123</v>
      </c>
    </row>
    <row r="11">
      <c r="A11">
        <v>10921</v>
      </c>
      <c r="B11">
        <v>11540</v>
      </c>
      <c r="E11">
        <v>10921</v>
      </c>
      <c r="F11">
        <v>46173</v>
      </c>
      <c r="I11" t="str">
        <v>Discounts - Military</v>
      </c>
      <c r="J11">
        <v>421000</v>
      </c>
      <c r="K11">
        <v>123</v>
      </c>
      <c r="N11">
        <v>46173</v>
      </c>
      <c r="O11">
        <v>10</v>
      </c>
      <c r="P11" t="str">
        <v>POS Data Upload DC Central</v>
      </c>
      <c r="Q11" t="str">
        <v>Discounts - Military</v>
      </c>
      <c r="R11" t="str">
        <v/>
      </c>
      <c r="S11">
        <v>421000</v>
      </c>
      <c r="T11">
        <v>2902</v>
      </c>
      <c r="AA11" t="str">
        <v>Discounts - Military</v>
      </c>
      <c r="AC11">
        <v>421000</v>
      </c>
      <c r="AD11">
        <v>123</v>
      </c>
    </row>
    <row r="12">
      <c r="A12">
        <v>10989</v>
      </c>
      <c r="B12">
        <v>11580</v>
      </c>
      <c r="E12">
        <v>10989</v>
      </c>
      <c r="F12">
        <v>46173</v>
      </c>
      <c r="I12" t="str">
        <v>Discounts - Open $</v>
      </c>
      <c r="J12">
        <v>421000</v>
      </c>
      <c r="K12">
        <v>123</v>
      </c>
      <c r="N12">
        <v>46173</v>
      </c>
      <c r="O12">
        <v>11</v>
      </c>
      <c r="P12" t="str">
        <v>POS Data Upload DC Central</v>
      </c>
      <c r="Q12" t="str">
        <v>Discounts - Open $</v>
      </c>
      <c r="R12" t="str">
        <v/>
      </c>
      <c r="S12">
        <v>421000</v>
      </c>
      <c r="T12">
        <v>2902</v>
      </c>
      <c r="AA12" t="str">
        <v>Discounts - Open $</v>
      </c>
      <c r="AC12">
        <v>421000</v>
      </c>
      <c r="AD12">
        <v>123</v>
      </c>
    </row>
    <row r="13">
      <c r="A13">
        <v>11218</v>
      </c>
      <c r="B13">
        <v>11691</v>
      </c>
      <c r="E13">
        <v>11218</v>
      </c>
      <c r="F13">
        <v>46173</v>
      </c>
      <c r="I13" t="str">
        <v>Discounts - Open %</v>
      </c>
      <c r="J13">
        <v>421000</v>
      </c>
      <c r="K13">
        <v>123</v>
      </c>
      <c r="N13">
        <v>46173</v>
      </c>
      <c r="O13">
        <v>12</v>
      </c>
      <c r="P13" t="str">
        <v>POS Data Upload DC Central</v>
      </c>
      <c r="Q13" t="str">
        <v>Discounts - Open %</v>
      </c>
      <c r="R13" t="str">
        <v/>
      </c>
      <c r="S13">
        <v>421000</v>
      </c>
      <c r="T13">
        <v>2902</v>
      </c>
      <c r="AA13" t="str">
        <v>Discounts - Open %</v>
      </c>
      <c r="AC13">
        <v>421000</v>
      </c>
      <c r="AD13">
        <v>123</v>
      </c>
    </row>
    <row r="14">
      <c r="A14">
        <v>11540</v>
      </c>
      <c r="B14">
        <v>11833</v>
      </c>
      <c r="E14">
        <v>11540</v>
      </c>
      <c r="F14">
        <v>46173</v>
      </c>
      <c r="I14" t="str">
        <v>Discounts - Other</v>
      </c>
      <c r="J14">
        <v>421000</v>
      </c>
      <c r="K14">
        <v>123</v>
      </c>
      <c r="N14">
        <v>46173</v>
      </c>
      <c r="O14">
        <v>13</v>
      </c>
      <c r="P14" t="str">
        <v>POS Data Upload DC Central</v>
      </c>
      <c r="Q14" t="str">
        <v>Discounts - Other</v>
      </c>
      <c r="R14" t="str">
        <v/>
      </c>
      <c r="S14">
        <v>421000</v>
      </c>
      <c r="T14">
        <v>2902</v>
      </c>
      <c r="AA14" t="str">
        <v>Discounts - Other</v>
      </c>
      <c r="AC14">
        <v>421000</v>
      </c>
      <c r="AD14">
        <v>123</v>
      </c>
    </row>
    <row r="15">
      <c r="A15">
        <v>11691</v>
      </c>
      <c r="B15">
        <v>11921</v>
      </c>
      <c r="E15">
        <v>11691</v>
      </c>
      <c r="F15">
        <v>46173</v>
      </c>
      <c r="I15" t="str">
        <v>Discounts - Police</v>
      </c>
      <c r="J15">
        <v>421000</v>
      </c>
      <c r="K15">
        <v>123</v>
      </c>
      <c r="N15">
        <v>46173</v>
      </c>
      <c r="O15">
        <v>14</v>
      </c>
      <c r="P15" t="str">
        <v>POS Data Upload DC Central</v>
      </c>
      <c r="Q15" t="str">
        <v>Discounts - Police</v>
      </c>
      <c r="R15" t="str">
        <v/>
      </c>
      <c r="S15">
        <v>421000</v>
      </c>
      <c r="T15">
        <v>2902</v>
      </c>
      <c r="AA15" t="str">
        <v>Discounts - Police</v>
      </c>
      <c r="AC15">
        <v>421000</v>
      </c>
      <c r="AD15">
        <v>123</v>
      </c>
    </row>
    <row r="16">
      <c r="A16">
        <v>11921</v>
      </c>
      <c r="B16">
        <v>11922</v>
      </c>
      <c r="E16">
        <v>11921</v>
      </c>
      <c r="F16">
        <v>46173</v>
      </c>
      <c r="I16" t="str">
        <v>Discounts - Senior Citizen</v>
      </c>
      <c r="J16">
        <v>421000</v>
      </c>
      <c r="K16">
        <v>123</v>
      </c>
      <c r="N16">
        <v>46173</v>
      </c>
      <c r="O16">
        <v>15</v>
      </c>
      <c r="P16" t="str">
        <v>POS Data Upload DC Central</v>
      </c>
      <c r="Q16" t="str">
        <v>Discounts - Senior Citizen</v>
      </c>
      <c r="R16" t="str">
        <v/>
      </c>
      <c r="S16">
        <v>421000</v>
      </c>
      <c r="T16">
        <v>2902</v>
      </c>
      <c r="AA16" t="str">
        <v>Discounts - Senior Citizen</v>
      </c>
      <c r="AC16">
        <v>421000</v>
      </c>
      <c r="AD16">
        <v>123</v>
      </c>
    </row>
    <row r="17">
      <c r="A17">
        <v>11922</v>
      </c>
      <c r="B17">
        <v>11949</v>
      </c>
      <c r="E17">
        <v>11922</v>
      </c>
      <c r="F17">
        <v>46173</v>
      </c>
      <c r="I17" t="str">
        <v>Donations</v>
      </c>
      <c r="J17">
        <v>236000</v>
      </c>
      <c r="L17">
        <v>123</v>
      </c>
      <c r="N17">
        <v>46173</v>
      </c>
      <c r="O17">
        <v>16</v>
      </c>
      <c r="P17" t="str">
        <v>POS Data Upload DC Central</v>
      </c>
      <c r="Q17" t="str">
        <v>Donations</v>
      </c>
      <c r="R17" t="str">
        <v/>
      </c>
      <c r="S17">
        <v>236000</v>
      </c>
      <c r="T17">
        <v>2902</v>
      </c>
      <c r="AA17" t="str">
        <v>Donations</v>
      </c>
      <c r="AC17">
        <v>236000</v>
      </c>
      <c r="AE17">
        <v>123</v>
      </c>
    </row>
    <row r="18">
      <c r="A18">
        <v>11949</v>
      </c>
      <c r="B18">
        <v>12114</v>
      </c>
      <c r="E18">
        <v>11949</v>
      </c>
      <c r="F18">
        <v>46173</v>
      </c>
      <c r="I18" t="str">
        <v>DoorDash</v>
      </c>
      <c r="J18">
        <v>113000</v>
      </c>
      <c r="K18">
        <v>123</v>
      </c>
      <c r="N18">
        <v>46173</v>
      </c>
      <c r="O18">
        <v>17</v>
      </c>
      <c r="P18" t="str">
        <v>POS Data Upload DC Central</v>
      </c>
      <c r="Q18" t="str">
        <v>DoorDash</v>
      </c>
      <c r="R18" t="str">
        <v>DDD</v>
      </c>
      <c r="S18">
        <v>113000</v>
      </c>
      <c r="T18">
        <v>2902</v>
      </c>
      <c r="AA18" t="str">
        <v>DoorDash</v>
      </c>
      <c r="AB18" t="str">
        <v>DDD</v>
      </c>
      <c r="AC18">
        <v>113000</v>
      </c>
      <c r="AD18">
        <v>123</v>
      </c>
    </row>
    <row r="19">
      <c r="A19">
        <v>12192</v>
      </c>
      <c r="B19">
        <v>12192</v>
      </c>
      <c r="E19">
        <v>12192</v>
      </c>
      <c r="F19">
        <v>46173</v>
      </c>
      <c r="I19" t="str">
        <v>DoorDash Shortage</v>
      </c>
      <c r="J19">
        <v>678500</v>
      </c>
      <c r="K19">
        <v>123</v>
      </c>
      <c r="N19">
        <v>46173</v>
      </c>
      <c r="O19">
        <v>18</v>
      </c>
      <c r="P19" t="str">
        <v>POS Data Upload DC Central</v>
      </c>
      <c r="Q19" t="str">
        <v>DoorDash Shortage</v>
      </c>
      <c r="R19" t="str">
        <v>DDD</v>
      </c>
      <c r="S19">
        <v>678500</v>
      </c>
      <c r="T19">
        <v>2902</v>
      </c>
      <c r="AA19" t="str">
        <v>DoorDash Shortage</v>
      </c>
      <c r="AC19">
        <v>678500</v>
      </c>
      <c r="AD19">
        <v>123</v>
      </c>
    </row>
    <row r="20">
      <c r="A20">
        <v>12967</v>
      </c>
      <c r="B20">
        <v>12967</v>
      </c>
      <c r="E20">
        <v>12967</v>
      </c>
      <c r="F20">
        <v>46173</v>
      </c>
      <c r="I20" t="str">
        <v xml:space="preserve">EBT Expected </v>
      </c>
      <c r="J20">
        <v>114000</v>
      </c>
      <c r="K20">
        <v>123</v>
      </c>
      <c r="N20">
        <v>46173</v>
      </c>
      <c r="O20">
        <v>19</v>
      </c>
      <c r="P20" t="str">
        <v>POS Data Upload DC Central</v>
      </c>
      <c r="Q20" t="str">
        <v xml:space="preserve">EBT Expected </v>
      </c>
      <c r="R20" t="str">
        <v/>
      </c>
      <c r="S20">
        <v>114000</v>
      </c>
      <c r="T20">
        <v>2902</v>
      </c>
      <c r="AA20" t="str">
        <v xml:space="preserve">EBT Expected </v>
      </c>
      <c r="AC20">
        <v>114000</v>
      </c>
      <c r="AD20">
        <v>123</v>
      </c>
    </row>
    <row r="21">
      <c r="A21">
        <v>13144</v>
      </c>
      <c r="B21">
        <v>13144</v>
      </c>
      <c r="E21">
        <v>13144</v>
      </c>
      <c r="F21">
        <v>46173</v>
      </c>
      <c r="I21" t="str">
        <v>EZ Cater</v>
      </c>
      <c r="J21">
        <v>110000</v>
      </c>
      <c r="K21">
        <v>123</v>
      </c>
      <c r="N21">
        <v>46173</v>
      </c>
      <c r="O21">
        <v>20</v>
      </c>
      <c r="P21" t="str">
        <v>POS Data Upload DC Central</v>
      </c>
      <c r="Q21" t="str">
        <v>EZ Cater</v>
      </c>
      <c r="R21" t="str">
        <v/>
      </c>
      <c r="S21">
        <v>110000</v>
      </c>
      <c r="T21">
        <v>2902</v>
      </c>
      <c r="AA21" t="str">
        <v>EZ Cater</v>
      </c>
      <c r="AC21">
        <v>110000</v>
      </c>
      <c r="AD21">
        <v>123</v>
      </c>
    </row>
    <row r="22">
      <c r="A22">
        <v>13684</v>
      </c>
      <c r="B22">
        <v>13684</v>
      </c>
      <c r="E22">
        <v>13684</v>
      </c>
      <c r="F22">
        <v>46173</v>
      </c>
      <c r="I22" t="str">
        <v>Gift Card Redeemed</v>
      </c>
      <c r="J22">
        <v>202900</v>
      </c>
      <c r="K22">
        <v>123</v>
      </c>
      <c r="N22">
        <v>46173</v>
      </c>
      <c r="O22">
        <v>21</v>
      </c>
      <c r="P22" t="str">
        <v>POS Data Upload DC Central</v>
      </c>
      <c r="Q22" t="str">
        <v>Gift Card Redeemed</v>
      </c>
      <c r="R22" t="str">
        <v/>
      </c>
      <c r="S22">
        <v>202900</v>
      </c>
      <c r="T22">
        <v>2902</v>
      </c>
      <c r="AA22" t="str">
        <v>Gift Card Redeemed</v>
      </c>
      <c r="AC22">
        <v>202900</v>
      </c>
      <c r="AD22">
        <v>123</v>
      </c>
    </row>
    <row r="23">
      <c r="A23">
        <v>13691</v>
      </c>
      <c r="B23">
        <v>13691</v>
      </c>
      <c r="E23">
        <v>13691</v>
      </c>
      <c r="F23">
        <v>46173</v>
      </c>
      <c r="I23" t="str">
        <v>Gift Cards Sales</v>
      </c>
      <c r="J23">
        <v>202800</v>
      </c>
      <c r="L23">
        <v>123</v>
      </c>
      <c r="N23">
        <v>46173</v>
      </c>
      <c r="O23">
        <v>22</v>
      </c>
      <c r="P23" t="str">
        <v>POS Data Upload DC Central</v>
      </c>
      <c r="Q23" t="str">
        <v>Gift Cards Sales</v>
      </c>
      <c r="R23" t="str">
        <v/>
      </c>
      <c r="S23">
        <v>202800</v>
      </c>
      <c r="T23">
        <v>2902</v>
      </c>
      <c r="AA23" t="str">
        <v>Gift Cards Sales</v>
      </c>
      <c r="AC23">
        <v>202800</v>
      </c>
      <c r="AE23">
        <v>123</v>
      </c>
    </row>
    <row r="24">
      <c r="A24">
        <v>13903</v>
      </c>
      <c r="B24">
        <v>13903</v>
      </c>
      <c r="E24">
        <v>13903</v>
      </c>
      <c r="F24">
        <v>46173</v>
      </c>
      <c r="I24" t="str">
        <v>GrubHub</v>
      </c>
      <c r="J24">
        <v>115000</v>
      </c>
      <c r="K24">
        <v>123</v>
      </c>
      <c r="N24">
        <v>46173</v>
      </c>
      <c r="O24">
        <v>23</v>
      </c>
      <c r="P24" t="str">
        <v>POS Data Upload DC Central</v>
      </c>
      <c r="Q24" t="str">
        <v>GrubHub</v>
      </c>
      <c r="R24" t="str">
        <v>GHD</v>
      </c>
      <c r="S24">
        <v>115000</v>
      </c>
      <c r="T24">
        <v>2902</v>
      </c>
      <c r="AA24" t="str">
        <v>GrubHub</v>
      </c>
      <c r="AB24" t="str">
        <v>GHD</v>
      </c>
      <c r="AC24">
        <v>115000</v>
      </c>
      <c r="AD24">
        <v>123</v>
      </c>
    </row>
    <row r="25">
      <c r="A25">
        <v>13959</v>
      </c>
      <c r="B25">
        <v>13959</v>
      </c>
      <c r="E25">
        <v>13959</v>
      </c>
      <c r="F25">
        <v>46173</v>
      </c>
      <c r="I25" t="str">
        <v>Kiosk Expected Payment</v>
      </c>
      <c r="J25">
        <v>102500</v>
      </c>
      <c r="K25">
        <v>123</v>
      </c>
      <c r="N25">
        <v>46173</v>
      </c>
      <c r="O25">
        <v>24</v>
      </c>
      <c r="P25" t="str">
        <v>POS Data Upload DC Central</v>
      </c>
      <c r="Q25" t="str">
        <v>Kiosk Expected Payment</v>
      </c>
      <c r="R25" t="str">
        <v>CC</v>
      </c>
      <c r="S25">
        <v>102500</v>
      </c>
      <c r="T25">
        <v>2902</v>
      </c>
      <c r="AA25" t="str">
        <v>Kiosk Expected Payment</v>
      </c>
      <c r="AB25" t="str">
        <v>CC</v>
      </c>
      <c r="AC25">
        <v>102500</v>
      </c>
      <c r="AD25">
        <v>123</v>
      </c>
    </row>
    <row r="26">
      <c r="A26">
        <v>14184</v>
      </c>
      <c r="B26">
        <v>14183</v>
      </c>
      <c r="E26">
        <v>14184</v>
      </c>
      <c r="F26">
        <v>46173</v>
      </c>
      <c r="I26" t="str">
        <v>Non-Redeemable Tender</v>
      </c>
      <c r="J26">
        <v>676000</v>
      </c>
      <c r="L26">
        <v>123</v>
      </c>
      <c r="N26">
        <v>46173</v>
      </c>
      <c r="O26">
        <v>25</v>
      </c>
      <c r="P26" t="str">
        <v>POS Data Upload DC Central</v>
      </c>
      <c r="Q26" t="str">
        <v>Non-Redeemable Tender</v>
      </c>
      <c r="R26" t="str">
        <v>CASH</v>
      </c>
      <c r="S26">
        <v>676000</v>
      </c>
      <c r="T26">
        <v>2902</v>
      </c>
      <c r="AA26" t="str">
        <v>Non-Redeemable Tender</v>
      </c>
      <c r="AB26" t="str">
        <v>CASH</v>
      </c>
      <c r="AC26">
        <v>676000</v>
      </c>
      <c r="AE26">
        <v>123</v>
      </c>
    </row>
    <row r="27">
      <c r="A27">
        <v>14589</v>
      </c>
      <c r="B27">
        <v>14184</v>
      </c>
      <c r="E27">
        <v>14589</v>
      </c>
      <c r="F27">
        <v>46173</v>
      </c>
      <c r="I27" t="str">
        <v>O/S DC Discrepancies</v>
      </c>
      <c r="J27">
        <v>676000</v>
      </c>
      <c r="K27">
        <v>123</v>
      </c>
      <c r="N27">
        <v>46173</v>
      </c>
      <c r="O27">
        <v>26</v>
      </c>
      <c r="P27" t="str">
        <v>POS Data Upload DC Central</v>
      </c>
      <c r="Q27" t="str">
        <v>O/S DC Discrepancies</v>
      </c>
      <c r="R27" t="str">
        <v>CASH</v>
      </c>
      <c r="S27">
        <v>676000</v>
      </c>
      <c r="T27">
        <v>2902</v>
      </c>
      <c r="AA27" t="str">
        <v>O/S DC Discrepancies</v>
      </c>
      <c r="AB27" t="str">
        <v>CASH</v>
      </c>
      <c r="AC27">
        <v>676000</v>
      </c>
      <c r="AD27">
        <v>123</v>
      </c>
    </row>
    <row r="28">
      <c r="A28">
        <v>14693</v>
      </c>
      <c r="B28">
        <v>14210</v>
      </c>
      <c r="E28">
        <v>14693</v>
      </c>
      <c r="F28">
        <v>46173</v>
      </c>
      <c r="I28" t="str">
        <v>Online Catering</v>
      </c>
      <c r="J28">
        <v>110000</v>
      </c>
      <c r="K28">
        <v>123</v>
      </c>
      <c r="N28">
        <v>46173</v>
      </c>
      <c r="O28">
        <v>27</v>
      </c>
      <c r="P28" t="str">
        <v>POS Data Upload DC Central</v>
      </c>
      <c r="Q28" t="str">
        <v>Online Catering</v>
      </c>
      <c r="R28" t="str">
        <v/>
      </c>
      <c r="S28">
        <v>110000</v>
      </c>
      <c r="T28">
        <v>2902</v>
      </c>
      <c r="AA28" t="str">
        <v>Online Catering</v>
      </c>
      <c r="AC28">
        <v>110000</v>
      </c>
      <c r="AD28">
        <v>123</v>
      </c>
    </row>
    <row r="29">
      <c r="A29">
        <v>14719</v>
      </c>
      <c r="B29">
        <v>14589</v>
      </c>
      <c r="E29">
        <v>14719</v>
      </c>
      <c r="F29">
        <v>46173</v>
      </c>
      <c r="I29" t="str">
        <v>Paid Outs</v>
      </c>
      <c r="J29">
        <v>116200</v>
      </c>
      <c r="K29">
        <v>123</v>
      </c>
      <c r="N29">
        <v>46173</v>
      </c>
      <c r="O29">
        <v>28</v>
      </c>
      <c r="P29" t="str">
        <v>POS Data Upload DC Central</v>
      </c>
      <c r="Q29" t="str">
        <v>Paid Outs</v>
      </c>
      <c r="R29" t="str">
        <v/>
      </c>
      <c r="S29">
        <v>116200</v>
      </c>
      <c r="T29">
        <v>2902</v>
      </c>
      <c r="AA29" t="str">
        <v>Paid Outs</v>
      </c>
      <c r="AC29">
        <v>116200</v>
      </c>
      <c r="AD29">
        <v>123</v>
      </c>
    </row>
    <row r="30">
      <c r="A30">
        <v>14869</v>
      </c>
      <c r="B30">
        <v>14693</v>
      </c>
      <c r="E30">
        <v>14869</v>
      </c>
      <c r="F30">
        <v>46173</v>
      </c>
      <c r="I30" t="str">
        <v>POS Over/Short</v>
      </c>
      <c r="J30">
        <v>676000</v>
      </c>
      <c r="K30">
        <v>123</v>
      </c>
      <c r="N30">
        <v>46173</v>
      </c>
      <c r="O30">
        <v>29</v>
      </c>
      <c r="P30" t="str">
        <v>POS Data Upload DC Central</v>
      </c>
      <c r="Q30" t="str">
        <v>POS Over/Short</v>
      </c>
      <c r="R30" t="str">
        <v>CASH</v>
      </c>
      <c r="S30">
        <v>676000</v>
      </c>
      <c r="T30">
        <v>2902</v>
      </c>
      <c r="AA30" t="str">
        <v>POS Over/Short</v>
      </c>
      <c r="AB30" t="str">
        <v>CASH</v>
      </c>
      <c r="AC30">
        <v>676000</v>
      </c>
      <c r="AD30">
        <v>123</v>
      </c>
    </row>
    <row r="31">
      <c r="A31">
        <v>14210</v>
      </c>
      <c r="B31">
        <v>14719</v>
      </c>
      <c r="E31">
        <v>14210</v>
      </c>
      <c r="F31">
        <v>46173</v>
      </c>
      <c r="I31" t="str">
        <v>Promotions</v>
      </c>
      <c r="J31">
        <v>444000</v>
      </c>
      <c r="K31">
        <v>123</v>
      </c>
      <c r="N31">
        <v>46173</v>
      </c>
      <c r="O31">
        <v>30</v>
      </c>
      <c r="P31" t="str">
        <v>POS Data Upload DC Central</v>
      </c>
      <c r="Q31" t="str">
        <v>Promotions</v>
      </c>
      <c r="R31" t="str">
        <v/>
      </c>
      <c r="S31">
        <v>444000</v>
      </c>
      <c r="T31">
        <v>2902</v>
      </c>
      <c r="AA31" t="str">
        <v>Promotions</v>
      </c>
      <c r="AC31">
        <v>444000</v>
      </c>
      <c r="AD31">
        <v>123</v>
      </c>
    </row>
    <row r="32">
      <c r="A32">
        <v>15462</v>
      </c>
      <c r="B32">
        <v>14869</v>
      </c>
      <c r="E32">
        <v>15462</v>
      </c>
      <c r="F32">
        <v>46173</v>
      </c>
      <c r="I32" t="str">
        <v>Sales Beverages</v>
      </c>
      <c r="J32">
        <v>401000</v>
      </c>
      <c r="L32">
        <v>123</v>
      </c>
      <c r="N32">
        <v>46173</v>
      </c>
      <c r="O32">
        <v>31</v>
      </c>
      <c r="P32" t="str">
        <v>POS Data Upload DC Central</v>
      </c>
      <c r="Q32" t="str">
        <v>Sales Beverages</v>
      </c>
      <c r="R32" t="str">
        <v/>
      </c>
      <c r="S32">
        <v>401000</v>
      </c>
      <c r="T32">
        <v>2902</v>
      </c>
      <c r="AA32" t="str">
        <v>Sales Beverages</v>
      </c>
      <c r="AC32">
        <v>401000</v>
      </c>
      <c r="AE32">
        <v>123</v>
      </c>
    </row>
    <row r="33">
      <c r="A33">
        <v>14183</v>
      </c>
      <c r="B33">
        <v>15462</v>
      </c>
      <c r="E33">
        <v>14183</v>
      </c>
      <c r="F33">
        <v>46173</v>
      </c>
      <c r="I33" t="str">
        <v>Sales Food</v>
      </c>
      <c r="J33">
        <v>401000</v>
      </c>
      <c r="L33">
        <v>123</v>
      </c>
      <c r="N33">
        <v>46173</v>
      </c>
      <c r="O33">
        <v>32</v>
      </c>
      <c r="P33" t="str">
        <v>POS Data Upload DC Central</v>
      </c>
      <c r="Q33" t="str">
        <v>Sales Food</v>
      </c>
      <c r="R33" t="str">
        <v/>
      </c>
      <c r="S33">
        <v>401000</v>
      </c>
      <c r="T33">
        <v>2902</v>
      </c>
      <c r="AA33" t="str">
        <v>Sales Food</v>
      </c>
      <c r="AC33">
        <v>401000</v>
      </c>
      <c r="AE33">
        <v>123</v>
      </c>
    </row>
    <row r="34">
      <c r="A34">
        <v>11422</v>
      </c>
      <c r="B34">
        <v>15643</v>
      </c>
      <c r="E34">
        <v>11422</v>
      </c>
      <c r="F34">
        <v>46173</v>
      </c>
      <c r="I34" t="str">
        <v>Sales Other</v>
      </c>
      <c r="J34">
        <v>408000</v>
      </c>
      <c r="L34">
        <v>123</v>
      </c>
      <c r="N34">
        <v>46173</v>
      </c>
      <c r="O34">
        <v>33</v>
      </c>
      <c r="P34" t="str">
        <v>POS Data Upload DC Central</v>
      </c>
      <c r="Q34" t="str">
        <v>Sales Other</v>
      </c>
      <c r="R34" t="str">
        <v/>
      </c>
      <c r="S34">
        <v>408000</v>
      </c>
      <c r="T34">
        <v>2902</v>
      </c>
      <c r="AA34" t="str">
        <v>Sales Other</v>
      </c>
      <c r="AC34">
        <v>408000</v>
      </c>
      <c r="AE34">
        <v>123</v>
      </c>
    </row>
    <row r="35">
      <c r="A35">
        <v>11423</v>
      </c>
      <c r="B35">
        <v>2902</v>
      </c>
      <c r="E35">
        <v>11423</v>
      </c>
      <c r="F35">
        <v>46173</v>
      </c>
      <c r="I35" t="str">
        <v>Sales Tax Payable</v>
      </c>
      <c r="J35">
        <v>241000</v>
      </c>
      <c r="L35">
        <v>123</v>
      </c>
      <c r="N35">
        <v>46173</v>
      </c>
      <c r="O35">
        <v>34</v>
      </c>
      <c r="P35" t="str">
        <v>POS Data Upload DC Central</v>
      </c>
      <c r="Q35" t="str">
        <v>Sales Tax Payable</v>
      </c>
      <c r="R35" t="str">
        <v/>
      </c>
      <c r="S35">
        <v>241000</v>
      </c>
      <c r="T35">
        <v>2902</v>
      </c>
      <c r="AA35" t="str">
        <v>Sales Tax Payable</v>
      </c>
      <c r="AC35">
        <v>241000</v>
      </c>
      <c r="AE35">
        <v>123</v>
      </c>
    </row>
    <row r="36">
      <c r="A36">
        <v>11424</v>
      </c>
      <c r="B36">
        <v>4579</v>
      </c>
      <c r="E36">
        <v>11424</v>
      </c>
      <c r="F36">
        <v>46173</v>
      </c>
      <c r="I36" t="str">
        <v>Uber</v>
      </c>
      <c r="J36">
        <v>116000</v>
      </c>
      <c r="K36">
        <v>123</v>
      </c>
      <c r="N36">
        <v>46173</v>
      </c>
      <c r="O36">
        <v>35</v>
      </c>
      <c r="P36" t="str">
        <v>POS Data Upload DC Central</v>
      </c>
      <c r="Q36" t="str">
        <v>Uber</v>
      </c>
      <c r="R36" t="str">
        <v>UBD</v>
      </c>
      <c r="S36">
        <v>116000</v>
      </c>
      <c r="T36">
        <v>2902</v>
      </c>
      <c r="AA36" t="str">
        <v>Uber</v>
      </c>
      <c r="AB36" t="str">
        <v>UBD</v>
      </c>
      <c r="AC36">
        <v>116000</v>
      </c>
      <c r="AD36">
        <v>123</v>
      </c>
    </row>
    <row r="37">
      <c r="A37">
        <v>11425</v>
      </c>
      <c r="B37">
        <v>5328</v>
      </c>
      <c r="E37">
        <v>11425</v>
      </c>
      <c r="F37">
        <v>46173</v>
      </c>
      <c r="I37" t="str">
        <v>Uber Shortage</v>
      </c>
      <c r="J37">
        <v>678500</v>
      </c>
      <c r="K37">
        <v>123</v>
      </c>
      <c r="N37">
        <v>46173</v>
      </c>
      <c r="O37">
        <v>36</v>
      </c>
      <c r="P37" t="str">
        <v>POS Data Upload DC Central</v>
      </c>
      <c r="Q37" t="str">
        <v>Uber Shortage</v>
      </c>
      <c r="R37" t="str">
        <v>UBD</v>
      </c>
      <c r="S37">
        <v>678500</v>
      </c>
      <c r="T37">
        <v>2902</v>
      </c>
      <c r="AA37" t="str">
        <v>Uber Shortage</v>
      </c>
      <c r="AC37">
        <v>678500</v>
      </c>
      <c r="AD37">
        <v>123</v>
      </c>
    </row>
    <row r="38">
      <c r="A38">
        <v>12114</v>
      </c>
      <c r="B38">
        <v>5592</v>
      </c>
      <c r="E38">
        <v>12114</v>
      </c>
      <c r="F38">
        <v>46173</v>
      </c>
      <c r="I38" t="str">
        <v>WL DD Tips</v>
      </c>
      <c r="J38">
        <v>670000</v>
      </c>
      <c r="K38">
        <v>123</v>
      </c>
      <c r="N38">
        <v>46173</v>
      </c>
      <c r="O38">
        <v>37</v>
      </c>
      <c r="P38" t="str">
        <v>POS Data Upload DC Central</v>
      </c>
      <c r="Q38" t="str">
        <v>WL DD Tips</v>
      </c>
      <c r="R38" t="str">
        <v/>
      </c>
      <c r="S38">
        <v>670000</v>
      </c>
      <c r="T38">
        <v>2902</v>
      </c>
      <c r="AA38" t="str">
        <v>WL DD Tips</v>
      </c>
      <c r="AC38">
        <v>670000</v>
      </c>
      <c r="AD38">
        <v>123</v>
      </c>
    </row>
    <row r="39">
      <c r="A39">
        <v>9929</v>
      </c>
      <c r="B39">
        <v>5813</v>
      </c>
      <c r="E39">
        <v>9929</v>
      </c>
      <c r="F39">
        <v>46173</v>
      </c>
      <c r="N39">
        <v>46173</v>
      </c>
      <c r="O39">
        <v>38</v>
      </c>
      <c r="P39" t="str">
        <v>POS Data Upload DC Central</v>
      </c>
      <c r="Q39" t="str">
        <v>Amex Expected Deposit</v>
      </c>
      <c r="R39" t="str">
        <v>CC</v>
      </c>
      <c r="S39">
        <v>102500</v>
      </c>
      <c r="T39">
        <v>4579</v>
      </c>
    </row>
    <row r="40">
      <c r="A40">
        <v>11580</v>
      </c>
      <c r="B40">
        <v>8593</v>
      </c>
      <c r="E40">
        <v>11580</v>
      </c>
      <c r="F40">
        <v>46173</v>
      </c>
      <c r="N40">
        <v>46173</v>
      </c>
      <c r="O40">
        <v>39</v>
      </c>
      <c r="P40" t="str">
        <v>POS Data Upload DC Central</v>
      </c>
      <c r="Q40" t="str">
        <v>Ca CRV</v>
      </c>
      <c r="R40" t="str">
        <v/>
      </c>
      <c r="S40">
        <v>240000</v>
      </c>
      <c r="T40">
        <v>4579</v>
      </c>
    </row>
    <row r="41">
      <c r="A41">
        <v>8593</v>
      </c>
      <c r="B41">
        <v>8732</v>
      </c>
      <c r="E41">
        <v>8593</v>
      </c>
      <c r="F41">
        <v>46173</v>
      </c>
      <c r="N41">
        <v>46173</v>
      </c>
      <c r="O41">
        <v>40</v>
      </c>
      <c r="P41" t="str">
        <v>POS Data Upload DC Central</v>
      </c>
      <c r="Q41" t="str">
        <v>Cash Expected Deposit</v>
      </c>
      <c r="R41" t="str">
        <v>CASH</v>
      </c>
      <c r="S41">
        <v>102000</v>
      </c>
      <c r="T41">
        <v>4579</v>
      </c>
    </row>
    <row r="42">
      <c r="A42">
        <v>9091</v>
      </c>
      <c r="B42">
        <v>8972</v>
      </c>
      <c r="E42">
        <v>9091</v>
      </c>
      <c r="F42">
        <v>46173</v>
      </c>
      <c r="N42">
        <v>46173</v>
      </c>
      <c r="O42">
        <v>41</v>
      </c>
      <c r="P42" t="str">
        <v>POS Data Upload DC Central</v>
      </c>
      <c r="Q42" t="str">
        <v>CC Expected Deposit</v>
      </c>
      <c r="R42" t="str">
        <v>CC</v>
      </c>
      <c r="S42">
        <v>102500</v>
      </c>
      <c r="T42">
        <v>4579</v>
      </c>
    </row>
    <row r="43">
      <c r="A43">
        <v>11438</v>
      </c>
      <c r="B43">
        <v>9929</v>
      </c>
      <c r="E43">
        <v>11438</v>
      </c>
      <c r="F43">
        <v>46173</v>
      </c>
      <c r="N43">
        <v>46173</v>
      </c>
      <c r="O43">
        <v>42</v>
      </c>
      <c r="P43" t="str">
        <v>POS Data Upload DC Central</v>
      </c>
      <c r="Q43" t="str">
        <v>Delivery Fee</v>
      </c>
      <c r="R43" t="str">
        <v/>
      </c>
      <c r="S43">
        <v>670000</v>
      </c>
      <c r="T43">
        <v>4579</v>
      </c>
    </row>
    <row r="44">
      <c r="A44">
        <v>11833</v>
      </c>
      <c r="B44">
        <v>0</v>
      </c>
      <c r="E44">
        <v>11833</v>
      </c>
      <c r="F44">
        <v>46173</v>
      </c>
      <c r="N44">
        <v>46173</v>
      </c>
      <c r="O44">
        <v>43</v>
      </c>
      <c r="P44" t="str">
        <v>POS Data Upload DC Central</v>
      </c>
      <c r="Q44" t="str">
        <v>Discounts - 10%</v>
      </c>
      <c r="R44" t="str">
        <v/>
      </c>
      <c r="S44">
        <v>421000</v>
      </c>
      <c r="T44">
        <v>4579</v>
      </c>
    </row>
    <row r="45">
      <c r="A45">
        <v>15643</v>
      </c>
      <c r="E45">
        <v>15643</v>
      </c>
      <c r="F45">
        <v>46173</v>
      </c>
      <c r="N45">
        <v>46173</v>
      </c>
      <c r="O45">
        <v>44</v>
      </c>
      <c r="P45" t="str">
        <v>POS Data Upload DC Central</v>
      </c>
      <c r="Q45" t="str">
        <v>Discounts - Employee</v>
      </c>
      <c r="R45" t="str">
        <v/>
      </c>
      <c r="S45">
        <v>421000</v>
      </c>
      <c r="T45">
        <v>4579</v>
      </c>
    </row>
    <row r="46">
      <c r="N46">
        <v>46173</v>
      </c>
      <c r="O46">
        <v>45</v>
      </c>
      <c r="P46" t="str">
        <v>POS Data Upload DC Central</v>
      </c>
      <c r="Q46" t="str">
        <v>Discounts - Guest Recovery</v>
      </c>
      <c r="R46" t="str">
        <v/>
      </c>
      <c r="S46">
        <v>421000</v>
      </c>
      <c r="T46">
        <v>4579</v>
      </c>
    </row>
    <row r="47">
      <c r="N47">
        <v>46173</v>
      </c>
      <c r="O47">
        <v>46</v>
      </c>
      <c r="P47" t="str">
        <v>POS Data Upload DC Central</v>
      </c>
      <c r="Q47" t="str">
        <v>Discounts - Manager</v>
      </c>
      <c r="R47" t="str">
        <v/>
      </c>
      <c r="S47">
        <v>421000</v>
      </c>
      <c r="T47">
        <v>4579</v>
      </c>
    </row>
    <row r="48">
      <c r="N48">
        <v>46173</v>
      </c>
      <c r="O48">
        <v>47</v>
      </c>
      <c r="P48" t="str">
        <v>POS Data Upload DC Central</v>
      </c>
      <c r="Q48" t="str">
        <v>Discounts - Military</v>
      </c>
      <c r="R48" t="str">
        <v/>
      </c>
      <c r="S48">
        <v>421000</v>
      </c>
      <c r="T48">
        <v>4579</v>
      </c>
    </row>
    <row r="49">
      <c r="N49">
        <v>46173</v>
      </c>
      <c r="O49">
        <v>48</v>
      </c>
      <c r="P49" t="str">
        <v>POS Data Upload DC Central</v>
      </c>
      <c r="Q49" t="str">
        <v>Discounts - Open $</v>
      </c>
      <c r="R49" t="str">
        <v/>
      </c>
      <c r="S49">
        <v>421000</v>
      </c>
      <c r="T49">
        <v>4579</v>
      </c>
    </row>
    <row r="50">
      <c r="N50">
        <v>46173</v>
      </c>
      <c r="O50">
        <v>49</v>
      </c>
      <c r="P50" t="str">
        <v>POS Data Upload DC Central</v>
      </c>
      <c r="Q50" t="str">
        <v>Discounts - Open %</v>
      </c>
      <c r="R50" t="str">
        <v/>
      </c>
      <c r="S50">
        <v>421000</v>
      </c>
      <c r="T50">
        <v>4579</v>
      </c>
    </row>
    <row r="51">
      <c r="N51">
        <v>46173</v>
      </c>
      <c r="O51">
        <v>50</v>
      </c>
      <c r="P51" t="str">
        <v>POS Data Upload DC Central</v>
      </c>
      <c r="Q51" t="str">
        <v>Discounts - Other</v>
      </c>
      <c r="R51" t="str">
        <v/>
      </c>
      <c r="S51">
        <v>421000</v>
      </c>
      <c r="T51">
        <v>4579</v>
      </c>
    </row>
    <row r="52">
      <c r="N52">
        <v>46173</v>
      </c>
      <c r="O52">
        <v>51</v>
      </c>
      <c r="P52" t="str">
        <v>POS Data Upload DC Central</v>
      </c>
      <c r="Q52" t="str">
        <v>Discounts - Police</v>
      </c>
      <c r="R52" t="str">
        <v/>
      </c>
      <c r="S52">
        <v>421000</v>
      </c>
      <c r="T52">
        <v>4579</v>
      </c>
    </row>
    <row r="53">
      <c r="N53">
        <v>46173</v>
      </c>
      <c r="O53">
        <v>52</v>
      </c>
      <c r="P53" t="str">
        <v>POS Data Upload DC Central</v>
      </c>
      <c r="Q53" t="str">
        <v>Discounts - Senior Citizen</v>
      </c>
      <c r="R53" t="str">
        <v/>
      </c>
      <c r="S53">
        <v>421000</v>
      </c>
      <c r="T53">
        <v>4579</v>
      </c>
    </row>
    <row r="54">
      <c r="N54">
        <v>46173</v>
      </c>
      <c r="O54">
        <v>53</v>
      </c>
      <c r="P54" t="str">
        <v>POS Data Upload DC Central</v>
      </c>
      <c r="Q54" t="str">
        <v>Donations</v>
      </c>
      <c r="R54" t="str">
        <v/>
      </c>
      <c r="S54">
        <v>236000</v>
      </c>
      <c r="T54">
        <v>4579</v>
      </c>
    </row>
    <row r="55">
      <c r="N55">
        <v>46173</v>
      </c>
      <c r="O55">
        <v>54</v>
      </c>
      <c r="P55" t="str">
        <v>POS Data Upload DC Central</v>
      </c>
      <c r="Q55" t="str">
        <v>DoorDash</v>
      </c>
      <c r="R55" t="str">
        <v>DDD</v>
      </c>
      <c r="S55">
        <v>113000</v>
      </c>
      <c r="T55">
        <v>4579</v>
      </c>
    </row>
    <row r="56">
      <c r="N56">
        <v>46173</v>
      </c>
      <c r="O56">
        <v>55</v>
      </c>
      <c r="P56" t="str">
        <v>POS Data Upload DC Central</v>
      </c>
      <c r="Q56" t="str">
        <v>DoorDash Shortage</v>
      </c>
      <c r="R56" t="str">
        <v>DDD</v>
      </c>
      <c r="S56">
        <v>678500</v>
      </c>
      <c r="T56">
        <v>4579</v>
      </c>
    </row>
    <row r="57">
      <c r="N57">
        <v>46173</v>
      </c>
      <c r="O57">
        <v>56</v>
      </c>
      <c r="P57" t="str">
        <v>POS Data Upload DC Central</v>
      </c>
      <c r="Q57" t="str">
        <v xml:space="preserve">EBT Expected </v>
      </c>
      <c r="R57" t="str">
        <v/>
      </c>
      <c r="S57">
        <v>114000</v>
      </c>
      <c r="T57">
        <v>4579</v>
      </c>
    </row>
    <row r="58">
      <c r="N58">
        <v>46173</v>
      </c>
      <c r="O58">
        <v>57</v>
      </c>
      <c r="P58" t="str">
        <v>POS Data Upload DC Central</v>
      </c>
      <c r="Q58" t="str">
        <v>EZ Cater</v>
      </c>
      <c r="R58" t="str">
        <v/>
      </c>
      <c r="S58">
        <v>110000</v>
      </c>
      <c r="T58">
        <v>4579</v>
      </c>
    </row>
    <row r="59">
      <c r="N59">
        <v>46173</v>
      </c>
      <c r="O59">
        <v>58</v>
      </c>
      <c r="P59" t="str">
        <v>POS Data Upload DC Central</v>
      </c>
      <c r="Q59" t="str">
        <v>Gift Card Redeemed</v>
      </c>
      <c r="R59" t="str">
        <v/>
      </c>
      <c r="S59">
        <v>202900</v>
      </c>
      <c r="T59">
        <v>4579</v>
      </c>
    </row>
    <row r="60">
      <c r="N60">
        <v>46173</v>
      </c>
      <c r="O60">
        <v>59</v>
      </c>
      <c r="P60" t="str">
        <v>POS Data Upload DC Central</v>
      </c>
      <c r="Q60" t="str">
        <v>Gift Cards Sales</v>
      </c>
      <c r="R60" t="str">
        <v/>
      </c>
      <c r="S60">
        <v>202800</v>
      </c>
      <c r="T60">
        <v>4579</v>
      </c>
    </row>
    <row r="61">
      <c r="N61">
        <v>46173</v>
      </c>
      <c r="O61">
        <v>60</v>
      </c>
      <c r="P61" t="str">
        <v>POS Data Upload DC Central</v>
      </c>
      <c r="Q61" t="str">
        <v>GrubHub</v>
      </c>
      <c r="R61" t="str">
        <v>GHD</v>
      </c>
      <c r="S61">
        <v>115000</v>
      </c>
      <c r="T61">
        <v>4579</v>
      </c>
    </row>
    <row r="62">
      <c r="N62">
        <v>46173</v>
      </c>
      <c r="O62">
        <v>61</v>
      </c>
      <c r="P62" t="str">
        <v>POS Data Upload DC Central</v>
      </c>
      <c r="Q62" t="str">
        <v>Kiosk Expected Payment</v>
      </c>
      <c r="R62" t="str">
        <v>CC</v>
      </c>
      <c r="S62">
        <v>102500</v>
      </c>
      <c r="T62">
        <v>4579</v>
      </c>
    </row>
    <row r="63">
      <c r="N63">
        <v>46173</v>
      </c>
      <c r="O63">
        <v>62</v>
      </c>
      <c r="P63" t="str">
        <v>POS Data Upload DC Central</v>
      </c>
      <c r="Q63" t="str">
        <v>Non-Redeemable Tender</v>
      </c>
      <c r="R63" t="str">
        <v>CASH</v>
      </c>
      <c r="S63">
        <v>676000</v>
      </c>
      <c r="T63">
        <v>4579</v>
      </c>
    </row>
    <row r="64">
      <c r="N64">
        <v>46173</v>
      </c>
      <c r="O64">
        <v>63</v>
      </c>
      <c r="P64" t="str">
        <v>POS Data Upload DC Central</v>
      </c>
      <c r="Q64" t="str">
        <v>O/S DC Discrepancies</v>
      </c>
      <c r="R64" t="str">
        <v>CASH</v>
      </c>
      <c r="S64">
        <v>676000</v>
      </c>
      <c r="T64">
        <v>4579</v>
      </c>
    </row>
    <row r="65">
      <c r="N65">
        <v>46173</v>
      </c>
      <c r="O65">
        <v>64</v>
      </c>
      <c r="P65" t="str">
        <v>POS Data Upload DC Central</v>
      </c>
      <c r="Q65" t="str">
        <v>Online Catering</v>
      </c>
      <c r="R65" t="str">
        <v/>
      </c>
      <c r="S65">
        <v>110000</v>
      </c>
      <c r="T65">
        <v>4579</v>
      </c>
    </row>
    <row r="66">
      <c r="N66">
        <v>46173</v>
      </c>
      <c r="O66">
        <v>65</v>
      </c>
      <c r="P66" t="str">
        <v>POS Data Upload DC Central</v>
      </c>
      <c r="Q66" t="str">
        <v>Paid Outs</v>
      </c>
      <c r="R66" t="str">
        <v/>
      </c>
      <c r="S66">
        <v>116200</v>
      </c>
      <c r="T66">
        <v>4579</v>
      </c>
    </row>
    <row r="67">
      <c r="N67">
        <v>46173</v>
      </c>
      <c r="O67">
        <v>66</v>
      </c>
      <c r="P67" t="str">
        <v>POS Data Upload DC Central</v>
      </c>
      <c r="Q67" t="str">
        <v>POS Over/Short</v>
      </c>
      <c r="R67" t="str">
        <v>CASH</v>
      </c>
      <c r="S67">
        <v>676000</v>
      </c>
      <c r="T67">
        <v>4579</v>
      </c>
    </row>
    <row r="68">
      <c r="N68">
        <v>46173</v>
      </c>
      <c r="O68">
        <v>67</v>
      </c>
      <c r="P68" t="str">
        <v>POS Data Upload DC Central</v>
      </c>
      <c r="Q68" t="str">
        <v>Promotions</v>
      </c>
      <c r="R68" t="str">
        <v/>
      </c>
      <c r="S68">
        <v>444000</v>
      </c>
      <c r="T68">
        <v>4579</v>
      </c>
    </row>
    <row r="69">
      <c r="N69">
        <v>46173</v>
      </c>
      <c r="O69">
        <v>68</v>
      </c>
      <c r="P69" t="str">
        <v>POS Data Upload DC Central</v>
      </c>
      <c r="Q69" t="str">
        <v>Sales Beverages</v>
      </c>
      <c r="R69" t="str">
        <v/>
      </c>
      <c r="S69">
        <v>401000</v>
      </c>
      <c r="T69">
        <v>4579</v>
      </c>
    </row>
    <row r="70">
      <c r="N70">
        <v>46173</v>
      </c>
      <c r="O70">
        <v>69</v>
      </c>
      <c r="P70" t="str">
        <v>POS Data Upload DC Central</v>
      </c>
      <c r="Q70" t="str">
        <v>Sales Food</v>
      </c>
      <c r="R70" t="str">
        <v/>
      </c>
      <c r="S70">
        <v>401000</v>
      </c>
      <c r="T70">
        <v>4579</v>
      </c>
    </row>
    <row r="71">
      <c r="N71">
        <v>46173</v>
      </c>
      <c r="O71">
        <v>70</v>
      </c>
      <c r="P71" t="str">
        <v>POS Data Upload DC Central</v>
      </c>
      <c r="Q71" t="str">
        <v>Sales Other</v>
      </c>
      <c r="R71" t="str">
        <v/>
      </c>
      <c r="S71">
        <v>408000</v>
      </c>
      <c r="T71">
        <v>4579</v>
      </c>
    </row>
    <row r="72">
      <c r="N72">
        <v>46173</v>
      </c>
      <c r="O72">
        <v>71</v>
      </c>
      <c r="P72" t="str">
        <v>POS Data Upload DC Central</v>
      </c>
      <c r="Q72" t="str">
        <v>Sales Tax Payable</v>
      </c>
      <c r="R72" t="str">
        <v/>
      </c>
      <c r="S72">
        <v>241000</v>
      </c>
      <c r="T72">
        <v>4579</v>
      </c>
    </row>
    <row r="73">
      <c r="N73">
        <v>46173</v>
      </c>
      <c r="O73">
        <v>72</v>
      </c>
      <c r="P73" t="str">
        <v>POS Data Upload DC Central</v>
      </c>
      <c r="Q73" t="str">
        <v>Uber</v>
      </c>
      <c r="R73" t="str">
        <v>UBD</v>
      </c>
      <c r="S73">
        <v>116000</v>
      </c>
      <c r="T73">
        <v>4579</v>
      </c>
    </row>
    <row r="74">
      <c r="N74">
        <v>46173</v>
      </c>
      <c r="O74">
        <v>73</v>
      </c>
      <c r="P74" t="str">
        <v>POS Data Upload DC Central</v>
      </c>
      <c r="Q74" t="str">
        <v>Uber Shortage</v>
      </c>
      <c r="R74" t="str">
        <v>UBD</v>
      </c>
      <c r="S74">
        <v>678500</v>
      </c>
      <c r="T74">
        <v>4579</v>
      </c>
    </row>
    <row r="75">
      <c r="N75">
        <v>46173</v>
      </c>
      <c r="O75">
        <v>74</v>
      </c>
      <c r="P75" t="str">
        <v>POS Data Upload DC Central</v>
      </c>
      <c r="Q75" t="str">
        <v>WL DD Tips</v>
      </c>
      <c r="R75" t="str">
        <v/>
      </c>
      <c r="S75">
        <v>670000</v>
      </c>
      <c r="T75">
        <v>4579</v>
      </c>
    </row>
    <row r="76">
      <c r="N76">
        <v>46173</v>
      </c>
      <c r="O76">
        <v>75</v>
      </c>
      <c r="P76" t="str">
        <v>POS Data Upload DC Central</v>
      </c>
      <c r="Q76" t="str">
        <v>Amex Expected Deposit</v>
      </c>
      <c r="R76" t="str">
        <v>CC</v>
      </c>
      <c r="S76">
        <v>102500</v>
      </c>
      <c r="T76">
        <v>5328</v>
      </c>
    </row>
    <row r="77">
      <c r="N77">
        <v>46173</v>
      </c>
      <c r="O77">
        <v>76</v>
      </c>
      <c r="P77" t="str">
        <v>POS Data Upload DC Central</v>
      </c>
      <c r="Q77" t="str">
        <v>Ca CRV</v>
      </c>
      <c r="R77" t="str">
        <v/>
      </c>
      <c r="S77">
        <v>240000</v>
      </c>
      <c r="T77">
        <v>5328</v>
      </c>
    </row>
    <row r="78">
      <c r="N78">
        <v>46173</v>
      </c>
      <c r="O78">
        <v>77</v>
      </c>
      <c r="P78" t="str">
        <v>POS Data Upload DC Central</v>
      </c>
      <c r="Q78" t="str">
        <v>Cash Expected Deposit</v>
      </c>
      <c r="R78" t="str">
        <v>CASH</v>
      </c>
      <c r="S78">
        <v>102000</v>
      </c>
      <c r="T78">
        <v>5328</v>
      </c>
    </row>
    <row r="79">
      <c r="N79">
        <v>46173</v>
      </c>
      <c r="O79">
        <v>78</v>
      </c>
      <c r="P79" t="str">
        <v>POS Data Upload DC Central</v>
      </c>
      <c r="Q79" t="str">
        <v>CC Expected Deposit</v>
      </c>
      <c r="R79" t="str">
        <v>CC</v>
      </c>
      <c r="S79">
        <v>102500</v>
      </c>
      <c r="T79">
        <v>5328</v>
      </c>
    </row>
    <row r="80">
      <c r="N80">
        <v>46173</v>
      </c>
      <c r="O80">
        <v>79</v>
      </c>
      <c r="P80" t="str">
        <v>POS Data Upload DC Central</v>
      </c>
      <c r="Q80" t="str">
        <v>Delivery Fee</v>
      </c>
      <c r="R80" t="str">
        <v/>
      </c>
      <c r="S80">
        <v>670000</v>
      </c>
      <c r="T80">
        <v>5328</v>
      </c>
    </row>
    <row r="81">
      <c r="N81">
        <v>46173</v>
      </c>
      <c r="O81">
        <v>80</v>
      </c>
      <c r="P81" t="str">
        <v>POS Data Upload DC Central</v>
      </c>
      <c r="Q81" t="str">
        <v>Discounts - 10%</v>
      </c>
      <c r="R81" t="str">
        <v/>
      </c>
      <c r="S81">
        <v>421000</v>
      </c>
      <c r="T81">
        <v>5328</v>
      </c>
    </row>
    <row r="82">
      <c r="N82">
        <v>46173</v>
      </c>
      <c r="O82">
        <v>81</v>
      </c>
      <c r="P82" t="str">
        <v>POS Data Upload DC Central</v>
      </c>
      <c r="Q82" t="str">
        <v>Discounts - Employee</v>
      </c>
      <c r="R82" t="str">
        <v/>
      </c>
      <c r="S82">
        <v>421000</v>
      </c>
      <c r="T82">
        <v>5328</v>
      </c>
    </row>
    <row r="83">
      <c r="N83">
        <v>46173</v>
      </c>
      <c r="O83">
        <v>82</v>
      </c>
      <c r="P83" t="str">
        <v>POS Data Upload DC Central</v>
      </c>
      <c r="Q83" t="str">
        <v>Discounts - Guest Recovery</v>
      </c>
      <c r="R83" t="str">
        <v/>
      </c>
      <c r="S83">
        <v>421000</v>
      </c>
      <c r="T83">
        <v>5328</v>
      </c>
    </row>
    <row r="84">
      <c r="N84">
        <v>46173</v>
      </c>
      <c r="O84">
        <v>83</v>
      </c>
      <c r="P84" t="str">
        <v>POS Data Upload DC Central</v>
      </c>
      <c r="Q84" t="str">
        <v>Discounts - Manager</v>
      </c>
      <c r="R84" t="str">
        <v/>
      </c>
      <c r="S84">
        <v>421000</v>
      </c>
      <c r="T84">
        <v>5328</v>
      </c>
    </row>
    <row r="85">
      <c r="N85">
        <v>46173</v>
      </c>
      <c r="O85">
        <v>84</v>
      </c>
      <c r="P85" t="str">
        <v>POS Data Upload DC Central</v>
      </c>
      <c r="Q85" t="str">
        <v>Discounts - Military</v>
      </c>
      <c r="R85" t="str">
        <v/>
      </c>
      <c r="S85">
        <v>421000</v>
      </c>
      <c r="T85">
        <v>5328</v>
      </c>
    </row>
    <row r="86">
      <c r="N86">
        <v>46173</v>
      </c>
      <c r="O86">
        <v>85</v>
      </c>
      <c r="P86" t="str">
        <v>POS Data Upload DC Central</v>
      </c>
      <c r="Q86" t="str">
        <v>Discounts - Open $</v>
      </c>
      <c r="R86" t="str">
        <v/>
      </c>
      <c r="S86">
        <v>421000</v>
      </c>
      <c r="T86">
        <v>5328</v>
      </c>
    </row>
    <row r="87">
      <c r="N87">
        <v>46173</v>
      </c>
      <c r="O87">
        <v>86</v>
      </c>
      <c r="P87" t="str">
        <v>POS Data Upload DC Central</v>
      </c>
      <c r="Q87" t="str">
        <v>Discounts - Open %</v>
      </c>
      <c r="R87" t="str">
        <v/>
      </c>
      <c r="S87">
        <v>421000</v>
      </c>
      <c r="T87">
        <v>5328</v>
      </c>
    </row>
    <row r="88">
      <c r="N88">
        <v>46173</v>
      </c>
      <c r="O88">
        <v>87</v>
      </c>
      <c r="P88" t="str">
        <v>POS Data Upload DC Central</v>
      </c>
      <c r="Q88" t="str">
        <v>Discounts - Other</v>
      </c>
      <c r="R88" t="str">
        <v/>
      </c>
      <c r="S88">
        <v>421000</v>
      </c>
      <c r="T88">
        <v>5328</v>
      </c>
    </row>
    <row r="89">
      <c r="N89">
        <v>46173</v>
      </c>
      <c r="O89">
        <v>88</v>
      </c>
      <c r="P89" t="str">
        <v>POS Data Upload DC Central</v>
      </c>
      <c r="Q89" t="str">
        <v>Discounts - Police</v>
      </c>
      <c r="R89" t="str">
        <v/>
      </c>
      <c r="S89">
        <v>421000</v>
      </c>
      <c r="T89">
        <v>5328</v>
      </c>
    </row>
    <row r="90">
      <c r="N90">
        <v>46173</v>
      </c>
      <c r="O90">
        <v>89</v>
      </c>
      <c r="P90" t="str">
        <v>POS Data Upload DC Central</v>
      </c>
      <c r="Q90" t="str">
        <v>Discounts - Senior Citizen</v>
      </c>
      <c r="R90" t="str">
        <v/>
      </c>
      <c r="S90">
        <v>421000</v>
      </c>
      <c r="T90">
        <v>5328</v>
      </c>
    </row>
    <row r="91">
      <c r="N91">
        <v>46173</v>
      </c>
      <c r="O91">
        <v>90</v>
      </c>
      <c r="P91" t="str">
        <v>POS Data Upload DC Central</v>
      </c>
      <c r="Q91" t="str">
        <v>Donations</v>
      </c>
      <c r="R91" t="str">
        <v/>
      </c>
      <c r="S91">
        <v>236000</v>
      </c>
      <c r="T91">
        <v>5328</v>
      </c>
    </row>
    <row r="92">
      <c r="N92">
        <v>46173</v>
      </c>
      <c r="O92">
        <v>91</v>
      </c>
      <c r="P92" t="str">
        <v>POS Data Upload DC Central</v>
      </c>
      <c r="Q92" t="str">
        <v>DoorDash</v>
      </c>
      <c r="R92" t="str">
        <v>DDD</v>
      </c>
      <c r="S92">
        <v>113000</v>
      </c>
      <c r="T92">
        <v>5328</v>
      </c>
    </row>
    <row r="93">
      <c r="N93">
        <v>46173</v>
      </c>
      <c r="O93">
        <v>92</v>
      </c>
      <c r="P93" t="str">
        <v>POS Data Upload DC Central</v>
      </c>
      <c r="Q93" t="str">
        <v>DoorDash Shortage</v>
      </c>
      <c r="R93" t="str">
        <v>DDD</v>
      </c>
      <c r="S93">
        <v>678500</v>
      </c>
      <c r="T93">
        <v>5328</v>
      </c>
    </row>
    <row r="94">
      <c r="N94">
        <v>46173</v>
      </c>
      <c r="O94">
        <v>93</v>
      </c>
      <c r="P94" t="str">
        <v>POS Data Upload DC Central</v>
      </c>
      <c r="Q94" t="str">
        <v xml:space="preserve">EBT Expected </v>
      </c>
      <c r="R94" t="str">
        <v/>
      </c>
      <c r="S94">
        <v>114000</v>
      </c>
      <c r="T94">
        <v>5328</v>
      </c>
    </row>
    <row r="95">
      <c r="N95">
        <v>46173</v>
      </c>
      <c r="O95">
        <v>94</v>
      </c>
      <c r="P95" t="str">
        <v>POS Data Upload DC Central</v>
      </c>
      <c r="Q95" t="str">
        <v>EZ Cater</v>
      </c>
      <c r="R95" t="str">
        <v/>
      </c>
      <c r="S95">
        <v>110000</v>
      </c>
      <c r="T95">
        <v>5328</v>
      </c>
    </row>
    <row r="96">
      <c r="N96">
        <v>46173</v>
      </c>
      <c r="O96">
        <v>95</v>
      </c>
      <c r="P96" t="str">
        <v>POS Data Upload DC Central</v>
      </c>
      <c r="Q96" t="str">
        <v>Gift Card Redeemed</v>
      </c>
      <c r="R96" t="str">
        <v/>
      </c>
      <c r="S96">
        <v>202900</v>
      </c>
      <c r="T96">
        <v>5328</v>
      </c>
    </row>
    <row r="97">
      <c r="N97">
        <v>46173</v>
      </c>
      <c r="O97">
        <v>96</v>
      </c>
      <c r="P97" t="str">
        <v>POS Data Upload DC Central</v>
      </c>
      <c r="Q97" t="str">
        <v>Gift Cards Sales</v>
      </c>
      <c r="R97" t="str">
        <v/>
      </c>
      <c r="S97">
        <v>202800</v>
      </c>
      <c r="T97">
        <v>5328</v>
      </c>
    </row>
    <row r="98">
      <c r="N98">
        <v>46173</v>
      </c>
      <c r="O98">
        <v>97</v>
      </c>
      <c r="P98" t="str">
        <v>POS Data Upload DC Central</v>
      </c>
      <c r="Q98" t="str">
        <v>GrubHub</v>
      </c>
      <c r="R98" t="str">
        <v>GHD</v>
      </c>
      <c r="S98">
        <v>115000</v>
      </c>
      <c r="T98">
        <v>5328</v>
      </c>
    </row>
    <row r="99">
      <c r="N99">
        <v>46173</v>
      </c>
      <c r="O99">
        <v>98</v>
      </c>
      <c r="P99" t="str">
        <v>POS Data Upload DC Central</v>
      </c>
      <c r="Q99" t="str">
        <v>Kiosk Expected Payment</v>
      </c>
      <c r="R99" t="str">
        <v>CC</v>
      </c>
      <c r="S99">
        <v>102500</v>
      </c>
      <c r="T99">
        <v>5328</v>
      </c>
    </row>
    <row r="100">
      <c r="N100">
        <v>46173</v>
      </c>
      <c r="O100">
        <v>99</v>
      </c>
      <c r="P100" t="str">
        <v>POS Data Upload DC Central</v>
      </c>
      <c r="Q100" t="str">
        <v>Non-Redeemable Tender</v>
      </c>
      <c r="R100" t="str">
        <v>CASH</v>
      </c>
      <c r="S100">
        <v>676000</v>
      </c>
      <c r="T100">
        <v>5328</v>
      </c>
    </row>
    <row r="101">
      <c r="N101">
        <v>46173</v>
      </c>
      <c r="O101">
        <v>100</v>
      </c>
      <c r="P101" t="str">
        <v>POS Data Upload DC Central</v>
      </c>
      <c r="Q101" t="str">
        <v>O/S DC Discrepancies</v>
      </c>
      <c r="R101" t="str">
        <v>CASH</v>
      </c>
      <c r="S101">
        <v>676000</v>
      </c>
      <c r="T101">
        <v>5328</v>
      </c>
    </row>
    <row r="102">
      <c r="N102">
        <v>46173</v>
      </c>
      <c r="O102">
        <v>101</v>
      </c>
      <c r="P102" t="str">
        <v>POS Data Upload DC Central</v>
      </c>
      <c r="Q102" t="str">
        <v>Online Catering</v>
      </c>
      <c r="R102" t="str">
        <v/>
      </c>
      <c r="S102">
        <v>110000</v>
      </c>
      <c r="T102">
        <v>5328</v>
      </c>
    </row>
    <row r="103">
      <c r="N103">
        <v>46173</v>
      </c>
      <c r="O103">
        <v>102</v>
      </c>
      <c r="P103" t="str">
        <v>POS Data Upload DC Central</v>
      </c>
      <c r="Q103" t="str">
        <v>Paid Outs</v>
      </c>
      <c r="R103" t="str">
        <v/>
      </c>
      <c r="S103">
        <v>116200</v>
      </c>
      <c r="T103">
        <v>5328</v>
      </c>
    </row>
    <row r="104">
      <c r="N104">
        <v>46173</v>
      </c>
      <c r="O104">
        <v>103</v>
      </c>
      <c r="P104" t="str">
        <v>POS Data Upload DC Central</v>
      </c>
      <c r="Q104" t="str">
        <v>POS Over/Short</v>
      </c>
      <c r="R104" t="str">
        <v>CASH</v>
      </c>
      <c r="S104">
        <v>676000</v>
      </c>
      <c r="T104">
        <v>5328</v>
      </c>
    </row>
    <row r="105">
      <c r="N105">
        <v>46173</v>
      </c>
      <c r="O105">
        <v>104</v>
      </c>
      <c r="P105" t="str">
        <v>POS Data Upload DC Central</v>
      </c>
      <c r="Q105" t="str">
        <v>Promotions</v>
      </c>
      <c r="R105" t="str">
        <v/>
      </c>
      <c r="S105">
        <v>444000</v>
      </c>
      <c r="T105">
        <v>5328</v>
      </c>
    </row>
    <row r="106">
      <c r="N106">
        <v>46173</v>
      </c>
      <c r="O106">
        <v>105</v>
      </c>
      <c r="P106" t="str">
        <v>POS Data Upload DC Central</v>
      </c>
      <c r="Q106" t="str">
        <v>Sales Beverages</v>
      </c>
      <c r="R106" t="str">
        <v/>
      </c>
      <c r="S106">
        <v>401000</v>
      </c>
      <c r="T106">
        <v>5328</v>
      </c>
    </row>
    <row r="107">
      <c r="N107">
        <v>46173</v>
      </c>
      <c r="O107">
        <v>106</v>
      </c>
      <c r="P107" t="str">
        <v>POS Data Upload DC Central</v>
      </c>
      <c r="Q107" t="str">
        <v>Sales Food</v>
      </c>
      <c r="R107" t="str">
        <v/>
      </c>
      <c r="S107">
        <v>401000</v>
      </c>
      <c r="T107">
        <v>5328</v>
      </c>
    </row>
    <row r="108">
      <c r="N108">
        <v>46173</v>
      </c>
      <c r="O108">
        <v>107</v>
      </c>
      <c r="P108" t="str">
        <v>POS Data Upload DC Central</v>
      </c>
      <c r="Q108" t="str">
        <v>Sales Other</v>
      </c>
      <c r="R108" t="str">
        <v/>
      </c>
      <c r="S108">
        <v>408000</v>
      </c>
      <c r="T108">
        <v>5328</v>
      </c>
    </row>
    <row r="109">
      <c r="N109">
        <v>46173</v>
      </c>
      <c r="O109">
        <v>108</v>
      </c>
      <c r="P109" t="str">
        <v>POS Data Upload DC Central</v>
      </c>
      <c r="Q109" t="str">
        <v>Sales Tax Payable</v>
      </c>
      <c r="R109" t="str">
        <v/>
      </c>
      <c r="S109">
        <v>241000</v>
      </c>
      <c r="T109">
        <v>5328</v>
      </c>
    </row>
    <row r="110">
      <c r="N110">
        <v>46173</v>
      </c>
      <c r="O110">
        <v>109</v>
      </c>
      <c r="P110" t="str">
        <v>POS Data Upload DC Central</v>
      </c>
      <c r="Q110" t="str">
        <v>Uber</v>
      </c>
      <c r="R110" t="str">
        <v>UBD</v>
      </c>
      <c r="S110">
        <v>116000</v>
      </c>
      <c r="T110">
        <v>5328</v>
      </c>
    </row>
    <row r="111">
      <c r="N111">
        <v>46173</v>
      </c>
      <c r="O111">
        <v>110</v>
      </c>
      <c r="P111" t="str">
        <v>POS Data Upload DC Central</v>
      </c>
      <c r="Q111" t="str">
        <v>Uber Shortage</v>
      </c>
      <c r="R111" t="str">
        <v>UBD</v>
      </c>
      <c r="S111">
        <v>678500</v>
      </c>
      <c r="T111">
        <v>5328</v>
      </c>
    </row>
    <row r="112">
      <c r="N112">
        <v>46173</v>
      </c>
      <c r="O112">
        <v>111</v>
      </c>
      <c r="P112" t="str">
        <v>POS Data Upload DC Central</v>
      </c>
      <c r="Q112" t="str">
        <v>WL DD Tips</v>
      </c>
      <c r="R112" t="str">
        <v/>
      </c>
      <c r="S112">
        <v>670000</v>
      </c>
      <c r="T112">
        <v>5328</v>
      </c>
    </row>
    <row r="113">
      <c r="N113">
        <v>46173</v>
      </c>
      <c r="O113">
        <v>112</v>
      </c>
      <c r="P113" t="str">
        <v>POS Data Upload DC Central</v>
      </c>
      <c r="Q113" t="str">
        <v>Amex Expected Deposit</v>
      </c>
      <c r="R113" t="str">
        <v>CC</v>
      </c>
      <c r="S113">
        <v>102500</v>
      </c>
      <c r="T113">
        <v>5592</v>
      </c>
    </row>
    <row r="114">
      <c r="N114">
        <v>46173</v>
      </c>
      <c r="O114">
        <v>113</v>
      </c>
      <c r="P114" t="str">
        <v>POS Data Upload DC Central</v>
      </c>
      <c r="Q114" t="str">
        <v>Ca CRV</v>
      </c>
      <c r="R114" t="str">
        <v/>
      </c>
      <c r="S114">
        <v>240000</v>
      </c>
      <c r="T114">
        <v>5592</v>
      </c>
    </row>
    <row r="115">
      <c r="N115">
        <v>46173</v>
      </c>
      <c r="O115">
        <v>114</v>
      </c>
      <c r="P115" t="str">
        <v>POS Data Upload DC Central</v>
      </c>
      <c r="Q115" t="str">
        <v>Cash Expected Deposit</v>
      </c>
      <c r="R115" t="str">
        <v>CASH</v>
      </c>
      <c r="S115">
        <v>102000</v>
      </c>
      <c r="T115">
        <v>5592</v>
      </c>
    </row>
    <row r="116">
      <c r="N116">
        <v>46173</v>
      </c>
      <c r="O116">
        <v>115</v>
      </c>
      <c r="P116" t="str">
        <v>POS Data Upload DC Central</v>
      </c>
      <c r="Q116" t="str">
        <v>CC Expected Deposit</v>
      </c>
      <c r="R116" t="str">
        <v>CC</v>
      </c>
      <c r="S116">
        <v>102500</v>
      </c>
      <c r="T116">
        <v>5592</v>
      </c>
    </row>
    <row r="117">
      <c r="N117">
        <v>46173</v>
      </c>
      <c r="O117">
        <v>116</v>
      </c>
      <c r="P117" t="str">
        <v>POS Data Upload DC Central</v>
      </c>
      <c r="Q117" t="str">
        <v>Delivery Fee</v>
      </c>
      <c r="R117" t="str">
        <v/>
      </c>
      <c r="S117">
        <v>670000</v>
      </c>
      <c r="T117">
        <v>5592</v>
      </c>
    </row>
    <row r="118">
      <c r="N118">
        <v>46173</v>
      </c>
      <c r="O118">
        <v>117</v>
      </c>
      <c r="P118" t="str">
        <v>POS Data Upload DC Central</v>
      </c>
      <c r="Q118" t="str">
        <v>Discounts - 10%</v>
      </c>
      <c r="R118" t="str">
        <v/>
      </c>
      <c r="S118">
        <v>421000</v>
      </c>
      <c r="T118">
        <v>5592</v>
      </c>
    </row>
    <row r="119">
      <c r="N119">
        <v>46173</v>
      </c>
      <c r="O119">
        <v>118</v>
      </c>
      <c r="P119" t="str">
        <v>POS Data Upload DC Central</v>
      </c>
      <c r="Q119" t="str">
        <v>Discounts - Employee</v>
      </c>
      <c r="R119" t="str">
        <v/>
      </c>
      <c r="S119">
        <v>421000</v>
      </c>
      <c r="T119">
        <v>5592</v>
      </c>
    </row>
    <row r="120">
      <c r="N120">
        <v>46173</v>
      </c>
      <c r="O120">
        <v>119</v>
      </c>
      <c r="P120" t="str">
        <v>POS Data Upload DC Central</v>
      </c>
      <c r="Q120" t="str">
        <v>Discounts - Guest Recovery</v>
      </c>
      <c r="R120" t="str">
        <v/>
      </c>
      <c r="S120">
        <v>421000</v>
      </c>
      <c r="T120">
        <v>5592</v>
      </c>
    </row>
    <row r="121">
      <c r="N121">
        <v>46173</v>
      </c>
      <c r="O121">
        <v>120</v>
      </c>
      <c r="P121" t="str">
        <v>POS Data Upload DC Central</v>
      </c>
      <c r="Q121" t="str">
        <v>Discounts - Manager</v>
      </c>
      <c r="R121" t="str">
        <v/>
      </c>
      <c r="S121">
        <v>421000</v>
      </c>
      <c r="T121">
        <v>5592</v>
      </c>
    </row>
    <row r="122">
      <c r="N122">
        <v>46173</v>
      </c>
      <c r="O122">
        <v>121</v>
      </c>
      <c r="P122" t="str">
        <v>POS Data Upload DC Central</v>
      </c>
      <c r="Q122" t="str">
        <v>Discounts - Military</v>
      </c>
      <c r="R122" t="str">
        <v/>
      </c>
      <c r="S122">
        <v>421000</v>
      </c>
      <c r="T122">
        <v>5592</v>
      </c>
    </row>
    <row r="123">
      <c r="N123">
        <v>46173</v>
      </c>
      <c r="O123">
        <v>122</v>
      </c>
      <c r="P123" t="str">
        <v>POS Data Upload DC Central</v>
      </c>
      <c r="Q123" t="str">
        <v>Discounts - Open $</v>
      </c>
      <c r="R123" t="str">
        <v/>
      </c>
      <c r="S123">
        <v>421000</v>
      </c>
      <c r="T123">
        <v>5592</v>
      </c>
    </row>
    <row r="124">
      <c r="N124">
        <v>46173</v>
      </c>
      <c r="O124">
        <v>123</v>
      </c>
      <c r="P124" t="str">
        <v>POS Data Upload DC Central</v>
      </c>
      <c r="Q124" t="str">
        <v>Discounts - Open %</v>
      </c>
      <c r="R124" t="str">
        <v/>
      </c>
      <c r="S124">
        <v>421000</v>
      </c>
      <c r="T124">
        <v>5592</v>
      </c>
    </row>
    <row r="125">
      <c r="N125">
        <v>46173</v>
      </c>
      <c r="O125">
        <v>124</v>
      </c>
      <c r="P125" t="str">
        <v>POS Data Upload DC Central</v>
      </c>
      <c r="Q125" t="str">
        <v>Discounts - Other</v>
      </c>
      <c r="R125" t="str">
        <v/>
      </c>
      <c r="S125">
        <v>421000</v>
      </c>
      <c r="T125">
        <v>5592</v>
      </c>
    </row>
    <row r="126">
      <c r="N126">
        <v>46173</v>
      </c>
      <c r="O126">
        <v>125</v>
      </c>
      <c r="P126" t="str">
        <v>POS Data Upload DC Central</v>
      </c>
      <c r="Q126" t="str">
        <v>Discounts - Police</v>
      </c>
      <c r="R126" t="str">
        <v/>
      </c>
      <c r="S126">
        <v>421000</v>
      </c>
      <c r="T126">
        <v>5592</v>
      </c>
    </row>
    <row r="127">
      <c r="N127">
        <v>46173</v>
      </c>
      <c r="O127">
        <v>126</v>
      </c>
      <c r="P127" t="str">
        <v>POS Data Upload DC Central</v>
      </c>
      <c r="Q127" t="str">
        <v>Discounts - Senior Citizen</v>
      </c>
      <c r="R127" t="str">
        <v/>
      </c>
      <c r="S127">
        <v>421000</v>
      </c>
      <c r="T127">
        <v>5592</v>
      </c>
    </row>
    <row r="128">
      <c r="N128">
        <v>46173</v>
      </c>
      <c r="O128">
        <v>127</v>
      </c>
      <c r="P128" t="str">
        <v>POS Data Upload DC Central</v>
      </c>
      <c r="Q128" t="str">
        <v>Donations</v>
      </c>
      <c r="R128" t="str">
        <v/>
      </c>
      <c r="S128">
        <v>236000</v>
      </c>
      <c r="T128">
        <v>5592</v>
      </c>
    </row>
    <row r="129">
      <c r="N129">
        <v>46173</v>
      </c>
      <c r="O129">
        <v>128</v>
      </c>
      <c r="P129" t="str">
        <v>POS Data Upload DC Central</v>
      </c>
      <c r="Q129" t="str">
        <v>DoorDash</v>
      </c>
      <c r="R129" t="str">
        <v>DDD</v>
      </c>
      <c r="S129">
        <v>113000</v>
      </c>
      <c r="T129">
        <v>5592</v>
      </c>
    </row>
    <row r="130">
      <c r="N130">
        <v>46173</v>
      </c>
      <c r="O130">
        <v>129</v>
      </c>
      <c r="P130" t="str">
        <v>POS Data Upload DC Central</v>
      </c>
      <c r="Q130" t="str">
        <v>DoorDash Shortage</v>
      </c>
      <c r="R130" t="str">
        <v>DDD</v>
      </c>
      <c r="S130">
        <v>678500</v>
      </c>
      <c r="T130">
        <v>5592</v>
      </c>
    </row>
    <row r="131">
      <c r="N131">
        <v>46173</v>
      </c>
      <c r="O131">
        <v>130</v>
      </c>
      <c r="P131" t="str">
        <v>POS Data Upload DC Central</v>
      </c>
      <c r="Q131" t="str">
        <v xml:space="preserve">EBT Expected </v>
      </c>
      <c r="R131" t="str">
        <v/>
      </c>
      <c r="S131">
        <v>114000</v>
      </c>
      <c r="T131">
        <v>5592</v>
      </c>
    </row>
    <row r="132">
      <c r="N132">
        <v>46173</v>
      </c>
      <c r="O132">
        <v>131</v>
      </c>
      <c r="P132" t="str">
        <v>POS Data Upload DC Central</v>
      </c>
      <c r="Q132" t="str">
        <v>EZ Cater</v>
      </c>
      <c r="R132" t="str">
        <v/>
      </c>
      <c r="S132">
        <v>110000</v>
      </c>
      <c r="T132">
        <v>5592</v>
      </c>
    </row>
    <row r="133">
      <c r="N133">
        <v>46173</v>
      </c>
      <c r="O133">
        <v>132</v>
      </c>
      <c r="P133" t="str">
        <v>POS Data Upload DC Central</v>
      </c>
      <c r="Q133" t="str">
        <v>Gift Card Redeemed</v>
      </c>
      <c r="R133" t="str">
        <v/>
      </c>
      <c r="S133">
        <v>202900</v>
      </c>
      <c r="T133">
        <v>5592</v>
      </c>
    </row>
    <row r="134">
      <c r="N134">
        <v>46173</v>
      </c>
      <c r="O134">
        <v>133</v>
      </c>
      <c r="P134" t="str">
        <v>POS Data Upload DC Central</v>
      </c>
      <c r="Q134" t="str">
        <v>Gift Cards Sales</v>
      </c>
      <c r="R134" t="str">
        <v/>
      </c>
      <c r="S134">
        <v>202800</v>
      </c>
      <c r="T134">
        <v>5592</v>
      </c>
    </row>
    <row r="135">
      <c r="N135">
        <v>46173</v>
      </c>
      <c r="O135">
        <v>134</v>
      </c>
      <c r="P135" t="str">
        <v>POS Data Upload DC Central</v>
      </c>
      <c r="Q135" t="str">
        <v>GrubHub</v>
      </c>
      <c r="R135" t="str">
        <v>GHD</v>
      </c>
      <c r="S135">
        <v>115000</v>
      </c>
      <c r="T135">
        <v>5592</v>
      </c>
    </row>
    <row r="136">
      <c r="N136">
        <v>46173</v>
      </c>
      <c r="O136">
        <v>135</v>
      </c>
      <c r="P136" t="str">
        <v>POS Data Upload DC Central</v>
      </c>
      <c r="Q136" t="str">
        <v>Kiosk Expected Payment</v>
      </c>
      <c r="R136" t="str">
        <v>CC</v>
      </c>
      <c r="S136">
        <v>102500</v>
      </c>
      <c r="T136">
        <v>5592</v>
      </c>
    </row>
    <row r="137">
      <c r="N137">
        <v>46173</v>
      </c>
      <c r="O137">
        <v>136</v>
      </c>
      <c r="P137" t="str">
        <v>POS Data Upload DC Central</v>
      </c>
      <c r="Q137" t="str">
        <v>Non-Redeemable Tender</v>
      </c>
      <c r="R137" t="str">
        <v>CASH</v>
      </c>
      <c r="S137">
        <v>676000</v>
      </c>
      <c r="T137">
        <v>5592</v>
      </c>
    </row>
    <row r="138">
      <c r="N138">
        <v>46173</v>
      </c>
      <c r="O138">
        <v>137</v>
      </c>
      <c r="P138" t="str">
        <v>POS Data Upload DC Central</v>
      </c>
      <c r="Q138" t="str">
        <v>O/S DC Discrepancies</v>
      </c>
      <c r="R138" t="str">
        <v>CASH</v>
      </c>
      <c r="S138">
        <v>676000</v>
      </c>
      <c r="T138">
        <v>5592</v>
      </c>
    </row>
    <row r="139">
      <c r="N139">
        <v>46173</v>
      </c>
      <c r="O139">
        <v>138</v>
      </c>
      <c r="P139" t="str">
        <v>POS Data Upload DC Central</v>
      </c>
      <c r="Q139" t="str">
        <v>Online Catering</v>
      </c>
      <c r="R139" t="str">
        <v/>
      </c>
      <c r="S139">
        <v>110000</v>
      </c>
      <c r="T139">
        <v>5592</v>
      </c>
    </row>
    <row r="140">
      <c r="N140">
        <v>46173</v>
      </c>
      <c r="O140">
        <v>139</v>
      </c>
      <c r="P140" t="str">
        <v>POS Data Upload DC Central</v>
      </c>
      <c r="Q140" t="str">
        <v>Paid Outs</v>
      </c>
      <c r="R140" t="str">
        <v/>
      </c>
      <c r="S140">
        <v>116200</v>
      </c>
      <c r="T140">
        <v>5592</v>
      </c>
    </row>
    <row r="141">
      <c r="N141">
        <v>46173</v>
      </c>
      <c r="O141">
        <v>140</v>
      </c>
      <c r="P141" t="str">
        <v>POS Data Upload DC Central</v>
      </c>
      <c r="Q141" t="str">
        <v>POS Over/Short</v>
      </c>
      <c r="R141" t="str">
        <v>CASH</v>
      </c>
      <c r="S141">
        <v>676000</v>
      </c>
      <c r="T141">
        <v>5592</v>
      </c>
    </row>
    <row r="142">
      <c r="N142">
        <v>46173</v>
      </c>
      <c r="O142">
        <v>141</v>
      </c>
      <c r="P142" t="str">
        <v>POS Data Upload DC Central</v>
      </c>
      <c r="Q142" t="str">
        <v>Promotions</v>
      </c>
      <c r="R142" t="str">
        <v/>
      </c>
      <c r="S142">
        <v>444000</v>
      </c>
      <c r="T142">
        <v>5592</v>
      </c>
    </row>
    <row r="143">
      <c r="N143">
        <v>46173</v>
      </c>
      <c r="O143">
        <v>142</v>
      </c>
      <c r="P143" t="str">
        <v>POS Data Upload DC Central</v>
      </c>
      <c r="Q143" t="str">
        <v>Sales Beverages</v>
      </c>
      <c r="R143" t="str">
        <v/>
      </c>
      <c r="S143">
        <v>401000</v>
      </c>
      <c r="T143">
        <v>5592</v>
      </c>
    </row>
    <row r="144">
      <c r="N144">
        <v>46173</v>
      </c>
      <c r="O144">
        <v>143</v>
      </c>
      <c r="P144" t="str">
        <v>POS Data Upload DC Central</v>
      </c>
      <c r="Q144" t="str">
        <v>Sales Food</v>
      </c>
      <c r="R144" t="str">
        <v/>
      </c>
      <c r="S144">
        <v>401000</v>
      </c>
      <c r="T144">
        <v>5592</v>
      </c>
    </row>
    <row r="145">
      <c r="N145">
        <v>46173</v>
      </c>
      <c r="O145">
        <v>144</v>
      </c>
      <c r="P145" t="str">
        <v>POS Data Upload DC Central</v>
      </c>
      <c r="Q145" t="str">
        <v>Sales Other</v>
      </c>
      <c r="R145" t="str">
        <v/>
      </c>
      <c r="S145">
        <v>408000</v>
      </c>
      <c r="T145">
        <v>5592</v>
      </c>
    </row>
    <row r="146">
      <c r="N146">
        <v>46173</v>
      </c>
      <c r="O146">
        <v>145</v>
      </c>
      <c r="P146" t="str">
        <v>POS Data Upload DC Central</v>
      </c>
      <c r="Q146" t="str">
        <v>Sales Tax Payable</v>
      </c>
      <c r="R146" t="str">
        <v/>
      </c>
      <c r="S146">
        <v>241000</v>
      </c>
      <c r="T146">
        <v>5592</v>
      </c>
    </row>
    <row r="147">
      <c r="N147">
        <v>46173</v>
      </c>
      <c r="O147">
        <v>146</v>
      </c>
      <c r="P147" t="str">
        <v>POS Data Upload DC Central</v>
      </c>
      <c r="Q147" t="str">
        <v>Uber</v>
      </c>
      <c r="R147" t="str">
        <v>UBD</v>
      </c>
      <c r="S147">
        <v>116000</v>
      </c>
      <c r="T147">
        <v>5592</v>
      </c>
    </row>
    <row r="148">
      <c r="N148">
        <v>46173</v>
      </c>
      <c r="O148">
        <v>147</v>
      </c>
      <c r="P148" t="str">
        <v>POS Data Upload DC Central</v>
      </c>
      <c r="Q148" t="str">
        <v>Uber Shortage</v>
      </c>
      <c r="R148" t="str">
        <v>UBD</v>
      </c>
      <c r="S148">
        <v>678500</v>
      </c>
      <c r="T148">
        <v>5592</v>
      </c>
    </row>
    <row r="149">
      <c r="N149">
        <v>46173</v>
      </c>
      <c r="O149">
        <v>148</v>
      </c>
      <c r="P149" t="str">
        <v>POS Data Upload DC Central</v>
      </c>
      <c r="Q149" t="str">
        <v>WL DD Tips</v>
      </c>
      <c r="R149" t="str">
        <v/>
      </c>
      <c r="S149">
        <v>670000</v>
      </c>
      <c r="T149">
        <v>5592</v>
      </c>
    </row>
    <row r="150">
      <c r="N150">
        <v>46173</v>
      </c>
      <c r="O150">
        <v>149</v>
      </c>
      <c r="P150" t="str">
        <v>POS Data Upload DC Central</v>
      </c>
      <c r="Q150" t="str">
        <v>Amex Expected Deposit</v>
      </c>
      <c r="R150" t="str">
        <v>CC</v>
      </c>
      <c r="S150">
        <v>102500</v>
      </c>
      <c r="T150">
        <v>5813</v>
      </c>
    </row>
    <row r="151">
      <c r="N151">
        <v>46173</v>
      </c>
      <c r="O151">
        <v>150</v>
      </c>
      <c r="P151" t="str">
        <v>POS Data Upload DC Central</v>
      </c>
      <c r="Q151" t="str">
        <v>Ca CRV</v>
      </c>
      <c r="R151" t="str">
        <v/>
      </c>
      <c r="S151">
        <v>240000</v>
      </c>
      <c r="T151">
        <v>5813</v>
      </c>
    </row>
    <row r="152">
      <c r="N152">
        <v>46173</v>
      </c>
      <c r="O152">
        <v>151</v>
      </c>
      <c r="P152" t="str">
        <v>POS Data Upload DC Central</v>
      </c>
      <c r="Q152" t="str">
        <v>Cash Expected Deposit</v>
      </c>
      <c r="R152" t="str">
        <v>CASH</v>
      </c>
      <c r="S152">
        <v>102000</v>
      </c>
      <c r="T152">
        <v>5813</v>
      </c>
    </row>
    <row r="153">
      <c r="N153">
        <v>46173</v>
      </c>
      <c r="O153">
        <v>152</v>
      </c>
      <c r="P153" t="str">
        <v>POS Data Upload DC Central</v>
      </c>
      <c r="Q153" t="str">
        <v>CC Expected Deposit</v>
      </c>
      <c r="R153" t="str">
        <v>CC</v>
      </c>
      <c r="S153">
        <v>102500</v>
      </c>
      <c r="T153">
        <v>5813</v>
      </c>
    </row>
    <row r="154">
      <c r="N154">
        <v>46173</v>
      </c>
      <c r="O154">
        <v>153</v>
      </c>
      <c r="P154" t="str">
        <v>POS Data Upload DC Central</v>
      </c>
      <c r="Q154" t="str">
        <v>Delivery Fee</v>
      </c>
      <c r="R154" t="str">
        <v/>
      </c>
      <c r="S154">
        <v>670000</v>
      </c>
      <c r="T154">
        <v>5813</v>
      </c>
    </row>
    <row r="155">
      <c r="N155">
        <v>46173</v>
      </c>
      <c r="O155">
        <v>154</v>
      </c>
      <c r="P155" t="str">
        <v>POS Data Upload DC Central</v>
      </c>
      <c r="Q155" t="str">
        <v>Discounts - 10%</v>
      </c>
      <c r="R155" t="str">
        <v/>
      </c>
      <c r="S155">
        <v>421000</v>
      </c>
      <c r="T155">
        <v>5813</v>
      </c>
    </row>
    <row r="156">
      <c r="N156">
        <v>46173</v>
      </c>
      <c r="O156">
        <v>155</v>
      </c>
      <c r="P156" t="str">
        <v>POS Data Upload DC Central</v>
      </c>
      <c r="Q156" t="str">
        <v>Discounts - Employee</v>
      </c>
      <c r="R156" t="str">
        <v/>
      </c>
      <c r="S156">
        <v>421000</v>
      </c>
      <c r="T156">
        <v>5813</v>
      </c>
    </row>
    <row r="157">
      <c r="N157">
        <v>46173</v>
      </c>
      <c r="O157">
        <v>156</v>
      </c>
      <c r="P157" t="str">
        <v>POS Data Upload DC Central</v>
      </c>
      <c r="Q157" t="str">
        <v>Discounts - Guest Recovery</v>
      </c>
      <c r="R157" t="str">
        <v/>
      </c>
      <c r="S157">
        <v>421000</v>
      </c>
      <c r="T157">
        <v>5813</v>
      </c>
    </row>
    <row r="158">
      <c r="N158">
        <v>46173</v>
      </c>
      <c r="O158">
        <v>157</v>
      </c>
      <c r="P158" t="str">
        <v>POS Data Upload DC Central</v>
      </c>
      <c r="Q158" t="str">
        <v>Discounts - Manager</v>
      </c>
      <c r="R158" t="str">
        <v/>
      </c>
      <c r="S158">
        <v>421000</v>
      </c>
      <c r="T158">
        <v>5813</v>
      </c>
    </row>
    <row r="159">
      <c r="N159">
        <v>46173</v>
      </c>
      <c r="O159">
        <v>158</v>
      </c>
      <c r="P159" t="str">
        <v>POS Data Upload DC Central</v>
      </c>
      <c r="Q159" t="str">
        <v>Discounts - Military</v>
      </c>
      <c r="R159" t="str">
        <v/>
      </c>
      <c r="S159">
        <v>421000</v>
      </c>
      <c r="T159">
        <v>5813</v>
      </c>
    </row>
    <row r="160">
      <c r="N160">
        <v>46173</v>
      </c>
      <c r="O160">
        <v>159</v>
      </c>
      <c r="P160" t="str">
        <v>POS Data Upload DC Central</v>
      </c>
      <c r="Q160" t="str">
        <v>Discounts - Open $</v>
      </c>
      <c r="R160" t="str">
        <v/>
      </c>
      <c r="S160">
        <v>421000</v>
      </c>
      <c r="T160">
        <v>5813</v>
      </c>
    </row>
    <row r="161">
      <c r="N161">
        <v>46173</v>
      </c>
      <c r="O161">
        <v>160</v>
      </c>
      <c r="P161" t="str">
        <v>POS Data Upload DC Central</v>
      </c>
      <c r="Q161" t="str">
        <v>Discounts - Open %</v>
      </c>
      <c r="R161" t="str">
        <v/>
      </c>
      <c r="S161">
        <v>421000</v>
      </c>
      <c r="T161">
        <v>5813</v>
      </c>
    </row>
    <row r="162">
      <c r="N162">
        <v>46173</v>
      </c>
      <c r="O162">
        <v>161</v>
      </c>
      <c r="P162" t="str">
        <v>POS Data Upload DC Central</v>
      </c>
      <c r="Q162" t="str">
        <v>Discounts - Other</v>
      </c>
      <c r="R162" t="str">
        <v/>
      </c>
      <c r="S162">
        <v>421000</v>
      </c>
      <c r="T162">
        <v>5813</v>
      </c>
    </row>
    <row r="163">
      <c r="N163">
        <v>46173</v>
      </c>
      <c r="O163">
        <v>162</v>
      </c>
      <c r="P163" t="str">
        <v>POS Data Upload DC Central</v>
      </c>
      <c r="Q163" t="str">
        <v>Discounts - Police</v>
      </c>
      <c r="R163" t="str">
        <v/>
      </c>
      <c r="S163">
        <v>421000</v>
      </c>
      <c r="T163">
        <v>5813</v>
      </c>
    </row>
    <row r="164">
      <c r="N164">
        <v>46173</v>
      </c>
      <c r="O164">
        <v>163</v>
      </c>
      <c r="P164" t="str">
        <v>POS Data Upload DC Central</v>
      </c>
      <c r="Q164" t="str">
        <v>Discounts - Senior Citizen</v>
      </c>
      <c r="R164" t="str">
        <v/>
      </c>
      <c r="S164">
        <v>421000</v>
      </c>
      <c r="T164">
        <v>5813</v>
      </c>
    </row>
    <row r="165">
      <c r="N165">
        <v>46173</v>
      </c>
      <c r="O165">
        <v>164</v>
      </c>
      <c r="P165" t="str">
        <v>POS Data Upload DC Central</v>
      </c>
      <c r="Q165" t="str">
        <v>Donations</v>
      </c>
      <c r="R165" t="str">
        <v/>
      </c>
      <c r="S165">
        <v>236000</v>
      </c>
      <c r="T165">
        <v>5813</v>
      </c>
    </row>
    <row r="166">
      <c r="N166">
        <v>46173</v>
      </c>
      <c r="O166">
        <v>165</v>
      </c>
      <c r="P166" t="str">
        <v>POS Data Upload DC Central</v>
      </c>
      <c r="Q166" t="str">
        <v>DoorDash</v>
      </c>
      <c r="R166" t="str">
        <v>DDD</v>
      </c>
      <c r="S166">
        <v>113000</v>
      </c>
      <c r="T166">
        <v>5813</v>
      </c>
    </row>
    <row r="167">
      <c r="N167">
        <v>46173</v>
      </c>
      <c r="O167">
        <v>166</v>
      </c>
      <c r="P167" t="str">
        <v>POS Data Upload DC Central</v>
      </c>
      <c r="Q167" t="str">
        <v>DoorDash Shortage</v>
      </c>
      <c r="R167" t="str">
        <v>DDD</v>
      </c>
      <c r="S167">
        <v>678500</v>
      </c>
      <c r="T167">
        <v>5813</v>
      </c>
    </row>
    <row r="168">
      <c r="N168">
        <v>46173</v>
      </c>
      <c r="O168">
        <v>167</v>
      </c>
      <c r="P168" t="str">
        <v>POS Data Upload DC Central</v>
      </c>
      <c r="Q168" t="str">
        <v xml:space="preserve">EBT Expected </v>
      </c>
      <c r="R168" t="str">
        <v/>
      </c>
      <c r="S168">
        <v>114000</v>
      </c>
      <c r="T168">
        <v>5813</v>
      </c>
    </row>
    <row r="169">
      <c r="N169">
        <v>46173</v>
      </c>
      <c r="O169">
        <v>168</v>
      </c>
      <c r="P169" t="str">
        <v>POS Data Upload DC Central</v>
      </c>
      <c r="Q169" t="str">
        <v>EZ Cater</v>
      </c>
      <c r="R169" t="str">
        <v/>
      </c>
      <c r="S169">
        <v>110000</v>
      </c>
      <c r="T169">
        <v>5813</v>
      </c>
    </row>
    <row r="170">
      <c r="N170">
        <v>46173</v>
      </c>
      <c r="O170">
        <v>169</v>
      </c>
      <c r="P170" t="str">
        <v>POS Data Upload DC Central</v>
      </c>
      <c r="Q170" t="str">
        <v>Gift Card Redeemed</v>
      </c>
      <c r="R170" t="str">
        <v/>
      </c>
      <c r="S170">
        <v>202900</v>
      </c>
      <c r="T170">
        <v>5813</v>
      </c>
    </row>
    <row r="171">
      <c r="N171">
        <v>46173</v>
      </c>
      <c r="O171">
        <v>170</v>
      </c>
      <c r="P171" t="str">
        <v>POS Data Upload DC Central</v>
      </c>
      <c r="Q171" t="str">
        <v>Gift Cards Sales</v>
      </c>
      <c r="R171" t="str">
        <v/>
      </c>
      <c r="S171">
        <v>202800</v>
      </c>
      <c r="T171">
        <v>5813</v>
      </c>
    </row>
    <row r="172">
      <c r="N172">
        <v>46173</v>
      </c>
      <c r="O172">
        <v>171</v>
      </c>
      <c r="P172" t="str">
        <v>POS Data Upload DC Central</v>
      </c>
      <c r="Q172" t="str">
        <v>GrubHub</v>
      </c>
      <c r="R172" t="str">
        <v>GHD</v>
      </c>
      <c r="S172">
        <v>115000</v>
      </c>
      <c r="T172">
        <v>5813</v>
      </c>
    </row>
    <row r="173">
      <c r="N173">
        <v>46173</v>
      </c>
      <c r="O173">
        <v>172</v>
      </c>
      <c r="P173" t="str">
        <v>POS Data Upload DC Central</v>
      </c>
      <c r="Q173" t="str">
        <v>Kiosk Expected Payment</v>
      </c>
      <c r="R173" t="str">
        <v>CC</v>
      </c>
      <c r="S173">
        <v>102500</v>
      </c>
      <c r="T173">
        <v>5813</v>
      </c>
    </row>
    <row r="174">
      <c r="N174">
        <v>46173</v>
      </c>
      <c r="O174">
        <v>173</v>
      </c>
      <c r="P174" t="str">
        <v>POS Data Upload DC Central</v>
      </c>
      <c r="Q174" t="str">
        <v>Non-Redeemable Tender</v>
      </c>
      <c r="R174" t="str">
        <v>CASH</v>
      </c>
      <c r="S174">
        <v>676000</v>
      </c>
      <c r="T174">
        <v>5813</v>
      </c>
    </row>
    <row r="175">
      <c r="N175">
        <v>46173</v>
      </c>
      <c r="O175">
        <v>174</v>
      </c>
      <c r="P175" t="str">
        <v>POS Data Upload DC Central</v>
      </c>
      <c r="Q175" t="str">
        <v>O/S DC Discrepancies</v>
      </c>
      <c r="R175" t="str">
        <v>CASH</v>
      </c>
      <c r="S175">
        <v>676000</v>
      </c>
      <c r="T175">
        <v>5813</v>
      </c>
    </row>
    <row r="176">
      <c r="N176">
        <v>46173</v>
      </c>
      <c r="O176">
        <v>175</v>
      </c>
      <c r="P176" t="str">
        <v>POS Data Upload DC Central</v>
      </c>
      <c r="Q176" t="str">
        <v>Online Catering</v>
      </c>
      <c r="R176" t="str">
        <v/>
      </c>
      <c r="S176">
        <v>110000</v>
      </c>
      <c r="T176">
        <v>5813</v>
      </c>
    </row>
    <row r="177">
      <c r="N177">
        <v>46173</v>
      </c>
      <c r="O177">
        <v>176</v>
      </c>
      <c r="P177" t="str">
        <v>POS Data Upload DC Central</v>
      </c>
      <c r="Q177" t="str">
        <v>Paid Outs</v>
      </c>
      <c r="R177" t="str">
        <v/>
      </c>
      <c r="S177">
        <v>116200</v>
      </c>
      <c r="T177">
        <v>5813</v>
      </c>
    </row>
    <row r="178">
      <c r="N178">
        <v>46173</v>
      </c>
      <c r="O178">
        <v>177</v>
      </c>
      <c r="P178" t="str">
        <v>POS Data Upload DC Central</v>
      </c>
      <c r="Q178" t="str">
        <v>POS Over/Short</v>
      </c>
      <c r="R178" t="str">
        <v>CASH</v>
      </c>
      <c r="S178">
        <v>676000</v>
      </c>
      <c r="T178">
        <v>5813</v>
      </c>
    </row>
    <row r="179">
      <c r="N179">
        <v>46173</v>
      </c>
      <c r="O179">
        <v>178</v>
      </c>
      <c r="P179" t="str">
        <v>POS Data Upload DC Central</v>
      </c>
      <c r="Q179" t="str">
        <v>Promotions</v>
      </c>
      <c r="R179" t="str">
        <v/>
      </c>
      <c r="S179">
        <v>444000</v>
      </c>
      <c r="T179">
        <v>5813</v>
      </c>
    </row>
    <row r="180">
      <c r="N180">
        <v>46173</v>
      </c>
      <c r="O180">
        <v>179</v>
      </c>
      <c r="P180" t="str">
        <v>POS Data Upload DC Central</v>
      </c>
      <c r="Q180" t="str">
        <v>Sales Beverages</v>
      </c>
      <c r="R180" t="str">
        <v/>
      </c>
      <c r="S180">
        <v>401000</v>
      </c>
      <c r="T180">
        <v>5813</v>
      </c>
    </row>
    <row r="181">
      <c r="N181">
        <v>46173</v>
      </c>
      <c r="O181">
        <v>180</v>
      </c>
      <c r="P181" t="str">
        <v>POS Data Upload DC Central</v>
      </c>
      <c r="Q181" t="str">
        <v>Sales Food</v>
      </c>
      <c r="R181" t="str">
        <v/>
      </c>
      <c r="S181">
        <v>401000</v>
      </c>
      <c r="T181">
        <v>5813</v>
      </c>
    </row>
    <row r="182">
      <c r="N182">
        <v>46173</v>
      </c>
      <c r="O182">
        <v>181</v>
      </c>
      <c r="P182" t="str">
        <v>POS Data Upload DC Central</v>
      </c>
      <c r="Q182" t="str">
        <v>Sales Other</v>
      </c>
      <c r="R182" t="str">
        <v/>
      </c>
      <c r="S182">
        <v>408000</v>
      </c>
      <c r="T182">
        <v>5813</v>
      </c>
    </row>
    <row r="183">
      <c r="N183">
        <v>46173</v>
      </c>
      <c r="O183">
        <v>182</v>
      </c>
      <c r="P183" t="str">
        <v>POS Data Upload DC Central</v>
      </c>
      <c r="Q183" t="str">
        <v>Sales Tax Payable</v>
      </c>
      <c r="R183" t="str">
        <v/>
      </c>
      <c r="S183">
        <v>241000</v>
      </c>
      <c r="T183">
        <v>5813</v>
      </c>
    </row>
    <row r="184">
      <c r="N184">
        <v>46173</v>
      </c>
      <c r="O184">
        <v>183</v>
      </c>
      <c r="P184" t="str">
        <v>POS Data Upload DC Central</v>
      </c>
      <c r="Q184" t="str">
        <v>Uber</v>
      </c>
      <c r="R184" t="str">
        <v>UBD</v>
      </c>
      <c r="S184">
        <v>116000</v>
      </c>
      <c r="T184">
        <v>5813</v>
      </c>
    </row>
    <row r="185">
      <c r="N185">
        <v>46173</v>
      </c>
      <c r="O185">
        <v>184</v>
      </c>
      <c r="P185" t="str">
        <v>POS Data Upload DC Central</v>
      </c>
      <c r="Q185" t="str">
        <v>Uber Shortage</v>
      </c>
      <c r="R185" t="str">
        <v>UBD</v>
      </c>
      <c r="S185">
        <v>678500</v>
      </c>
      <c r="T185">
        <v>5813</v>
      </c>
    </row>
    <row r="186">
      <c r="N186">
        <v>46173</v>
      </c>
      <c r="O186">
        <v>185</v>
      </c>
      <c r="P186" t="str">
        <v>POS Data Upload DC Central</v>
      </c>
      <c r="Q186" t="str">
        <v>WL DD Tips</v>
      </c>
      <c r="R186" t="str">
        <v/>
      </c>
      <c r="S186">
        <v>670000</v>
      </c>
      <c r="T186">
        <v>5813</v>
      </c>
    </row>
    <row r="187">
      <c r="N187">
        <v>46173</v>
      </c>
      <c r="O187">
        <v>186</v>
      </c>
      <c r="P187" t="str">
        <v>POS Data Upload DC Central</v>
      </c>
      <c r="Q187" t="str">
        <v>Amex Expected Deposit</v>
      </c>
      <c r="R187" t="str">
        <v>CC</v>
      </c>
      <c r="S187">
        <v>102500</v>
      </c>
      <c r="T187">
        <v>8593</v>
      </c>
    </row>
    <row r="188">
      <c r="N188">
        <v>46173</v>
      </c>
      <c r="O188">
        <v>187</v>
      </c>
      <c r="P188" t="str">
        <v>POS Data Upload DC Central</v>
      </c>
      <c r="Q188" t="str">
        <v>Ca CRV</v>
      </c>
      <c r="R188" t="str">
        <v/>
      </c>
      <c r="S188">
        <v>240000</v>
      </c>
      <c r="T188">
        <v>8593</v>
      </c>
    </row>
    <row r="189">
      <c r="N189">
        <v>46173</v>
      </c>
      <c r="O189">
        <v>188</v>
      </c>
      <c r="P189" t="str">
        <v>POS Data Upload DC Central</v>
      </c>
      <c r="Q189" t="str">
        <v>Cash Expected Deposit</v>
      </c>
      <c r="R189" t="str">
        <v>CASH</v>
      </c>
      <c r="S189">
        <v>102000</v>
      </c>
      <c r="T189">
        <v>8593</v>
      </c>
    </row>
    <row r="190">
      <c r="N190">
        <v>46173</v>
      </c>
      <c r="O190">
        <v>189</v>
      </c>
      <c r="P190" t="str">
        <v>POS Data Upload DC Central</v>
      </c>
      <c r="Q190" t="str">
        <v>CC Expected Deposit</v>
      </c>
      <c r="R190" t="str">
        <v>CC</v>
      </c>
      <c r="S190">
        <v>102500</v>
      </c>
      <c r="T190">
        <v>8593</v>
      </c>
    </row>
    <row r="191">
      <c r="N191">
        <v>46173</v>
      </c>
      <c r="O191">
        <v>190</v>
      </c>
      <c r="P191" t="str">
        <v>POS Data Upload DC Central</v>
      </c>
      <c r="Q191" t="str">
        <v>Delivery Fee</v>
      </c>
      <c r="R191" t="str">
        <v/>
      </c>
      <c r="S191">
        <v>670000</v>
      </c>
      <c r="T191">
        <v>8593</v>
      </c>
    </row>
    <row r="192">
      <c r="N192">
        <v>46173</v>
      </c>
      <c r="O192">
        <v>191</v>
      </c>
      <c r="P192" t="str">
        <v>POS Data Upload DC Central</v>
      </c>
      <c r="Q192" t="str">
        <v>Discounts - 10%</v>
      </c>
      <c r="R192" t="str">
        <v/>
      </c>
      <c r="S192">
        <v>421000</v>
      </c>
      <c r="T192">
        <v>8593</v>
      </c>
    </row>
    <row r="193">
      <c r="N193">
        <v>46173</v>
      </c>
      <c r="O193">
        <v>192</v>
      </c>
      <c r="P193" t="str">
        <v>POS Data Upload DC Central</v>
      </c>
      <c r="Q193" t="str">
        <v>Discounts - Employee</v>
      </c>
      <c r="R193" t="str">
        <v/>
      </c>
      <c r="S193">
        <v>421000</v>
      </c>
      <c r="T193">
        <v>8593</v>
      </c>
    </row>
    <row r="194">
      <c r="N194">
        <v>46173</v>
      </c>
      <c r="O194">
        <v>193</v>
      </c>
      <c r="P194" t="str">
        <v>POS Data Upload DC Central</v>
      </c>
      <c r="Q194" t="str">
        <v>Discounts - Guest Recovery</v>
      </c>
      <c r="R194" t="str">
        <v/>
      </c>
      <c r="S194">
        <v>421000</v>
      </c>
      <c r="T194">
        <v>8593</v>
      </c>
    </row>
    <row r="195">
      <c r="N195">
        <v>46173</v>
      </c>
      <c r="O195">
        <v>194</v>
      </c>
      <c r="P195" t="str">
        <v>POS Data Upload DC Central</v>
      </c>
      <c r="Q195" t="str">
        <v>Discounts - Manager</v>
      </c>
      <c r="R195" t="str">
        <v/>
      </c>
      <c r="S195">
        <v>421000</v>
      </c>
      <c r="T195">
        <v>8593</v>
      </c>
    </row>
    <row r="196">
      <c r="N196">
        <v>46173</v>
      </c>
      <c r="O196">
        <v>195</v>
      </c>
      <c r="P196" t="str">
        <v>POS Data Upload DC Central</v>
      </c>
      <c r="Q196" t="str">
        <v>Discounts - Military</v>
      </c>
      <c r="R196" t="str">
        <v/>
      </c>
      <c r="S196">
        <v>421000</v>
      </c>
      <c r="T196">
        <v>8593</v>
      </c>
    </row>
    <row r="197">
      <c r="N197">
        <v>46173</v>
      </c>
      <c r="O197">
        <v>196</v>
      </c>
      <c r="P197" t="str">
        <v>POS Data Upload DC Central</v>
      </c>
      <c r="Q197" t="str">
        <v>Discounts - Open $</v>
      </c>
      <c r="R197" t="str">
        <v/>
      </c>
      <c r="S197">
        <v>421000</v>
      </c>
      <c r="T197">
        <v>8593</v>
      </c>
    </row>
    <row r="198">
      <c r="N198">
        <v>46173</v>
      </c>
      <c r="O198">
        <v>197</v>
      </c>
      <c r="P198" t="str">
        <v>POS Data Upload DC Central</v>
      </c>
      <c r="Q198" t="str">
        <v>Discounts - Open %</v>
      </c>
      <c r="R198" t="str">
        <v/>
      </c>
      <c r="S198">
        <v>421000</v>
      </c>
      <c r="T198">
        <v>8593</v>
      </c>
    </row>
    <row r="199">
      <c r="N199">
        <v>46173</v>
      </c>
      <c r="O199">
        <v>198</v>
      </c>
      <c r="P199" t="str">
        <v>POS Data Upload DC Central</v>
      </c>
      <c r="Q199" t="str">
        <v>Discounts - Other</v>
      </c>
      <c r="R199" t="str">
        <v/>
      </c>
      <c r="S199">
        <v>421000</v>
      </c>
      <c r="T199">
        <v>8593</v>
      </c>
    </row>
    <row r="200">
      <c r="N200">
        <v>46173</v>
      </c>
      <c r="O200">
        <v>199</v>
      </c>
      <c r="P200" t="str">
        <v>POS Data Upload DC Central</v>
      </c>
      <c r="Q200" t="str">
        <v>Discounts - Police</v>
      </c>
      <c r="R200" t="str">
        <v/>
      </c>
      <c r="S200">
        <v>421000</v>
      </c>
      <c r="T200">
        <v>8593</v>
      </c>
    </row>
    <row r="201">
      <c r="N201">
        <v>46173</v>
      </c>
      <c r="O201">
        <v>200</v>
      </c>
      <c r="P201" t="str">
        <v>POS Data Upload DC Central</v>
      </c>
      <c r="Q201" t="str">
        <v>Discounts - Senior Citizen</v>
      </c>
      <c r="R201" t="str">
        <v/>
      </c>
      <c r="S201">
        <v>421000</v>
      </c>
      <c r="T201">
        <v>8593</v>
      </c>
    </row>
    <row r="202">
      <c r="N202">
        <v>46173</v>
      </c>
      <c r="O202">
        <v>201</v>
      </c>
      <c r="P202" t="str">
        <v>POS Data Upload DC Central</v>
      </c>
      <c r="Q202" t="str">
        <v>Donations</v>
      </c>
      <c r="R202" t="str">
        <v/>
      </c>
      <c r="S202">
        <v>236000</v>
      </c>
      <c r="T202">
        <v>8593</v>
      </c>
    </row>
    <row r="203">
      <c r="N203">
        <v>46173</v>
      </c>
      <c r="O203">
        <v>202</v>
      </c>
      <c r="P203" t="str">
        <v>POS Data Upload DC Central</v>
      </c>
      <c r="Q203" t="str">
        <v>DoorDash</v>
      </c>
      <c r="R203" t="str">
        <v>DDD</v>
      </c>
      <c r="S203">
        <v>113000</v>
      </c>
      <c r="T203">
        <v>8593</v>
      </c>
    </row>
    <row r="204">
      <c r="N204">
        <v>46173</v>
      </c>
      <c r="O204">
        <v>203</v>
      </c>
      <c r="P204" t="str">
        <v>POS Data Upload DC Central</v>
      </c>
      <c r="Q204" t="str">
        <v>DoorDash Shortage</v>
      </c>
      <c r="R204" t="str">
        <v>DDD</v>
      </c>
      <c r="S204">
        <v>678500</v>
      </c>
      <c r="T204">
        <v>8593</v>
      </c>
    </row>
    <row r="205">
      <c r="N205">
        <v>46173</v>
      </c>
      <c r="O205">
        <v>204</v>
      </c>
      <c r="P205" t="str">
        <v>POS Data Upload DC Central</v>
      </c>
      <c r="Q205" t="str">
        <v xml:space="preserve">EBT Expected </v>
      </c>
      <c r="R205" t="str">
        <v/>
      </c>
      <c r="S205">
        <v>114000</v>
      </c>
      <c r="T205">
        <v>8593</v>
      </c>
    </row>
    <row r="206">
      <c r="N206">
        <v>46173</v>
      </c>
      <c r="O206">
        <v>205</v>
      </c>
      <c r="P206" t="str">
        <v>POS Data Upload DC Central</v>
      </c>
      <c r="Q206" t="str">
        <v>EZ Cater</v>
      </c>
      <c r="R206" t="str">
        <v/>
      </c>
      <c r="S206">
        <v>110000</v>
      </c>
      <c r="T206">
        <v>8593</v>
      </c>
    </row>
    <row r="207">
      <c r="N207">
        <v>46173</v>
      </c>
      <c r="O207">
        <v>206</v>
      </c>
      <c r="P207" t="str">
        <v>POS Data Upload DC Central</v>
      </c>
      <c r="Q207" t="str">
        <v>Gift Card Redeemed</v>
      </c>
      <c r="R207" t="str">
        <v/>
      </c>
      <c r="S207">
        <v>202900</v>
      </c>
      <c r="T207">
        <v>8593</v>
      </c>
    </row>
    <row r="208">
      <c r="N208">
        <v>46173</v>
      </c>
      <c r="O208">
        <v>207</v>
      </c>
      <c r="P208" t="str">
        <v>POS Data Upload DC Central</v>
      </c>
      <c r="Q208" t="str">
        <v>Gift Cards Sales</v>
      </c>
      <c r="R208" t="str">
        <v/>
      </c>
      <c r="S208">
        <v>202800</v>
      </c>
      <c r="T208">
        <v>8593</v>
      </c>
    </row>
    <row r="209">
      <c r="N209">
        <v>46173</v>
      </c>
      <c r="O209">
        <v>208</v>
      </c>
      <c r="P209" t="str">
        <v>POS Data Upload DC Central</v>
      </c>
      <c r="Q209" t="str">
        <v>GrubHub</v>
      </c>
      <c r="R209" t="str">
        <v>GHD</v>
      </c>
      <c r="S209">
        <v>115000</v>
      </c>
      <c r="T209">
        <v>8593</v>
      </c>
    </row>
    <row r="210">
      <c r="N210">
        <v>46173</v>
      </c>
      <c r="O210">
        <v>209</v>
      </c>
      <c r="P210" t="str">
        <v>POS Data Upload DC Central</v>
      </c>
      <c r="Q210" t="str">
        <v>Kiosk Expected Payment</v>
      </c>
      <c r="R210" t="str">
        <v>CC</v>
      </c>
      <c r="S210">
        <v>102500</v>
      </c>
      <c r="T210">
        <v>8593</v>
      </c>
    </row>
    <row r="211">
      <c r="N211">
        <v>46173</v>
      </c>
      <c r="O211">
        <v>210</v>
      </c>
      <c r="P211" t="str">
        <v>POS Data Upload DC Central</v>
      </c>
      <c r="Q211" t="str">
        <v>Non-Redeemable Tender</v>
      </c>
      <c r="R211" t="str">
        <v>CASH</v>
      </c>
      <c r="S211">
        <v>676000</v>
      </c>
      <c r="T211">
        <v>8593</v>
      </c>
    </row>
    <row r="212">
      <c r="N212">
        <v>46173</v>
      </c>
      <c r="O212">
        <v>211</v>
      </c>
      <c r="P212" t="str">
        <v>POS Data Upload DC Central</v>
      </c>
      <c r="Q212" t="str">
        <v>O/S DC Discrepancies</v>
      </c>
      <c r="R212" t="str">
        <v>CASH</v>
      </c>
      <c r="S212">
        <v>676000</v>
      </c>
      <c r="T212">
        <v>8593</v>
      </c>
    </row>
    <row r="213">
      <c r="N213">
        <v>46173</v>
      </c>
      <c r="O213">
        <v>212</v>
      </c>
      <c r="P213" t="str">
        <v>POS Data Upload DC Central</v>
      </c>
      <c r="Q213" t="str">
        <v>Online Catering</v>
      </c>
      <c r="R213" t="str">
        <v/>
      </c>
      <c r="S213">
        <v>110000</v>
      </c>
      <c r="T213">
        <v>8593</v>
      </c>
    </row>
    <row r="214">
      <c r="N214">
        <v>46173</v>
      </c>
      <c r="O214">
        <v>213</v>
      </c>
      <c r="P214" t="str">
        <v>POS Data Upload DC Central</v>
      </c>
      <c r="Q214" t="str">
        <v>Paid Outs</v>
      </c>
      <c r="R214" t="str">
        <v/>
      </c>
      <c r="S214">
        <v>116200</v>
      </c>
      <c r="T214">
        <v>8593</v>
      </c>
    </row>
    <row r="215">
      <c r="N215">
        <v>46173</v>
      </c>
      <c r="O215">
        <v>214</v>
      </c>
      <c r="P215" t="str">
        <v>POS Data Upload DC Central</v>
      </c>
      <c r="Q215" t="str">
        <v>POS Over/Short</v>
      </c>
      <c r="R215" t="str">
        <v>CASH</v>
      </c>
      <c r="S215">
        <v>676000</v>
      </c>
      <c r="T215">
        <v>8593</v>
      </c>
    </row>
    <row r="216">
      <c r="N216">
        <v>46173</v>
      </c>
      <c r="O216">
        <v>215</v>
      </c>
      <c r="P216" t="str">
        <v>POS Data Upload DC Central</v>
      </c>
      <c r="Q216" t="str">
        <v>Promotions</v>
      </c>
      <c r="R216" t="str">
        <v/>
      </c>
      <c r="S216">
        <v>444000</v>
      </c>
      <c r="T216">
        <v>8593</v>
      </c>
    </row>
    <row r="217">
      <c r="N217">
        <v>46173</v>
      </c>
      <c r="O217">
        <v>216</v>
      </c>
      <c r="P217" t="str">
        <v>POS Data Upload DC Central</v>
      </c>
      <c r="Q217" t="str">
        <v>Sales Beverages</v>
      </c>
      <c r="R217" t="str">
        <v/>
      </c>
      <c r="S217">
        <v>401000</v>
      </c>
      <c r="T217">
        <v>8593</v>
      </c>
    </row>
    <row r="218">
      <c r="N218">
        <v>46173</v>
      </c>
      <c r="O218">
        <v>217</v>
      </c>
      <c r="P218" t="str">
        <v>POS Data Upload DC Central</v>
      </c>
      <c r="Q218" t="str">
        <v>Sales Food</v>
      </c>
      <c r="R218" t="str">
        <v/>
      </c>
      <c r="S218">
        <v>401000</v>
      </c>
      <c r="T218">
        <v>8593</v>
      </c>
    </row>
    <row r="219">
      <c r="N219">
        <v>46173</v>
      </c>
      <c r="O219">
        <v>218</v>
      </c>
      <c r="P219" t="str">
        <v>POS Data Upload DC Central</v>
      </c>
      <c r="Q219" t="str">
        <v>Sales Other</v>
      </c>
      <c r="R219" t="str">
        <v/>
      </c>
      <c r="S219">
        <v>408000</v>
      </c>
      <c r="T219">
        <v>8593</v>
      </c>
    </row>
    <row r="220">
      <c r="N220">
        <v>46173</v>
      </c>
      <c r="O220">
        <v>219</v>
      </c>
      <c r="P220" t="str">
        <v>POS Data Upload DC Central</v>
      </c>
      <c r="Q220" t="str">
        <v>Sales Tax Payable</v>
      </c>
      <c r="R220" t="str">
        <v/>
      </c>
      <c r="S220">
        <v>241000</v>
      </c>
      <c r="T220">
        <v>8593</v>
      </c>
    </row>
    <row r="221">
      <c r="N221">
        <v>46173</v>
      </c>
      <c r="O221">
        <v>220</v>
      </c>
      <c r="P221" t="str">
        <v>POS Data Upload DC Central</v>
      </c>
      <c r="Q221" t="str">
        <v>Uber</v>
      </c>
      <c r="R221" t="str">
        <v>UBD</v>
      </c>
      <c r="S221">
        <v>116000</v>
      </c>
      <c r="T221">
        <v>8593</v>
      </c>
    </row>
    <row r="222">
      <c r="N222">
        <v>46173</v>
      </c>
      <c r="O222">
        <v>221</v>
      </c>
      <c r="P222" t="str">
        <v>POS Data Upload DC Central</v>
      </c>
      <c r="Q222" t="str">
        <v>Uber Shortage</v>
      </c>
      <c r="R222" t="str">
        <v>UBD</v>
      </c>
      <c r="S222">
        <v>678500</v>
      </c>
      <c r="T222">
        <v>8593</v>
      </c>
    </row>
    <row r="223">
      <c r="N223">
        <v>46173</v>
      </c>
      <c r="O223">
        <v>222</v>
      </c>
      <c r="P223" t="str">
        <v>POS Data Upload DC Central</v>
      </c>
      <c r="Q223" t="str">
        <v>WL DD Tips</v>
      </c>
      <c r="R223" t="str">
        <v/>
      </c>
      <c r="S223">
        <v>670000</v>
      </c>
      <c r="T223">
        <v>8593</v>
      </c>
    </row>
    <row r="224">
      <c r="N224">
        <v>46173</v>
      </c>
      <c r="O224">
        <v>223</v>
      </c>
      <c r="P224" t="str">
        <v>POS Data Upload DC Central</v>
      </c>
      <c r="Q224" t="str">
        <v>Amex Expected Deposit</v>
      </c>
      <c r="R224" t="str">
        <v>CC</v>
      </c>
      <c r="S224">
        <v>102500</v>
      </c>
      <c r="T224">
        <v>8732</v>
      </c>
    </row>
    <row r="225">
      <c r="N225">
        <v>46173</v>
      </c>
      <c r="O225">
        <v>224</v>
      </c>
      <c r="P225" t="str">
        <v>POS Data Upload DC Central</v>
      </c>
      <c r="Q225" t="str">
        <v>Ca CRV</v>
      </c>
      <c r="R225" t="str">
        <v/>
      </c>
      <c r="S225">
        <v>240000</v>
      </c>
      <c r="T225">
        <v>8732</v>
      </c>
    </row>
    <row r="226">
      <c r="N226">
        <v>46173</v>
      </c>
      <c r="O226">
        <v>225</v>
      </c>
      <c r="P226" t="str">
        <v>POS Data Upload DC Central</v>
      </c>
      <c r="Q226" t="str">
        <v>Cash Expected Deposit</v>
      </c>
      <c r="R226" t="str">
        <v>CASH</v>
      </c>
      <c r="S226">
        <v>102000</v>
      </c>
      <c r="T226">
        <v>8732</v>
      </c>
    </row>
    <row r="227">
      <c r="N227">
        <v>46173</v>
      </c>
      <c r="O227">
        <v>226</v>
      </c>
      <c r="P227" t="str">
        <v>POS Data Upload DC Central</v>
      </c>
      <c r="Q227" t="str">
        <v>CC Expected Deposit</v>
      </c>
      <c r="R227" t="str">
        <v>CC</v>
      </c>
      <c r="S227">
        <v>102500</v>
      </c>
      <c r="T227">
        <v>8732</v>
      </c>
    </row>
    <row r="228">
      <c r="N228">
        <v>46173</v>
      </c>
      <c r="O228">
        <v>227</v>
      </c>
      <c r="P228" t="str">
        <v>POS Data Upload DC Central</v>
      </c>
      <c r="Q228" t="str">
        <v>Delivery Fee</v>
      </c>
      <c r="R228" t="str">
        <v/>
      </c>
      <c r="S228">
        <v>670000</v>
      </c>
      <c r="T228">
        <v>8732</v>
      </c>
    </row>
    <row r="229">
      <c r="N229">
        <v>46173</v>
      </c>
      <c r="O229">
        <v>228</v>
      </c>
      <c r="P229" t="str">
        <v>POS Data Upload DC Central</v>
      </c>
      <c r="Q229" t="str">
        <v>Discounts - 10%</v>
      </c>
      <c r="R229" t="str">
        <v/>
      </c>
      <c r="S229">
        <v>421000</v>
      </c>
      <c r="T229">
        <v>8732</v>
      </c>
    </row>
    <row r="230">
      <c r="N230">
        <v>46173</v>
      </c>
      <c r="O230">
        <v>229</v>
      </c>
      <c r="P230" t="str">
        <v>POS Data Upload DC Central</v>
      </c>
      <c r="Q230" t="str">
        <v>Discounts - Employee</v>
      </c>
      <c r="R230" t="str">
        <v/>
      </c>
      <c r="S230">
        <v>421000</v>
      </c>
      <c r="T230">
        <v>8732</v>
      </c>
    </row>
    <row r="231">
      <c r="N231">
        <v>46173</v>
      </c>
      <c r="O231">
        <v>230</v>
      </c>
      <c r="P231" t="str">
        <v>POS Data Upload DC Central</v>
      </c>
      <c r="Q231" t="str">
        <v>Discounts - Guest Recovery</v>
      </c>
      <c r="R231" t="str">
        <v/>
      </c>
      <c r="S231">
        <v>421000</v>
      </c>
      <c r="T231">
        <v>8732</v>
      </c>
    </row>
    <row r="232">
      <c r="N232">
        <v>46173</v>
      </c>
      <c r="O232">
        <v>231</v>
      </c>
      <c r="P232" t="str">
        <v>POS Data Upload DC Central</v>
      </c>
      <c r="Q232" t="str">
        <v>Discounts - Manager</v>
      </c>
      <c r="R232" t="str">
        <v/>
      </c>
      <c r="S232">
        <v>421000</v>
      </c>
      <c r="T232">
        <v>8732</v>
      </c>
    </row>
    <row r="233">
      <c r="N233">
        <v>46173</v>
      </c>
      <c r="O233">
        <v>232</v>
      </c>
      <c r="P233" t="str">
        <v>POS Data Upload DC Central</v>
      </c>
      <c r="Q233" t="str">
        <v>Discounts - Military</v>
      </c>
      <c r="R233" t="str">
        <v/>
      </c>
      <c r="S233">
        <v>421000</v>
      </c>
      <c r="T233">
        <v>8732</v>
      </c>
    </row>
    <row r="234">
      <c r="N234">
        <v>46173</v>
      </c>
      <c r="O234">
        <v>233</v>
      </c>
      <c r="P234" t="str">
        <v>POS Data Upload DC Central</v>
      </c>
      <c r="Q234" t="str">
        <v>Discounts - Open $</v>
      </c>
      <c r="R234" t="str">
        <v/>
      </c>
      <c r="S234">
        <v>421000</v>
      </c>
      <c r="T234">
        <v>8732</v>
      </c>
    </row>
    <row r="235">
      <c r="N235">
        <v>46173</v>
      </c>
      <c r="O235">
        <v>234</v>
      </c>
      <c r="P235" t="str">
        <v>POS Data Upload DC Central</v>
      </c>
      <c r="Q235" t="str">
        <v>Discounts - Open %</v>
      </c>
      <c r="R235" t="str">
        <v/>
      </c>
      <c r="S235">
        <v>421000</v>
      </c>
      <c r="T235">
        <v>8732</v>
      </c>
    </row>
    <row r="236">
      <c r="N236">
        <v>46173</v>
      </c>
      <c r="O236">
        <v>235</v>
      </c>
      <c r="P236" t="str">
        <v>POS Data Upload DC Central</v>
      </c>
      <c r="Q236" t="str">
        <v>Discounts - Other</v>
      </c>
      <c r="R236" t="str">
        <v/>
      </c>
      <c r="S236">
        <v>421000</v>
      </c>
      <c r="T236">
        <v>8732</v>
      </c>
    </row>
    <row r="237">
      <c r="N237">
        <v>46173</v>
      </c>
      <c r="O237">
        <v>236</v>
      </c>
      <c r="P237" t="str">
        <v>POS Data Upload DC Central</v>
      </c>
      <c r="Q237" t="str">
        <v>Discounts - Police</v>
      </c>
      <c r="R237" t="str">
        <v/>
      </c>
      <c r="S237">
        <v>421000</v>
      </c>
      <c r="T237">
        <v>8732</v>
      </c>
    </row>
    <row r="238">
      <c r="N238">
        <v>46173</v>
      </c>
      <c r="O238">
        <v>237</v>
      </c>
      <c r="P238" t="str">
        <v>POS Data Upload DC Central</v>
      </c>
      <c r="Q238" t="str">
        <v>Discounts - Senior Citizen</v>
      </c>
      <c r="R238" t="str">
        <v/>
      </c>
      <c r="S238">
        <v>421000</v>
      </c>
      <c r="T238">
        <v>8732</v>
      </c>
    </row>
    <row r="239">
      <c r="N239">
        <v>46173</v>
      </c>
      <c r="O239">
        <v>238</v>
      </c>
      <c r="P239" t="str">
        <v>POS Data Upload DC Central</v>
      </c>
      <c r="Q239" t="str">
        <v>Donations</v>
      </c>
      <c r="R239" t="str">
        <v/>
      </c>
      <c r="S239">
        <v>236000</v>
      </c>
      <c r="T239">
        <v>8732</v>
      </c>
    </row>
    <row r="240">
      <c r="N240">
        <v>46173</v>
      </c>
      <c r="O240">
        <v>239</v>
      </c>
      <c r="P240" t="str">
        <v>POS Data Upload DC Central</v>
      </c>
      <c r="Q240" t="str">
        <v>DoorDash</v>
      </c>
      <c r="R240" t="str">
        <v>DDD</v>
      </c>
      <c r="S240">
        <v>113000</v>
      </c>
      <c r="T240">
        <v>8732</v>
      </c>
    </row>
    <row r="241">
      <c r="N241">
        <v>46173</v>
      </c>
      <c r="O241">
        <v>240</v>
      </c>
      <c r="P241" t="str">
        <v>POS Data Upload DC Central</v>
      </c>
      <c r="Q241" t="str">
        <v>DoorDash Shortage</v>
      </c>
      <c r="R241" t="str">
        <v>DDD</v>
      </c>
      <c r="S241">
        <v>678500</v>
      </c>
      <c r="T241">
        <v>8732</v>
      </c>
    </row>
    <row r="242">
      <c r="N242">
        <v>46173</v>
      </c>
      <c r="O242">
        <v>241</v>
      </c>
      <c r="P242" t="str">
        <v>POS Data Upload DC Central</v>
      </c>
      <c r="Q242" t="str">
        <v xml:space="preserve">EBT Expected </v>
      </c>
      <c r="R242" t="str">
        <v/>
      </c>
      <c r="S242">
        <v>114000</v>
      </c>
      <c r="T242">
        <v>8732</v>
      </c>
    </row>
    <row r="243">
      <c r="N243">
        <v>46173</v>
      </c>
      <c r="O243">
        <v>242</v>
      </c>
      <c r="P243" t="str">
        <v>POS Data Upload DC Central</v>
      </c>
      <c r="Q243" t="str">
        <v>EZ Cater</v>
      </c>
      <c r="R243" t="str">
        <v/>
      </c>
      <c r="S243">
        <v>110000</v>
      </c>
      <c r="T243">
        <v>8732</v>
      </c>
    </row>
    <row r="244">
      <c r="N244">
        <v>46173</v>
      </c>
      <c r="O244">
        <v>243</v>
      </c>
      <c r="P244" t="str">
        <v>POS Data Upload DC Central</v>
      </c>
      <c r="Q244" t="str">
        <v>Gift Card Redeemed</v>
      </c>
      <c r="R244" t="str">
        <v/>
      </c>
      <c r="S244">
        <v>202900</v>
      </c>
      <c r="T244">
        <v>8732</v>
      </c>
    </row>
    <row r="245">
      <c r="N245">
        <v>46173</v>
      </c>
      <c r="O245">
        <v>244</v>
      </c>
      <c r="P245" t="str">
        <v>POS Data Upload DC Central</v>
      </c>
      <c r="Q245" t="str">
        <v>Gift Cards Sales</v>
      </c>
      <c r="R245" t="str">
        <v/>
      </c>
      <c r="S245">
        <v>202800</v>
      </c>
      <c r="T245">
        <v>8732</v>
      </c>
    </row>
    <row r="246">
      <c r="N246">
        <v>46173</v>
      </c>
      <c r="O246">
        <v>245</v>
      </c>
      <c r="P246" t="str">
        <v>POS Data Upload DC Central</v>
      </c>
      <c r="Q246" t="str">
        <v>GrubHub</v>
      </c>
      <c r="R246" t="str">
        <v>GHD</v>
      </c>
      <c r="S246">
        <v>115000</v>
      </c>
      <c r="T246">
        <v>8732</v>
      </c>
    </row>
    <row r="247">
      <c r="N247">
        <v>46173</v>
      </c>
      <c r="O247">
        <v>246</v>
      </c>
      <c r="P247" t="str">
        <v>POS Data Upload DC Central</v>
      </c>
      <c r="Q247" t="str">
        <v>Kiosk Expected Payment</v>
      </c>
      <c r="R247" t="str">
        <v>CC</v>
      </c>
      <c r="S247">
        <v>102500</v>
      </c>
      <c r="T247">
        <v>8732</v>
      </c>
    </row>
    <row r="248">
      <c r="N248">
        <v>46173</v>
      </c>
      <c r="O248">
        <v>247</v>
      </c>
      <c r="P248" t="str">
        <v>POS Data Upload DC Central</v>
      </c>
      <c r="Q248" t="str">
        <v>Non-Redeemable Tender</v>
      </c>
      <c r="R248" t="str">
        <v>CASH</v>
      </c>
      <c r="S248">
        <v>676000</v>
      </c>
      <c r="T248">
        <v>8732</v>
      </c>
    </row>
    <row r="249">
      <c r="N249">
        <v>46173</v>
      </c>
      <c r="O249">
        <v>248</v>
      </c>
      <c r="P249" t="str">
        <v>POS Data Upload DC Central</v>
      </c>
      <c r="Q249" t="str">
        <v>O/S DC Discrepancies</v>
      </c>
      <c r="R249" t="str">
        <v>CASH</v>
      </c>
      <c r="S249">
        <v>676000</v>
      </c>
      <c r="T249">
        <v>8732</v>
      </c>
    </row>
    <row r="250">
      <c r="N250">
        <v>46173</v>
      </c>
      <c r="O250">
        <v>249</v>
      </c>
      <c r="P250" t="str">
        <v>POS Data Upload DC Central</v>
      </c>
      <c r="Q250" t="str">
        <v>Online Catering</v>
      </c>
      <c r="R250" t="str">
        <v/>
      </c>
      <c r="S250">
        <v>110000</v>
      </c>
      <c r="T250">
        <v>8732</v>
      </c>
    </row>
    <row r="251">
      <c r="N251">
        <v>46173</v>
      </c>
      <c r="O251">
        <v>250</v>
      </c>
      <c r="P251" t="str">
        <v>POS Data Upload DC Central</v>
      </c>
      <c r="Q251" t="str">
        <v>Paid Outs</v>
      </c>
      <c r="R251" t="str">
        <v/>
      </c>
      <c r="S251">
        <v>116200</v>
      </c>
      <c r="T251">
        <v>8732</v>
      </c>
    </row>
    <row r="252">
      <c r="N252">
        <v>46173</v>
      </c>
      <c r="O252">
        <v>251</v>
      </c>
      <c r="P252" t="str">
        <v>POS Data Upload DC Central</v>
      </c>
      <c r="Q252" t="str">
        <v>POS Over/Short</v>
      </c>
      <c r="R252" t="str">
        <v>CASH</v>
      </c>
      <c r="S252">
        <v>676000</v>
      </c>
      <c r="T252">
        <v>8732</v>
      </c>
    </row>
    <row r="253">
      <c r="N253">
        <v>46173</v>
      </c>
      <c r="O253">
        <v>252</v>
      </c>
      <c r="P253" t="str">
        <v>POS Data Upload DC Central</v>
      </c>
      <c r="Q253" t="str">
        <v>Promotions</v>
      </c>
      <c r="R253" t="str">
        <v/>
      </c>
      <c r="S253">
        <v>444000</v>
      </c>
      <c r="T253">
        <v>8732</v>
      </c>
    </row>
    <row r="254">
      <c r="N254">
        <v>46173</v>
      </c>
      <c r="O254">
        <v>253</v>
      </c>
      <c r="P254" t="str">
        <v>POS Data Upload DC Central</v>
      </c>
      <c r="Q254" t="str">
        <v>Sales Beverages</v>
      </c>
      <c r="R254" t="str">
        <v/>
      </c>
      <c r="S254">
        <v>401000</v>
      </c>
      <c r="T254">
        <v>8732</v>
      </c>
    </row>
    <row r="255">
      <c r="N255">
        <v>46173</v>
      </c>
      <c r="O255">
        <v>254</v>
      </c>
      <c r="P255" t="str">
        <v>POS Data Upload DC Central</v>
      </c>
      <c r="Q255" t="str">
        <v>Sales Food</v>
      </c>
      <c r="R255" t="str">
        <v/>
      </c>
      <c r="S255">
        <v>401000</v>
      </c>
      <c r="T255">
        <v>8732</v>
      </c>
    </row>
    <row r="256">
      <c r="N256">
        <v>46173</v>
      </c>
      <c r="O256">
        <v>255</v>
      </c>
      <c r="P256" t="str">
        <v>POS Data Upload DC Central</v>
      </c>
      <c r="Q256" t="str">
        <v>Sales Other</v>
      </c>
      <c r="R256" t="str">
        <v/>
      </c>
      <c r="S256">
        <v>408000</v>
      </c>
      <c r="T256">
        <v>8732</v>
      </c>
    </row>
    <row r="257">
      <c r="N257">
        <v>46173</v>
      </c>
      <c r="O257">
        <v>256</v>
      </c>
      <c r="P257" t="str">
        <v>POS Data Upload DC Central</v>
      </c>
      <c r="Q257" t="str">
        <v>Sales Tax Payable</v>
      </c>
      <c r="R257" t="str">
        <v/>
      </c>
      <c r="S257">
        <v>241000</v>
      </c>
      <c r="T257">
        <v>8732</v>
      </c>
    </row>
    <row r="258">
      <c r="N258">
        <v>46173</v>
      </c>
      <c r="O258">
        <v>257</v>
      </c>
      <c r="P258" t="str">
        <v>POS Data Upload DC Central</v>
      </c>
      <c r="Q258" t="str">
        <v>Uber</v>
      </c>
      <c r="R258" t="str">
        <v>UBD</v>
      </c>
      <c r="S258">
        <v>116000</v>
      </c>
      <c r="T258">
        <v>8732</v>
      </c>
    </row>
    <row r="259">
      <c r="N259">
        <v>46173</v>
      </c>
      <c r="O259">
        <v>258</v>
      </c>
      <c r="P259" t="str">
        <v>POS Data Upload DC Central</v>
      </c>
      <c r="Q259" t="str">
        <v>Uber Shortage</v>
      </c>
      <c r="R259" t="str">
        <v>UBD</v>
      </c>
      <c r="S259">
        <v>678500</v>
      </c>
      <c r="T259">
        <v>8732</v>
      </c>
    </row>
    <row r="260">
      <c r="N260">
        <v>46173</v>
      </c>
      <c r="O260">
        <v>259</v>
      </c>
      <c r="P260" t="str">
        <v>POS Data Upload DC Central</v>
      </c>
      <c r="Q260" t="str">
        <v>WL DD Tips</v>
      </c>
      <c r="R260" t="str">
        <v/>
      </c>
      <c r="S260">
        <v>670000</v>
      </c>
      <c r="T260">
        <v>8732</v>
      </c>
    </row>
    <row r="261">
      <c r="N261">
        <v>46173</v>
      </c>
      <c r="O261">
        <v>260</v>
      </c>
      <c r="P261" t="str">
        <v>POS Data Upload DC Central</v>
      </c>
      <c r="Q261" t="str">
        <v>Amex Expected Deposit</v>
      </c>
      <c r="R261" t="str">
        <v>CC</v>
      </c>
      <c r="S261">
        <v>102500</v>
      </c>
      <c r="T261">
        <v>8972</v>
      </c>
    </row>
    <row r="262">
      <c r="N262">
        <v>46173</v>
      </c>
      <c r="O262">
        <v>261</v>
      </c>
      <c r="P262" t="str">
        <v>POS Data Upload DC Central</v>
      </c>
      <c r="Q262" t="str">
        <v>Ca CRV</v>
      </c>
      <c r="R262" t="str">
        <v/>
      </c>
      <c r="S262">
        <v>240000</v>
      </c>
      <c r="T262">
        <v>8972</v>
      </c>
    </row>
    <row r="263">
      <c r="N263">
        <v>46173</v>
      </c>
      <c r="O263">
        <v>262</v>
      </c>
      <c r="P263" t="str">
        <v>POS Data Upload DC Central</v>
      </c>
      <c r="Q263" t="str">
        <v>Cash Expected Deposit</v>
      </c>
      <c r="R263" t="str">
        <v>CASH</v>
      </c>
      <c r="S263">
        <v>102000</v>
      </c>
      <c r="T263">
        <v>8972</v>
      </c>
    </row>
    <row r="264">
      <c r="N264">
        <v>46173</v>
      </c>
      <c r="O264">
        <v>263</v>
      </c>
      <c r="P264" t="str">
        <v>POS Data Upload DC Central</v>
      </c>
      <c r="Q264" t="str">
        <v>CC Expected Deposit</v>
      </c>
      <c r="R264" t="str">
        <v>CC</v>
      </c>
      <c r="S264">
        <v>102500</v>
      </c>
      <c r="T264">
        <v>8972</v>
      </c>
    </row>
    <row r="265">
      <c r="N265">
        <v>46173</v>
      </c>
      <c r="O265">
        <v>264</v>
      </c>
      <c r="P265" t="str">
        <v>POS Data Upload DC Central</v>
      </c>
      <c r="Q265" t="str">
        <v>Delivery Fee</v>
      </c>
      <c r="R265" t="str">
        <v/>
      </c>
      <c r="S265">
        <v>670000</v>
      </c>
      <c r="T265">
        <v>8972</v>
      </c>
    </row>
    <row r="266">
      <c r="N266">
        <v>46173</v>
      </c>
      <c r="O266">
        <v>265</v>
      </c>
      <c r="P266" t="str">
        <v>POS Data Upload DC Central</v>
      </c>
      <c r="Q266" t="str">
        <v>Discounts - 10%</v>
      </c>
      <c r="R266" t="str">
        <v/>
      </c>
      <c r="S266">
        <v>421000</v>
      </c>
      <c r="T266">
        <v>8972</v>
      </c>
    </row>
    <row r="267">
      <c r="N267">
        <v>46173</v>
      </c>
      <c r="O267">
        <v>266</v>
      </c>
      <c r="P267" t="str">
        <v>POS Data Upload DC Central</v>
      </c>
      <c r="Q267" t="str">
        <v>Discounts - Employee</v>
      </c>
      <c r="R267" t="str">
        <v/>
      </c>
      <c r="S267">
        <v>421000</v>
      </c>
      <c r="T267">
        <v>8972</v>
      </c>
    </row>
    <row r="268">
      <c r="N268">
        <v>46173</v>
      </c>
      <c r="O268">
        <v>267</v>
      </c>
      <c r="P268" t="str">
        <v>POS Data Upload DC Central</v>
      </c>
      <c r="Q268" t="str">
        <v>Discounts - Guest Recovery</v>
      </c>
      <c r="R268" t="str">
        <v/>
      </c>
      <c r="S268">
        <v>421000</v>
      </c>
      <c r="T268">
        <v>8972</v>
      </c>
    </row>
    <row r="269">
      <c r="N269">
        <v>46173</v>
      </c>
      <c r="O269">
        <v>268</v>
      </c>
      <c r="P269" t="str">
        <v>POS Data Upload DC Central</v>
      </c>
      <c r="Q269" t="str">
        <v>Discounts - Manager</v>
      </c>
      <c r="R269" t="str">
        <v/>
      </c>
      <c r="S269">
        <v>421000</v>
      </c>
      <c r="T269">
        <v>8972</v>
      </c>
    </row>
    <row r="270">
      <c r="N270">
        <v>46173</v>
      </c>
      <c r="O270">
        <v>269</v>
      </c>
      <c r="P270" t="str">
        <v>POS Data Upload DC Central</v>
      </c>
      <c r="Q270" t="str">
        <v>Discounts - Military</v>
      </c>
      <c r="R270" t="str">
        <v/>
      </c>
      <c r="S270">
        <v>421000</v>
      </c>
      <c r="T270">
        <v>8972</v>
      </c>
    </row>
    <row r="271">
      <c r="N271">
        <v>46173</v>
      </c>
      <c r="O271">
        <v>270</v>
      </c>
      <c r="P271" t="str">
        <v>POS Data Upload DC Central</v>
      </c>
      <c r="Q271" t="str">
        <v>Discounts - Open $</v>
      </c>
      <c r="R271" t="str">
        <v/>
      </c>
      <c r="S271">
        <v>421000</v>
      </c>
      <c r="T271">
        <v>8972</v>
      </c>
    </row>
    <row r="272">
      <c r="N272">
        <v>46173</v>
      </c>
      <c r="O272">
        <v>271</v>
      </c>
      <c r="P272" t="str">
        <v>POS Data Upload DC Central</v>
      </c>
      <c r="Q272" t="str">
        <v>Discounts - Open %</v>
      </c>
      <c r="R272" t="str">
        <v/>
      </c>
      <c r="S272">
        <v>421000</v>
      </c>
      <c r="T272">
        <v>8972</v>
      </c>
    </row>
    <row r="273">
      <c r="N273">
        <v>46173</v>
      </c>
      <c r="O273">
        <v>272</v>
      </c>
      <c r="P273" t="str">
        <v>POS Data Upload DC Central</v>
      </c>
      <c r="Q273" t="str">
        <v>Discounts - Other</v>
      </c>
      <c r="R273" t="str">
        <v/>
      </c>
      <c r="S273">
        <v>421000</v>
      </c>
      <c r="T273">
        <v>8972</v>
      </c>
    </row>
    <row r="274">
      <c r="N274">
        <v>46173</v>
      </c>
      <c r="O274">
        <v>273</v>
      </c>
      <c r="P274" t="str">
        <v>POS Data Upload DC Central</v>
      </c>
      <c r="Q274" t="str">
        <v>Discounts - Police</v>
      </c>
      <c r="R274" t="str">
        <v/>
      </c>
      <c r="S274">
        <v>421000</v>
      </c>
      <c r="T274">
        <v>8972</v>
      </c>
    </row>
    <row r="275">
      <c r="N275">
        <v>46173</v>
      </c>
      <c r="O275">
        <v>274</v>
      </c>
      <c r="P275" t="str">
        <v>POS Data Upload DC Central</v>
      </c>
      <c r="Q275" t="str">
        <v>Discounts - Senior Citizen</v>
      </c>
      <c r="R275" t="str">
        <v/>
      </c>
      <c r="S275">
        <v>421000</v>
      </c>
      <c r="T275">
        <v>8972</v>
      </c>
    </row>
    <row r="276">
      <c r="N276">
        <v>46173</v>
      </c>
      <c r="O276">
        <v>275</v>
      </c>
      <c r="P276" t="str">
        <v>POS Data Upload DC Central</v>
      </c>
      <c r="Q276" t="str">
        <v>Donations</v>
      </c>
      <c r="R276" t="str">
        <v/>
      </c>
      <c r="S276">
        <v>236000</v>
      </c>
      <c r="T276">
        <v>8972</v>
      </c>
    </row>
    <row r="277">
      <c r="N277">
        <v>46173</v>
      </c>
      <c r="O277">
        <v>276</v>
      </c>
      <c r="P277" t="str">
        <v>POS Data Upload DC Central</v>
      </c>
      <c r="Q277" t="str">
        <v>DoorDash</v>
      </c>
      <c r="R277" t="str">
        <v>DDD</v>
      </c>
      <c r="S277">
        <v>113000</v>
      </c>
      <c r="T277">
        <v>8972</v>
      </c>
    </row>
    <row r="278">
      <c r="N278">
        <v>46173</v>
      </c>
      <c r="O278">
        <v>277</v>
      </c>
      <c r="P278" t="str">
        <v>POS Data Upload DC Central</v>
      </c>
      <c r="Q278" t="str">
        <v>DoorDash Shortage</v>
      </c>
      <c r="R278" t="str">
        <v>DDD</v>
      </c>
      <c r="S278">
        <v>678500</v>
      </c>
      <c r="T278">
        <v>8972</v>
      </c>
    </row>
    <row r="279">
      <c r="N279">
        <v>46173</v>
      </c>
      <c r="O279">
        <v>278</v>
      </c>
      <c r="P279" t="str">
        <v>POS Data Upload DC Central</v>
      </c>
      <c r="Q279" t="str">
        <v xml:space="preserve">EBT Expected </v>
      </c>
      <c r="R279" t="str">
        <v/>
      </c>
      <c r="S279">
        <v>114000</v>
      </c>
      <c r="T279">
        <v>8972</v>
      </c>
    </row>
    <row r="280">
      <c r="N280">
        <v>46173</v>
      </c>
      <c r="O280">
        <v>279</v>
      </c>
      <c r="P280" t="str">
        <v>POS Data Upload DC Central</v>
      </c>
      <c r="Q280" t="str">
        <v>EZ Cater</v>
      </c>
      <c r="R280" t="str">
        <v/>
      </c>
      <c r="S280">
        <v>110000</v>
      </c>
      <c r="T280">
        <v>8972</v>
      </c>
    </row>
    <row r="281">
      <c r="N281">
        <v>46173</v>
      </c>
      <c r="O281">
        <v>280</v>
      </c>
      <c r="P281" t="str">
        <v>POS Data Upload DC Central</v>
      </c>
      <c r="Q281" t="str">
        <v>Gift Card Redeemed</v>
      </c>
      <c r="R281" t="str">
        <v/>
      </c>
      <c r="S281">
        <v>202900</v>
      </c>
      <c r="T281">
        <v>8972</v>
      </c>
    </row>
    <row r="282">
      <c r="N282">
        <v>46173</v>
      </c>
      <c r="O282">
        <v>281</v>
      </c>
      <c r="P282" t="str">
        <v>POS Data Upload DC Central</v>
      </c>
      <c r="Q282" t="str">
        <v>Gift Cards Sales</v>
      </c>
      <c r="R282" t="str">
        <v/>
      </c>
      <c r="S282">
        <v>202800</v>
      </c>
      <c r="T282">
        <v>8972</v>
      </c>
    </row>
    <row r="283">
      <c r="N283">
        <v>46173</v>
      </c>
      <c r="O283">
        <v>282</v>
      </c>
      <c r="P283" t="str">
        <v>POS Data Upload DC Central</v>
      </c>
      <c r="Q283" t="str">
        <v>GrubHub</v>
      </c>
      <c r="R283" t="str">
        <v>GHD</v>
      </c>
      <c r="S283">
        <v>115000</v>
      </c>
      <c r="T283">
        <v>8972</v>
      </c>
    </row>
    <row r="284">
      <c r="N284">
        <v>46173</v>
      </c>
      <c r="O284">
        <v>283</v>
      </c>
      <c r="P284" t="str">
        <v>POS Data Upload DC Central</v>
      </c>
      <c r="Q284" t="str">
        <v>Kiosk Expected Payment</v>
      </c>
      <c r="R284" t="str">
        <v>CC</v>
      </c>
      <c r="S284">
        <v>102500</v>
      </c>
      <c r="T284">
        <v>8972</v>
      </c>
    </row>
    <row r="285">
      <c r="N285">
        <v>46173</v>
      </c>
      <c r="O285">
        <v>284</v>
      </c>
      <c r="P285" t="str">
        <v>POS Data Upload DC Central</v>
      </c>
      <c r="Q285" t="str">
        <v>Non-Redeemable Tender</v>
      </c>
      <c r="R285" t="str">
        <v>CASH</v>
      </c>
      <c r="S285">
        <v>676000</v>
      </c>
      <c r="T285">
        <v>8972</v>
      </c>
    </row>
    <row r="286">
      <c r="N286">
        <v>46173</v>
      </c>
      <c r="O286">
        <v>285</v>
      </c>
      <c r="P286" t="str">
        <v>POS Data Upload DC Central</v>
      </c>
      <c r="Q286" t="str">
        <v>O/S DC Discrepancies</v>
      </c>
      <c r="R286" t="str">
        <v>CASH</v>
      </c>
      <c r="S286">
        <v>676000</v>
      </c>
      <c r="T286">
        <v>8972</v>
      </c>
    </row>
    <row r="287">
      <c r="N287">
        <v>46173</v>
      </c>
      <c r="O287">
        <v>286</v>
      </c>
      <c r="P287" t="str">
        <v>POS Data Upload DC Central</v>
      </c>
      <c r="Q287" t="str">
        <v>Online Catering</v>
      </c>
      <c r="R287" t="str">
        <v/>
      </c>
      <c r="S287">
        <v>110000</v>
      </c>
      <c r="T287">
        <v>8972</v>
      </c>
    </row>
    <row r="288">
      <c r="N288">
        <v>46173</v>
      </c>
      <c r="O288">
        <v>287</v>
      </c>
      <c r="P288" t="str">
        <v>POS Data Upload DC Central</v>
      </c>
      <c r="Q288" t="str">
        <v>Paid Outs</v>
      </c>
      <c r="R288" t="str">
        <v/>
      </c>
      <c r="S288">
        <v>116200</v>
      </c>
      <c r="T288">
        <v>8972</v>
      </c>
    </row>
    <row r="289">
      <c r="N289">
        <v>46173</v>
      </c>
      <c r="O289">
        <v>288</v>
      </c>
      <c r="P289" t="str">
        <v>POS Data Upload DC Central</v>
      </c>
      <c r="Q289" t="str">
        <v>POS Over/Short</v>
      </c>
      <c r="R289" t="str">
        <v>CASH</v>
      </c>
      <c r="S289">
        <v>676000</v>
      </c>
      <c r="T289">
        <v>8972</v>
      </c>
    </row>
    <row r="290">
      <c r="N290">
        <v>46173</v>
      </c>
      <c r="O290">
        <v>289</v>
      </c>
      <c r="P290" t="str">
        <v>POS Data Upload DC Central</v>
      </c>
      <c r="Q290" t="str">
        <v>Promotions</v>
      </c>
      <c r="R290" t="str">
        <v/>
      </c>
      <c r="S290">
        <v>444000</v>
      </c>
      <c r="T290">
        <v>8972</v>
      </c>
    </row>
    <row r="291">
      <c r="N291">
        <v>46173</v>
      </c>
      <c r="O291">
        <v>290</v>
      </c>
      <c r="P291" t="str">
        <v>POS Data Upload DC Central</v>
      </c>
      <c r="Q291" t="str">
        <v>Sales Beverages</v>
      </c>
      <c r="R291" t="str">
        <v/>
      </c>
      <c r="S291">
        <v>401000</v>
      </c>
      <c r="T291">
        <v>8972</v>
      </c>
    </row>
    <row r="292">
      <c r="N292">
        <v>46173</v>
      </c>
      <c r="O292">
        <v>291</v>
      </c>
      <c r="P292" t="str">
        <v>POS Data Upload DC Central</v>
      </c>
      <c r="Q292" t="str">
        <v>Sales Food</v>
      </c>
      <c r="R292" t="str">
        <v/>
      </c>
      <c r="S292">
        <v>401000</v>
      </c>
      <c r="T292">
        <v>8972</v>
      </c>
    </row>
    <row r="293">
      <c r="N293">
        <v>46173</v>
      </c>
      <c r="O293">
        <v>292</v>
      </c>
      <c r="P293" t="str">
        <v>POS Data Upload DC Central</v>
      </c>
      <c r="Q293" t="str">
        <v>Sales Other</v>
      </c>
      <c r="R293" t="str">
        <v/>
      </c>
      <c r="S293">
        <v>408000</v>
      </c>
      <c r="T293">
        <v>8972</v>
      </c>
    </row>
    <row r="294">
      <c r="N294">
        <v>46173</v>
      </c>
      <c r="O294">
        <v>293</v>
      </c>
      <c r="P294" t="str">
        <v>POS Data Upload DC Central</v>
      </c>
      <c r="Q294" t="str">
        <v>Sales Tax Payable</v>
      </c>
      <c r="R294" t="str">
        <v/>
      </c>
      <c r="S294">
        <v>241000</v>
      </c>
      <c r="T294">
        <v>8972</v>
      </c>
    </row>
    <row r="295">
      <c r="N295">
        <v>46173</v>
      </c>
      <c r="O295">
        <v>294</v>
      </c>
      <c r="P295" t="str">
        <v>POS Data Upload DC Central</v>
      </c>
      <c r="Q295" t="str">
        <v>Uber</v>
      </c>
      <c r="R295" t="str">
        <v>UBD</v>
      </c>
      <c r="S295">
        <v>116000</v>
      </c>
      <c r="T295">
        <v>8972</v>
      </c>
    </row>
    <row r="296">
      <c r="N296">
        <v>46173</v>
      </c>
      <c r="O296">
        <v>295</v>
      </c>
      <c r="P296" t="str">
        <v>POS Data Upload DC Central</v>
      </c>
      <c r="Q296" t="str">
        <v>Uber Shortage</v>
      </c>
      <c r="R296" t="str">
        <v>UBD</v>
      </c>
      <c r="S296">
        <v>678500</v>
      </c>
      <c r="T296">
        <v>8972</v>
      </c>
    </row>
    <row r="297">
      <c r="N297">
        <v>46173</v>
      </c>
      <c r="O297">
        <v>296</v>
      </c>
      <c r="P297" t="str">
        <v>POS Data Upload DC Central</v>
      </c>
      <c r="Q297" t="str">
        <v>WL DD Tips</v>
      </c>
      <c r="R297" t="str">
        <v/>
      </c>
      <c r="S297">
        <v>670000</v>
      </c>
      <c r="T297">
        <v>8972</v>
      </c>
    </row>
    <row r="298">
      <c r="N298">
        <v>46173</v>
      </c>
      <c r="O298">
        <v>297</v>
      </c>
      <c r="P298" t="str">
        <v>POS Data Upload DC Central</v>
      </c>
      <c r="Q298" t="str">
        <v>Amex Expected Deposit</v>
      </c>
      <c r="R298" t="str">
        <v>CC</v>
      </c>
      <c r="S298">
        <v>102500</v>
      </c>
      <c r="T298">
        <v>9091</v>
      </c>
    </row>
    <row r="299">
      <c r="N299">
        <v>46173</v>
      </c>
      <c r="O299">
        <v>298</v>
      </c>
      <c r="P299" t="str">
        <v>POS Data Upload DC Central</v>
      </c>
      <c r="Q299" t="str">
        <v>Ca CRV</v>
      </c>
      <c r="R299" t="str">
        <v/>
      </c>
      <c r="S299">
        <v>240000</v>
      </c>
      <c r="T299">
        <v>9091</v>
      </c>
    </row>
    <row r="300">
      <c r="N300">
        <v>46173</v>
      </c>
      <c r="O300">
        <v>299</v>
      </c>
      <c r="P300" t="str">
        <v>POS Data Upload DC Central</v>
      </c>
      <c r="Q300" t="str">
        <v>Cash Expected Deposit</v>
      </c>
      <c r="R300" t="str">
        <v>CASH</v>
      </c>
      <c r="S300">
        <v>102000</v>
      </c>
      <c r="T300">
        <v>9091</v>
      </c>
    </row>
    <row r="301">
      <c r="N301">
        <v>46173</v>
      </c>
      <c r="O301">
        <v>300</v>
      </c>
      <c r="P301" t="str">
        <v>POS Data Upload DC Central</v>
      </c>
      <c r="Q301" t="str">
        <v>CC Expected Deposit</v>
      </c>
      <c r="R301" t="str">
        <v>CC</v>
      </c>
      <c r="S301">
        <v>102500</v>
      </c>
      <c r="T301">
        <v>9091</v>
      </c>
    </row>
    <row r="302">
      <c r="N302">
        <v>46173</v>
      </c>
      <c r="O302">
        <v>301</v>
      </c>
      <c r="P302" t="str">
        <v>POS Data Upload DC Central</v>
      </c>
      <c r="Q302" t="str">
        <v>Delivery Fee</v>
      </c>
      <c r="R302" t="str">
        <v/>
      </c>
      <c r="S302">
        <v>670000</v>
      </c>
      <c r="T302">
        <v>9091</v>
      </c>
    </row>
    <row r="303">
      <c r="N303">
        <v>46173</v>
      </c>
      <c r="O303">
        <v>302</v>
      </c>
      <c r="P303" t="str">
        <v>POS Data Upload DC Central</v>
      </c>
      <c r="Q303" t="str">
        <v>Discounts - 10%</v>
      </c>
      <c r="R303" t="str">
        <v/>
      </c>
      <c r="S303">
        <v>421000</v>
      </c>
      <c r="T303">
        <v>9091</v>
      </c>
    </row>
    <row r="304">
      <c r="N304">
        <v>46173</v>
      </c>
      <c r="O304">
        <v>303</v>
      </c>
      <c r="P304" t="str">
        <v>POS Data Upload DC Central</v>
      </c>
      <c r="Q304" t="str">
        <v>Discounts - Employee</v>
      </c>
      <c r="R304" t="str">
        <v/>
      </c>
      <c r="S304">
        <v>421000</v>
      </c>
      <c r="T304">
        <v>9091</v>
      </c>
    </row>
    <row r="305">
      <c r="N305">
        <v>46173</v>
      </c>
      <c r="O305">
        <v>304</v>
      </c>
      <c r="P305" t="str">
        <v>POS Data Upload DC Central</v>
      </c>
      <c r="Q305" t="str">
        <v>Discounts - Guest Recovery</v>
      </c>
      <c r="R305" t="str">
        <v/>
      </c>
      <c r="S305">
        <v>421000</v>
      </c>
      <c r="T305">
        <v>9091</v>
      </c>
    </row>
    <row r="306">
      <c r="N306">
        <v>46173</v>
      </c>
      <c r="O306">
        <v>305</v>
      </c>
      <c r="P306" t="str">
        <v>POS Data Upload DC Central</v>
      </c>
      <c r="Q306" t="str">
        <v>Discounts - Manager</v>
      </c>
      <c r="R306" t="str">
        <v/>
      </c>
      <c r="S306">
        <v>421000</v>
      </c>
      <c r="T306">
        <v>9091</v>
      </c>
    </row>
    <row r="307">
      <c r="N307">
        <v>46173</v>
      </c>
      <c r="O307">
        <v>306</v>
      </c>
      <c r="P307" t="str">
        <v>POS Data Upload DC Central</v>
      </c>
      <c r="Q307" t="str">
        <v>Discounts - Military</v>
      </c>
      <c r="R307" t="str">
        <v/>
      </c>
      <c r="S307">
        <v>421000</v>
      </c>
      <c r="T307">
        <v>9091</v>
      </c>
    </row>
    <row r="308">
      <c r="N308">
        <v>46173</v>
      </c>
      <c r="O308">
        <v>307</v>
      </c>
      <c r="P308" t="str">
        <v>POS Data Upload DC Central</v>
      </c>
      <c r="Q308" t="str">
        <v>Discounts - Open $</v>
      </c>
      <c r="R308" t="str">
        <v/>
      </c>
      <c r="S308">
        <v>421000</v>
      </c>
      <c r="T308">
        <v>9091</v>
      </c>
    </row>
    <row r="309">
      <c r="N309">
        <v>46173</v>
      </c>
      <c r="O309">
        <v>308</v>
      </c>
      <c r="P309" t="str">
        <v>POS Data Upload DC Central</v>
      </c>
      <c r="Q309" t="str">
        <v>Discounts - Open %</v>
      </c>
      <c r="R309" t="str">
        <v/>
      </c>
      <c r="S309">
        <v>421000</v>
      </c>
      <c r="T309">
        <v>9091</v>
      </c>
    </row>
    <row r="310">
      <c r="N310">
        <v>46173</v>
      </c>
      <c r="O310">
        <v>309</v>
      </c>
      <c r="P310" t="str">
        <v>POS Data Upload DC Central</v>
      </c>
      <c r="Q310" t="str">
        <v>Discounts - Other</v>
      </c>
      <c r="R310" t="str">
        <v/>
      </c>
      <c r="S310">
        <v>421000</v>
      </c>
      <c r="T310">
        <v>9091</v>
      </c>
    </row>
    <row r="311">
      <c r="N311">
        <v>46173</v>
      </c>
      <c r="O311">
        <v>310</v>
      </c>
      <c r="P311" t="str">
        <v>POS Data Upload DC Central</v>
      </c>
      <c r="Q311" t="str">
        <v>Discounts - Police</v>
      </c>
      <c r="R311" t="str">
        <v/>
      </c>
      <c r="S311">
        <v>421000</v>
      </c>
      <c r="T311">
        <v>9091</v>
      </c>
    </row>
    <row r="312">
      <c r="N312">
        <v>46173</v>
      </c>
      <c r="O312">
        <v>311</v>
      </c>
      <c r="P312" t="str">
        <v>POS Data Upload DC Central</v>
      </c>
      <c r="Q312" t="str">
        <v>Discounts - Senior Citizen</v>
      </c>
      <c r="R312" t="str">
        <v/>
      </c>
      <c r="S312">
        <v>421000</v>
      </c>
      <c r="T312">
        <v>9091</v>
      </c>
    </row>
    <row r="313">
      <c r="N313">
        <v>46173</v>
      </c>
      <c r="O313">
        <v>312</v>
      </c>
      <c r="P313" t="str">
        <v>POS Data Upload DC Central</v>
      </c>
      <c r="Q313" t="str">
        <v>Donations</v>
      </c>
      <c r="R313" t="str">
        <v/>
      </c>
      <c r="S313">
        <v>236000</v>
      </c>
      <c r="T313">
        <v>9091</v>
      </c>
    </row>
    <row r="314">
      <c r="N314">
        <v>46173</v>
      </c>
      <c r="O314">
        <v>313</v>
      </c>
      <c r="P314" t="str">
        <v>POS Data Upload DC Central</v>
      </c>
      <c r="Q314" t="str">
        <v>DoorDash</v>
      </c>
      <c r="R314" t="str">
        <v>DDD</v>
      </c>
      <c r="S314">
        <v>113000</v>
      </c>
      <c r="T314">
        <v>9091</v>
      </c>
    </row>
    <row r="315">
      <c r="N315">
        <v>46173</v>
      </c>
      <c r="O315">
        <v>314</v>
      </c>
      <c r="P315" t="str">
        <v>POS Data Upload DC Central</v>
      </c>
      <c r="Q315" t="str">
        <v>DoorDash Shortage</v>
      </c>
      <c r="R315" t="str">
        <v>DDD</v>
      </c>
      <c r="S315">
        <v>678500</v>
      </c>
      <c r="T315">
        <v>9091</v>
      </c>
    </row>
    <row r="316">
      <c r="N316">
        <v>46173</v>
      </c>
      <c r="O316">
        <v>315</v>
      </c>
      <c r="P316" t="str">
        <v>POS Data Upload DC Central</v>
      </c>
      <c r="Q316" t="str">
        <v xml:space="preserve">EBT Expected </v>
      </c>
      <c r="R316" t="str">
        <v/>
      </c>
      <c r="S316">
        <v>114000</v>
      </c>
      <c r="T316">
        <v>9091</v>
      </c>
    </row>
    <row r="317">
      <c r="N317">
        <v>46173</v>
      </c>
      <c r="O317">
        <v>316</v>
      </c>
      <c r="P317" t="str">
        <v>POS Data Upload DC Central</v>
      </c>
      <c r="Q317" t="str">
        <v>EZ Cater</v>
      </c>
      <c r="R317" t="str">
        <v/>
      </c>
      <c r="S317">
        <v>110000</v>
      </c>
      <c r="T317">
        <v>9091</v>
      </c>
    </row>
    <row r="318">
      <c r="N318">
        <v>46173</v>
      </c>
      <c r="O318">
        <v>317</v>
      </c>
      <c r="P318" t="str">
        <v>POS Data Upload DC Central</v>
      </c>
      <c r="Q318" t="str">
        <v>Gift Card Redeemed</v>
      </c>
      <c r="R318" t="str">
        <v/>
      </c>
      <c r="S318">
        <v>202900</v>
      </c>
      <c r="T318">
        <v>9091</v>
      </c>
    </row>
    <row r="319">
      <c r="N319">
        <v>46173</v>
      </c>
      <c r="O319">
        <v>318</v>
      </c>
      <c r="P319" t="str">
        <v>POS Data Upload DC Central</v>
      </c>
      <c r="Q319" t="str">
        <v>Gift Cards Sales</v>
      </c>
      <c r="R319" t="str">
        <v/>
      </c>
      <c r="S319">
        <v>202800</v>
      </c>
      <c r="T319">
        <v>9091</v>
      </c>
    </row>
    <row r="320">
      <c r="N320">
        <v>46173</v>
      </c>
      <c r="O320">
        <v>319</v>
      </c>
      <c r="P320" t="str">
        <v>POS Data Upload DC Central</v>
      </c>
      <c r="Q320" t="str">
        <v>GrubHub</v>
      </c>
      <c r="R320" t="str">
        <v>GHD</v>
      </c>
      <c r="S320">
        <v>115000</v>
      </c>
      <c r="T320">
        <v>9091</v>
      </c>
    </row>
    <row r="321">
      <c r="N321">
        <v>46173</v>
      </c>
      <c r="O321">
        <v>320</v>
      </c>
      <c r="P321" t="str">
        <v>POS Data Upload DC Central</v>
      </c>
      <c r="Q321" t="str">
        <v>Kiosk Expected Payment</v>
      </c>
      <c r="R321" t="str">
        <v>CC</v>
      </c>
      <c r="S321">
        <v>102500</v>
      </c>
      <c r="T321">
        <v>9091</v>
      </c>
    </row>
    <row r="322">
      <c r="N322">
        <v>46173</v>
      </c>
      <c r="O322">
        <v>321</v>
      </c>
      <c r="P322" t="str">
        <v>POS Data Upload DC Central</v>
      </c>
      <c r="Q322" t="str">
        <v>Non-Redeemable Tender</v>
      </c>
      <c r="R322" t="str">
        <v>CASH</v>
      </c>
      <c r="S322">
        <v>676000</v>
      </c>
      <c r="T322">
        <v>9091</v>
      </c>
    </row>
    <row r="323">
      <c r="N323">
        <v>46173</v>
      </c>
      <c r="O323">
        <v>322</v>
      </c>
      <c r="P323" t="str">
        <v>POS Data Upload DC Central</v>
      </c>
      <c r="Q323" t="str">
        <v>O/S DC Discrepancies</v>
      </c>
      <c r="R323" t="str">
        <v>CASH</v>
      </c>
      <c r="S323">
        <v>676000</v>
      </c>
      <c r="T323">
        <v>9091</v>
      </c>
    </row>
    <row r="324">
      <c r="N324">
        <v>46173</v>
      </c>
      <c r="O324">
        <v>323</v>
      </c>
      <c r="P324" t="str">
        <v>POS Data Upload DC Central</v>
      </c>
      <c r="Q324" t="str">
        <v>Online Catering</v>
      </c>
      <c r="R324" t="str">
        <v/>
      </c>
      <c r="S324">
        <v>110000</v>
      </c>
      <c r="T324">
        <v>9091</v>
      </c>
    </row>
    <row r="325">
      <c r="N325">
        <v>46173</v>
      </c>
      <c r="O325">
        <v>324</v>
      </c>
      <c r="P325" t="str">
        <v>POS Data Upload DC Central</v>
      </c>
      <c r="Q325" t="str">
        <v>Paid Outs</v>
      </c>
      <c r="R325" t="str">
        <v/>
      </c>
      <c r="S325">
        <v>116200</v>
      </c>
      <c r="T325">
        <v>9091</v>
      </c>
    </row>
    <row r="326">
      <c r="N326">
        <v>46173</v>
      </c>
      <c r="O326">
        <v>325</v>
      </c>
      <c r="P326" t="str">
        <v>POS Data Upload DC Central</v>
      </c>
      <c r="Q326" t="str">
        <v>POS Over/Short</v>
      </c>
      <c r="R326" t="str">
        <v>CASH</v>
      </c>
      <c r="S326">
        <v>676000</v>
      </c>
      <c r="T326">
        <v>9091</v>
      </c>
    </row>
    <row r="327">
      <c r="N327">
        <v>46173</v>
      </c>
      <c r="O327">
        <v>326</v>
      </c>
      <c r="P327" t="str">
        <v>POS Data Upload DC Central</v>
      </c>
      <c r="Q327" t="str">
        <v>Promotions</v>
      </c>
      <c r="R327" t="str">
        <v/>
      </c>
      <c r="S327">
        <v>444000</v>
      </c>
      <c r="T327">
        <v>9091</v>
      </c>
    </row>
    <row r="328">
      <c r="N328">
        <v>46173</v>
      </c>
      <c r="O328">
        <v>327</v>
      </c>
      <c r="P328" t="str">
        <v>POS Data Upload DC Central</v>
      </c>
      <c r="Q328" t="str">
        <v>Sales Beverages</v>
      </c>
      <c r="R328" t="str">
        <v/>
      </c>
      <c r="S328">
        <v>401000</v>
      </c>
      <c r="T328">
        <v>9091</v>
      </c>
    </row>
    <row r="329">
      <c r="N329">
        <v>46173</v>
      </c>
      <c r="O329">
        <v>328</v>
      </c>
      <c r="P329" t="str">
        <v>POS Data Upload DC Central</v>
      </c>
      <c r="Q329" t="str">
        <v>Sales Food</v>
      </c>
      <c r="R329" t="str">
        <v/>
      </c>
      <c r="S329">
        <v>401000</v>
      </c>
      <c r="T329">
        <v>9091</v>
      </c>
    </row>
    <row r="330">
      <c r="N330">
        <v>46173</v>
      </c>
      <c r="O330">
        <v>329</v>
      </c>
      <c r="P330" t="str">
        <v>POS Data Upload DC Central</v>
      </c>
      <c r="Q330" t="str">
        <v>Sales Other</v>
      </c>
      <c r="R330" t="str">
        <v/>
      </c>
      <c r="S330">
        <v>408000</v>
      </c>
      <c r="T330">
        <v>9091</v>
      </c>
    </row>
    <row r="331">
      <c r="N331">
        <v>46173</v>
      </c>
      <c r="O331">
        <v>330</v>
      </c>
      <c r="P331" t="str">
        <v>POS Data Upload DC Central</v>
      </c>
      <c r="Q331" t="str">
        <v>Sales Tax Payable</v>
      </c>
      <c r="R331" t="str">
        <v/>
      </c>
      <c r="S331">
        <v>241000</v>
      </c>
      <c r="T331">
        <v>9091</v>
      </c>
    </row>
    <row r="332">
      <c r="N332">
        <v>46173</v>
      </c>
      <c r="O332">
        <v>331</v>
      </c>
      <c r="P332" t="str">
        <v>POS Data Upload DC Central</v>
      </c>
      <c r="Q332" t="str">
        <v>Uber</v>
      </c>
      <c r="R332" t="str">
        <v>UBD</v>
      </c>
      <c r="S332">
        <v>116000</v>
      </c>
      <c r="T332">
        <v>9091</v>
      </c>
    </row>
    <row r="333">
      <c r="N333">
        <v>46173</v>
      </c>
      <c r="O333">
        <v>332</v>
      </c>
      <c r="P333" t="str">
        <v>POS Data Upload DC Central</v>
      </c>
      <c r="Q333" t="str">
        <v>Uber Shortage</v>
      </c>
      <c r="R333" t="str">
        <v>UBD</v>
      </c>
      <c r="S333">
        <v>678500</v>
      </c>
      <c r="T333">
        <v>9091</v>
      </c>
    </row>
    <row r="334">
      <c r="N334">
        <v>46173</v>
      </c>
      <c r="O334">
        <v>333</v>
      </c>
      <c r="P334" t="str">
        <v>POS Data Upload DC Central</v>
      </c>
      <c r="Q334" t="str">
        <v>WL DD Tips</v>
      </c>
      <c r="R334" t="str">
        <v/>
      </c>
      <c r="S334">
        <v>670000</v>
      </c>
      <c r="T334">
        <v>9091</v>
      </c>
    </row>
    <row r="335">
      <c r="N335">
        <v>46173</v>
      </c>
      <c r="O335">
        <v>334</v>
      </c>
      <c r="P335" t="str">
        <v>POS Data Upload DC Central</v>
      </c>
      <c r="Q335" t="str">
        <v>Amex Expected Deposit</v>
      </c>
      <c r="R335" t="str">
        <v>CC</v>
      </c>
      <c r="S335">
        <v>102500</v>
      </c>
      <c r="T335">
        <v>9929</v>
      </c>
    </row>
    <row r="336">
      <c r="N336">
        <v>46173</v>
      </c>
      <c r="O336">
        <v>335</v>
      </c>
      <c r="P336" t="str">
        <v>POS Data Upload DC Central</v>
      </c>
      <c r="Q336" t="str">
        <v>Ca CRV</v>
      </c>
      <c r="R336" t="str">
        <v/>
      </c>
      <c r="S336">
        <v>240000</v>
      </c>
      <c r="T336">
        <v>9929</v>
      </c>
    </row>
    <row r="337">
      <c r="N337">
        <v>46173</v>
      </c>
      <c r="O337">
        <v>336</v>
      </c>
      <c r="P337" t="str">
        <v>POS Data Upload DC Central</v>
      </c>
      <c r="Q337" t="str">
        <v>Cash Expected Deposit</v>
      </c>
      <c r="R337" t="str">
        <v>CASH</v>
      </c>
      <c r="S337">
        <v>102000</v>
      </c>
      <c r="T337">
        <v>9929</v>
      </c>
    </row>
    <row r="338">
      <c r="N338">
        <v>46173</v>
      </c>
      <c r="O338">
        <v>337</v>
      </c>
      <c r="P338" t="str">
        <v>POS Data Upload DC Central</v>
      </c>
      <c r="Q338" t="str">
        <v>CC Expected Deposit</v>
      </c>
      <c r="R338" t="str">
        <v>CC</v>
      </c>
      <c r="S338">
        <v>102500</v>
      </c>
      <c r="T338">
        <v>9929</v>
      </c>
    </row>
    <row r="339">
      <c r="N339">
        <v>46173</v>
      </c>
      <c r="O339">
        <v>338</v>
      </c>
      <c r="P339" t="str">
        <v>POS Data Upload DC Central</v>
      </c>
      <c r="Q339" t="str">
        <v>Delivery Fee</v>
      </c>
      <c r="R339" t="str">
        <v/>
      </c>
      <c r="S339">
        <v>670000</v>
      </c>
      <c r="T339">
        <v>9929</v>
      </c>
    </row>
    <row r="340">
      <c r="N340">
        <v>46173</v>
      </c>
      <c r="O340">
        <v>339</v>
      </c>
      <c r="P340" t="str">
        <v>POS Data Upload DC Central</v>
      </c>
      <c r="Q340" t="str">
        <v>Discounts - 10%</v>
      </c>
      <c r="R340" t="str">
        <v/>
      </c>
      <c r="S340">
        <v>421000</v>
      </c>
      <c r="T340">
        <v>9929</v>
      </c>
    </row>
    <row r="341">
      <c r="N341">
        <v>46173</v>
      </c>
      <c r="O341">
        <v>340</v>
      </c>
      <c r="P341" t="str">
        <v>POS Data Upload DC Central</v>
      </c>
      <c r="Q341" t="str">
        <v>Discounts - Employee</v>
      </c>
      <c r="R341" t="str">
        <v/>
      </c>
      <c r="S341">
        <v>421000</v>
      </c>
      <c r="T341">
        <v>9929</v>
      </c>
    </row>
    <row r="342">
      <c r="N342">
        <v>46173</v>
      </c>
      <c r="O342">
        <v>341</v>
      </c>
      <c r="P342" t="str">
        <v>POS Data Upload DC Central</v>
      </c>
      <c r="Q342" t="str">
        <v>Discounts - Guest Recovery</v>
      </c>
      <c r="R342" t="str">
        <v/>
      </c>
      <c r="S342">
        <v>421000</v>
      </c>
      <c r="T342">
        <v>9929</v>
      </c>
    </row>
    <row r="343">
      <c r="N343">
        <v>46173</v>
      </c>
      <c r="O343">
        <v>342</v>
      </c>
      <c r="P343" t="str">
        <v>POS Data Upload DC Central</v>
      </c>
      <c r="Q343" t="str">
        <v>Discounts - Manager</v>
      </c>
      <c r="R343" t="str">
        <v/>
      </c>
      <c r="S343">
        <v>421000</v>
      </c>
      <c r="T343">
        <v>9929</v>
      </c>
    </row>
    <row r="344">
      <c r="N344">
        <v>46173</v>
      </c>
      <c r="O344">
        <v>343</v>
      </c>
      <c r="P344" t="str">
        <v>POS Data Upload DC Central</v>
      </c>
      <c r="Q344" t="str">
        <v>Discounts - Military</v>
      </c>
      <c r="R344" t="str">
        <v/>
      </c>
      <c r="S344">
        <v>421000</v>
      </c>
      <c r="T344">
        <v>9929</v>
      </c>
    </row>
    <row r="345">
      <c r="N345">
        <v>46173</v>
      </c>
      <c r="O345">
        <v>344</v>
      </c>
      <c r="P345" t="str">
        <v>POS Data Upload DC Central</v>
      </c>
      <c r="Q345" t="str">
        <v>Discounts - Open $</v>
      </c>
      <c r="R345" t="str">
        <v/>
      </c>
      <c r="S345">
        <v>421000</v>
      </c>
      <c r="T345">
        <v>9929</v>
      </c>
    </row>
    <row r="346">
      <c r="N346">
        <v>46173</v>
      </c>
      <c r="O346">
        <v>345</v>
      </c>
      <c r="P346" t="str">
        <v>POS Data Upload DC Central</v>
      </c>
      <c r="Q346" t="str">
        <v>Discounts - Open %</v>
      </c>
      <c r="R346" t="str">
        <v/>
      </c>
      <c r="S346">
        <v>421000</v>
      </c>
      <c r="T346">
        <v>9929</v>
      </c>
    </row>
    <row r="347">
      <c r="N347">
        <v>46173</v>
      </c>
      <c r="O347">
        <v>346</v>
      </c>
      <c r="P347" t="str">
        <v>POS Data Upload DC Central</v>
      </c>
      <c r="Q347" t="str">
        <v>Discounts - Other</v>
      </c>
      <c r="R347" t="str">
        <v/>
      </c>
      <c r="S347">
        <v>421000</v>
      </c>
      <c r="T347">
        <v>9929</v>
      </c>
    </row>
    <row r="348">
      <c r="N348">
        <v>46173</v>
      </c>
      <c r="O348">
        <v>347</v>
      </c>
      <c r="P348" t="str">
        <v>POS Data Upload DC Central</v>
      </c>
      <c r="Q348" t="str">
        <v>Discounts - Police</v>
      </c>
      <c r="R348" t="str">
        <v/>
      </c>
      <c r="S348">
        <v>421000</v>
      </c>
      <c r="T348">
        <v>9929</v>
      </c>
    </row>
    <row r="349">
      <c r="N349">
        <v>46173</v>
      </c>
      <c r="O349">
        <v>348</v>
      </c>
      <c r="P349" t="str">
        <v>POS Data Upload DC Central</v>
      </c>
      <c r="Q349" t="str">
        <v>Discounts - Senior Citizen</v>
      </c>
      <c r="R349" t="str">
        <v/>
      </c>
      <c r="S349">
        <v>421000</v>
      </c>
      <c r="T349">
        <v>9929</v>
      </c>
    </row>
    <row r="350">
      <c r="N350">
        <v>46173</v>
      </c>
      <c r="O350">
        <v>349</v>
      </c>
      <c r="P350" t="str">
        <v>POS Data Upload DC Central</v>
      </c>
      <c r="Q350" t="str">
        <v>Donations</v>
      </c>
      <c r="R350" t="str">
        <v/>
      </c>
      <c r="S350">
        <v>236000</v>
      </c>
      <c r="T350">
        <v>9929</v>
      </c>
    </row>
    <row r="351">
      <c r="N351">
        <v>46173</v>
      </c>
      <c r="O351">
        <v>350</v>
      </c>
      <c r="P351" t="str">
        <v>POS Data Upload DC Central</v>
      </c>
      <c r="Q351" t="str">
        <v>DoorDash</v>
      </c>
      <c r="R351" t="str">
        <v>DDD</v>
      </c>
      <c r="S351">
        <v>113000</v>
      </c>
      <c r="T351">
        <v>9929</v>
      </c>
    </row>
    <row r="352">
      <c r="N352">
        <v>46173</v>
      </c>
      <c r="O352">
        <v>351</v>
      </c>
      <c r="P352" t="str">
        <v>POS Data Upload DC Central</v>
      </c>
      <c r="Q352" t="str">
        <v>DoorDash Shortage</v>
      </c>
      <c r="R352" t="str">
        <v>DDD</v>
      </c>
      <c r="S352">
        <v>678500</v>
      </c>
      <c r="T352">
        <v>9929</v>
      </c>
    </row>
    <row r="353">
      <c r="N353">
        <v>46173</v>
      </c>
      <c r="O353">
        <v>352</v>
      </c>
      <c r="P353" t="str">
        <v>POS Data Upload DC Central</v>
      </c>
      <c r="Q353" t="str">
        <v xml:space="preserve">EBT Expected </v>
      </c>
      <c r="R353" t="str">
        <v/>
      </c>
      <c r="S353">
        <v>114000</v>
      </c>
      <c r="T353">
        <v>9929</v>
      </c>
    </row>
    <row r="354">
      <c r="N354">
        <v>46173</v>
      </c>
      <c r="O354">
        <v>353</v>
      </c>
      <c r="P354" t="str">
        <v>POS Data Upload DC Central</v>
      </c>
      <c r="Q354" t="str">
        <v>EZ Cater</v>
      </c>
      <c r="R354" t="str">
        <v/>
      </c>
      <c r="S354">
        <v>110000</v>
      </c>
      <c r="T354">
        <v>9929</v>
      </c>
    </row>
    <row r="355">
      <c r="N355">
        <v>46173</v>
      </c>
      <c r="O355">
        <v>354</v>
      </c>
      <c r="P355" t="str">
        <v>POS Data Upload DC Central</v>
      </c>
      <c r="Q355" t="str">
        <v>Gift Card Redeemed</v>
      </c>
      <c r="R355" t="str">
        <v/>
      </c>
      <c r="S355">
        <v>202900</v>
      </c>
      <c r="T355">
        <v>9929</v>
      </c>
    </row>
    <row r="356">
      <c r="N356">
        <v>46173</v>
      </c>
      <c r="O356">
        <v>355</v>
      </c>
      <c r="P356" t="str">
        <v>POS Data Upload DC Central</v>
      </c>
      <c r="Q356" t="str">
        <v>Gift Cards Sales</v>
      </c>
      <c r="R356" t="str">
        <v/>
      </c>
      <c r="S356">
        <v>202800</v>
      </c>
      <c r="T356">
        <v>9929</v>
      </c>
    </row>
    <row r="357">
      <c r="N357">
        <v>46173</v>
      </c>
      <c r="O357">
        <v>356</v>
      </c>
      <c r="P357" t="str">
        <v>POS Data Upload DC Central</v>
      </c>
      <c r="Q357" t="str">
        <v>GrubHub</v>
      </c>
      <c r="R357" t="str">
        <v>GHD</v>
      </c>
      <c r="S357">
        <v>115000</v>
      </c>
      <c r="T357">
        <v>9929</v>
      </c>
    </row>
    <row r="358">
      <c r="N358">
        <v>46173</v>
      </c>
      <c r="O358">
        <v>357</v>
      </c>
      <c r="P358" t="str">
        <v>POS Data Upload DC Central</v>
      </c>
      <c r="Q358" t="str">
        <v>Kiosk Expected Payment</v>
      </c>
      <c r="R358" t="str">
        <v>CC</v>
      </c>
      <c r="S358">
        <v>102500</v>
      </c>
      <c r="T358">
        <v>9929</v>
      </c>
    </row>
    <row r="359">
      <c r="N359">
        <v>46173</v>
      </c>
      <c r="O359">
        <v>358</v>
      </c>
      <c r="P359" t="str">
        <v>POS Data Upload DC Central</v>
      </c>
      <c r="Q359" t="str">
        <v>Non-Redeemable Tender</v>
      </c>
      <c r="R359" t="str">
        <v>CASH</v>
      </c>
      <c r="S359">
        <v>676000</v>
      </c>
      <c r="T359">
        <v>9929</v>
      </c>
    </row>
    <row r="360">
      <c r="N360">
        <v>46173</v>
      </c>
      <c r="O360">
        <v>359</v>
      </c>
      <c r="P360" t="str">
        <v>POS Data Upload DC Central</v>
      </c>
      <c r="Q360" t="str">
        <v>O/S DC Discrepancies</v>
      </c>
      <c r="R360" t="str">
        <v>CASH</v>
      </c>
      <c r="S360">
        <v>676000</v>
      </c>
      <c r="T360">
        <v>9929</v>
      </c>
    </row>
    <row r="361">
      <c r="N361">
        <v>46173</v>
      </c>
      <c r="O361">
        <v>360</v>
      </c>
      <c r="P361" t="str">
        <v>POS Data Upload DC Central</v>
      </c>
      <c r="Q361" t="str">
        <v>Online Catering</v>
      </c>
      <c r="R361" t="str">
        <v/>
      </c>
      <c r="S361">
        <v>110000</v>
      </c>
      <c r="T361">
        <v>9929</v>
      </c>
    </row>
    <row r="362">
      <c r="N362">
        <v>46173</v>
      </c>
      <c r="O362">
        <v>361</v>
      </c>
      <c r="P362" t="str">
        <v>POS Data Upload DC Central</v>
      </c>
      <c r="Q362" t="str">
        <v>Paid Outs</v>
      </c>
      <c r="R362" t="str">
        <v/>
      </c>
      <c r="S362">
        <v>116200</v>
      </c>
      <c r="T362">
        <v>9929</v>
      </c>
    </row>
    <row r="363">
      <c r="N363">
        <v>46173</v>
      </c>
      <c r="O363">
        <v>362</v>
      </c>
      <c r="P363" t="str">
        <v>POS Data Upload DC Central</v>
      </c>
      <c r="Q363" t="str">
        <v>POS Over/Short</v>
      </c>
      <c r="R363" t="str">
        <v>CASH</v>
      </c>
      <c r="S363">
        <v>676000</v>
      </c>
      <c r="T363">
        <v>9929</v>
      </c>
    </row>
    <row r="364">
      <c r="N364">
        <v>46173</v>
      </c>
      <c r="O364">
        <v>363</v>
      </c>
      <c r="P364" t="str">
        <v>POS Data Upload DC Central</v>
      </c>
      <c r="Q364" t="str">
        <v>Promotions</v>
      </c>
      <c r="R364" t="str">
        <v/>
      </c>
      <c r="S364">
        <v>444000</v>
      </c>
      <c r="T364">
        <v>9929</v>
      </c>
    </row>
    <row r="365">
      <c r="N365">
        <v>46173</v>
      </c>
      <c r="O365">
        <v>364</v>
      </c>
      <c r="P365" t="str">
        <v>POS Data Upload DC Central</v>
      </c>
      <c r="Q365" t="str">
        <v>Sales Beverages</v>
      </c>
      <c r="R365" t="str">
        <v/>
      </c>
      <c r="S365">
        <v>401000</v>
      </c>
      <c r="T365">
        <v>9929</v>
      </c>
    </row>
    <row r="366">
      <c r="N366">
        <v>46173</v>
      </c>
      <c r="O366">
        <v>365</v>
      </c>
      <c r="P366" t="str">
        <v>POS Data Upload DC Central</v>
      </c>
      <c r="Q366" t="str">
        <v>Sales Food</v>
      </c>
      <c r="R366" t="str">
        <v/>
      </c>
      <c r="S366">
        <v>401000</v>
      </c>
      <c r="T366">
        <v>9929</v>
      </c>
    </row>
    <row r="367">
      <c r="N367">
        <v>46173</v>
      </c>
      <c r="O367">
        <v>366</v>
      </c>
      <c r="P367" t="str">
        <v>POS Data Upload DC Central</v>
      </c>
      <c r="Q367" t="str">
        <v>Sales Other</v>
      </c>
      <c r="R367" t="str">
        <v/>
      </c>
      <c r="S367">
        <v>408000</v>
      </c>
      <c r="T367">
        <v>9929</v>
      </c>
    </row>
    <row r="368">
      <c r="N368">
        <v>46173</v>
      </c>
      <c r="O368">
        <v>367</v>
      </c>
      <c r="P368" t="str">
        <v>POS Data Upload DC Central</v>
      </c>
      <c r="Q368" t="str">
        <v>Sales Tax Payable</v>
      </c>
      <c r="R368" t="str">
        <v/>
      </c>
      <c r="S368">
        <v>241000</v>
      </c>
      <c r="T368">
        <v>9929</v>
      </c>
    </row>
    <row r="369">
      <c r="N369">
        <v>46173</v>
      </c>
      <c r="O369">
        <v>368</v>
      </c>
      <c r="P369" t="str">
        <v>POS Data Upload DC Central</v>
      </c>
      <c r="Q369" t="str">
        <v>Uber</v>
      </c>
      <c r="R369" t="str">
        <v>UBD</v>
      </c>
      <c r="S369">
        <v>116000</v>
      </c>
      <c r="T369">
        <v>9929</v>
      </c>
    </row>
    <row r="370">
      <c r="N370">
        <v>46173</v>
      </c>
      <c r="O370">
        <v>369</v>
      </c>
      <c r="P370" t="str">
        <v>POS Data Upload DC Central</v>
      </c>
      <c r="Q370" t="str">
        <v>Uber Shortage</v>
      </c>
      <c r="R370" t="str">
        <v>UBD</v>
      </c>
      <c r="S370">
        <v>678500</v>
      </c>
      <c r="T370">
        <v>9929</v>
      </c>
    </row>
    <row r="371">
      <c r="N371">
        <v>46173</v>
      </c>
      <c r="O371">
        <v>370</v>
      </c>
      <c r="P371" t="str">
        <v>POS Data Upload DC Central</v>
      </c>
      <c r="Q371" t="str">
        <v>WL DD Tips</v>
      </c>
      <c r="R371" t="str">
        <v/>
      </c>
      <c r="S371">
        <v>670000</v>
      </c>
      <c r="T371">
        <v>9929</v>
      </c>
    </row>
    <row r="372">
      <c r="N372">
        <v>46173</v>
      </c>
      <c r="O372">
        <v>371</v>
      </c>
      <c r="P372" t="str">
        <v>POS Data Upload DC Central</v>
      </c>
      <c r="Q372" t="str">
        <v>Amex Expected Deposit</v>
      </c>
      <c r="R372" t="str">
        <v>CC</v>
      </c>
      <c r="S372">
        <v>102500</v>
      </c>
      <c r="T372">
        <v>10545</v>
      </c>
    </row>
    <row r="373">
      <c r="N373">
        <v>46173</v>
      </c>
      <c r="O373">
        <v>372</v>
      </c>
      <c r="P373" t="str">
        <v>POS Data Upload DC Central</v>
      </c>
      <c r="Q373" t="str">
        <v>Ca CRV</v>
      </c>
      <c r="R373" t="str">
        <v/>
      </c>
      <c r="S373">
        <v>240000</v>
      </c>
      <c r="T373">
        <v>10545</v>
      </c>
    </row>
    <row r="374">
      <c r="N374">
        <v>46173</v>
      </c>
      <c r="O374">
        <v>373</v>
      </c>
      <c r="P374" t="str">
        <v>POS Data Upload DC Central</v>
      </c>
      <c r="Q374" t="str">
        <v>Cash Expected Deposit</v>
      </c>
      <c r="R374" t="str">
        <v>CASH</v>
      </c>
      <c r="S374">
        <v>102000</v>
      </c>
      <c r="T374">
        <v>10545</v>
      </c>
    </row>
    <row r="375">
      <c r="N375">
        <v>46173</v>
      </c>
      <c r="O375">
        <v>374</v>
      </c>
      <c r="P375" t="str">
        <v>POS Data Upload DC Central</v>
      </c>
      <c r="Q375" t="str">
        <v>CC Expected Deposit</v>
      </c>
      <c r="R375" t="str">
        <v>CC</v>
      </c>
      <c r="S375">
        <v>102500</v>
      </c>
      <c r="T375">
        <v>10545</v>
      </c>
    </row>
    <row r="376">
      <c r="N376">
        <v>46173</v>
      </c>
      <c r="O376">
        <v>375</v>
      </c>
      <c r="P376" t="str">
        <v>POS Data Upload DC Central</v>
      </c>
      <c r="Q376" t="str">
        <v>Delivery Fee</v>
      </c>
      <c r="R376" t="str">
        <v/>
      </c>
      <c r="S376">
        <v>670000</v>
      </c>
      <c r="T376">
        <v>10545</v>
      </c>
    </row>
    <row r="377">
      <c r="N377">
        <v>46173</v>
      </c>
      <c r="O377">
        <v>376</v>
      </c>
      <c r="P377" t="str">
        <v>POS Data Upload DC Central</v>
      </c>
      <c r="Q377" t="str">
        <v>Discounts - 10%</v>
      </c>
      <c r="R377" t="str">
        <v/>
      </c>
      <c r="S377">
        <v>421000</v>
      </c>
      <c r="T377">
        <v>10545</v>
      </c>
    </row>
    <row r="378">
      <c r="N378">
        <v>46173</v>
      </c>
      <c r="O378">
        <v>377</v>
      </c>
      <c r="P378" t="str">
        <v>POS Data Upload DC Central</v>
      </c>
      <c r="Q378" t="str">
        <v>Discounts - Employee</v>
      </c>
      <c r="R378" t="str">
        <v/>
      </c>
      <c r="S378">
        <v>421000</v>
      </c>
      <c r="T378">
        <v>10545</v>
      </c>
    </row>
    <row r="379">
      <c r="N379">
        <v>46173</v>
      </c>
      <c r="O379">
        <v>378</v>
      </c>
      <c r="P379" t="str">
        <v>POS Data Upload DC Central</v>
      </c>
      <c r="Q379" t="str">
        <v>Discounts - Guest Recovery</v>
      </c>
      <c r="R379" t="str">
        <v/>
      </c>
      <c r="S379">
        <v>421000</v>
      </c>
      <c r="T379">
        <v>10545</v>
      </c>
    </row>
    <row r="380">
      <c r="N380">
        <v>46173</v>
      </c>
      <c r="O380">
        <v>379</v>
      </c>
      <c r="P380" t="str">
        <v>POS Data Upload DC Central</v>
      </c>
      <c r="Q380" t="str">
        <v>Discounts - Manager</v>
      </c>
      <c r="R380" t="str">
        <v/>
      </c>
      <c r="S380">
        <v>421000</v>
      </c>
      <c r="T380">
        <v>10545</v>
      </c>
    </row>
    <row r="381">
      <c r="N381">
        <v>46173</v>
      </c>
      <c r="O381">
        <v>380</v>
      </c>
      <c r="P381" t="str">
        <v>POS Data Upload DC Central</v>
      </c>
      <c r="Q381" t="str">
        <v>Discounts - Military</v>
      </c>
      <c r="R381" t="str">
        <v/>
      </c>
      <c r="S381">
        <v>421000</v>
      </c>
      <c r="T381">
        <v>10545</v>
      </c>
    </row>
    <row r="382">
      <c r="N382">
        <v>46173</v>
      </c>
      <c r="O382">
        <v>381</v>
      </c>
      <c r="P382" t="str">
        <v>POS Data Upload DC Central</v>
      </c>
      <c r="Q382" t="str">
        <v>Discounts - Open $</v>
      </c>
      <c r="R382" t="str">
        <v/>
      </c>
      <c r="S382">
        <v>421000</v>
      </c>
      <c r="T382">
        <v>10545</v>
      </c>
    </row>
    <row r="383">
      <c r="N383">
        <v>46173</v>
      </c>
      <c r="O383">
        <v>382</v>
      </c>
      <c r="P383" t="str">
        <v>POS Data Upload DC Central</v>
      </c>
      <c r="Q383" t="str">
        <v>Discounts - Open %</v>
      </c>
      <c r="R383" t="str">
        <v/>
      </c>
      <c r="S383">
        <v>421000</v>
      </c>
      <c r="T383">
        <v>10545</v>
      </c>
    </row>
    <row r="384">
      <c r="N384">
        <v>46173</v>
      </c>
      <c r="O384">
        <v>383</v>
      </c>
      <c r="P384" t="str">
        <v>POS Data Upload DC Central</v>
      </c>
      <c r="Q384" t="str">
        <v>Discounts - Other</v>
      </c>
      <c r="R384" t="str">
        <v/>
      </c>
      <c r="S384">
        <v>421000</v>
      </c>
      <c r="T384">
        <v>10545</v>
      </c>
    </row>
    <row r="385">
      <c r="N385">
        <v>46173</v>
      </c>
      <c r="O385">
        <v>384</v>
      </c>
      <c r="P385" t="str">
        <v>POS Data Upload DC Central</v>
      </c>
      <c r="Q385" t="str">
        <v>Discounts - Police</v>
      </c>
      <c r="R385" t="str">
        <v/>
      </c>
      <c r="S385">
        <v>421000</v>
      </c>
      <c r="T385">
        <v>10545</v>
      </c>
    </row>
    <row r="386">
      <c r="N386">
        <v>46173</v>
      </c>
      <c r="O386">
        <v>385</v>
      </c>
      <c r="P386" t="str">
        <v>POS Data Upload DC Central</v>
      </c>
      <c r="Q386" t="str">
        <v>Discounts - Senior Citizen</v>
      </c>
      <c r="R386" t="str">
        <v/>
      </c>
      <c r="S386">
        <v>421000</v>
      </c>
      <c r="T386">
        <v>10545</v>
      </c>
    </row>
    <row r="387">
      <c r="N387">
        <v>46173</v>
      </c>
      <c r="O387">
        <v>386</v>
      </c>
      <c r="P387" t="str">
        <v>POS Data Upload DC Central</v>
      </c>
      <c r="Q387" t="str">
        <v>Donations</v>
      </c>
      <c r="R387" t="str">
        <v/>
      </c>
      <c r="S387">
        <v>236000</v>
      </c>
      <c r="T387">
        <v>10545</v>
      </c>
    </row>
    <row r="388">
      <c r="N388">
        <v>46173</v>
      </c>
      <c r="O388">
        <v>387</v>
      </c>
      <c r="P388" t="str">
        <v>POS Data Upload DC Central</v>
      </c>
      <c r="Q388" t="str">
        <v>DoorDash</v>
      </c>
      <c r="R388" t="str">
        <v>DDD</v>
      </c>
      <c r="S388">
        <v>113000</v>
      </c>
      <c r="T388">
        <v>10545</v>
      </c>
    </row>
    <row r="389">
      <c r="N389">
        <v>46173</v>
      </c>
      <c r="O389">
        <v>388</v>
      </c>
      <c r="P389" t="str">
        <v>POS Data Upload DC Central</v>
      </c>
      <c r="Q389" t="str">
        <v>DoorDash Shortage</v>
      </c>
      <c r="R389" t="str">
        <v>DDD</v>
      </c>
      <c r="S389">
        <v>678500</v>
      </c>
      <c r="T389">
        <v>10545</v>
      </c>
    </row>
    <row r="390">
      <c r="N390">
        <v>46173</v>
      </c>
      <c r="O390">
        <v>389</v>
      </c>
      <c r="P390" t="str">
        <v>POS Data Upload DC Central</v>
      </c>
      <c r="Q390" t="str">
        <v xml:space="preserve">EBT Expected </v>
      </c>
      <c r="R390" t="str">
        <v/>
      </c>
      <c r="S390">
        <v>114000</v>
      </c>
      <c r="T390">
        <v>10545</v>
      </c>
    </row>
    <row r="391">
      <c r="N391">
        <v>46173</v>
      </c>
      <c r="O391">
        <v>390</v>
      </c>
      <c r="P391" t="str">
        <v>POS Data Upload DC Central</v>
      </c>
      <c r="Q391" t="str">
        <v>EZ Cater</v>
      </c>
      <c r="R391" t="str">
        <v/>
      </c>
      <c r="S391">
        <v>110000</v>
      </c>
      <c r="T391">
        <v>10545</v>
      </c>
    </row>
    <row r="392">
      <c r="N392">
        <v>46173</v>
      </c>
      <c r="O392">
        <v>391</v>
      </c>
      <c r="P392" t="str">
        <v>POS Data Upload DC Central</v>
      </c>
      <c r="Q392" t="str">
        <v>Gift Card Redeemed</v>
      </c>
      <c r="R392" t="str">
        <v/>
      </c>
      <c r="S392">
        <v>202900</v>
      </c>
      <c r="T392">
        <v>10545</v>
      </c>
    </row>
    <row r="393">
      <c r="N393">
        <v>46173</v>
      </c>
      <c r="O393">
        <v>392</v>
      </c>
      <c r="P393" t="str">
        <v>POS Data Upload DC Central</v>
      </c>
      <c r="Q393" t="str">
        <v>Gift Cards Sales</v>
      </c>
      <c r="R393" t="str">
        <v/>
      </c>
      <c r="S393">
        <v>202800</v>
      </c>
      <c r="T393">
        <v>10545</v>
      </c>
    </row>
    <row r="394">
      <c r="N394">
        <v>46173</v>
      </c>
      <c r="O394">
        <v>393</v>
      </c>
      <c r="P394" t="str">
        <v>POS Data Upload DC Central</v>
      </c>
      <c r="Q394" t="str">
        <v>GrubHub</v>
      </c>
      <c r="R394" t="str">
        <v>GHD</v>
      </c>
      <c r="S394">
        <v>115000</v>
      </c>
      <c r="T394">
        <v>10545</v>
      </c>
    </row>
    <row r="395">
      <c r="N395">
        <v>46173</v>
      </c>
      <c r="O395">
        <v>394</v>
      </c>
      <c r="P395" t="str">
        <v>POS Data Upload DC Central</v>
      </c>
      <c r="Q395" t="str">
        <v>Kiosk Expected Payment</v>
      </c>
      <c r="R395" t="str">
        <v>CC</v>
      </c>
      <c r="S395">
        <v>102500</v>
      </c>
      <c r="T395">
        <v>10545</v>
      </c>
    </row>
    <row r="396">
      <c r="N396">
        <v>46173</v>
      </c>
      <c r="O396">
        <v>395</v>
      </c>
      <c r="P396" t="str">
        <v>POS Data Upload DC Central</v>
      </c>
      <c r="Q396" t="str">
        <v>Non-Redeemable Tender</v>
      </c>
      <c r="R396" t="str">
        <v>CASH</v>
      </c>
      <c r="S396">
        <v>676000</v>
      </c>
      <c r="T396">
        <v>10545</v>
      </c>
    </row>
    <row r="397">
      <c r="N397">
        <v>46173</v>
      </c>
      <c r="O397">
        <v>396</v>
      </c>
      <c r="P397" t="str">
        <v>POS Data Upload DC Central</v>
      </c>
      <c r="Q397" t="str">
        <v>O/S DC Discrepancies</v>
      </c>
      <c r="R397" t="str">
        <v>CASH</v>
      </c>
      <c r="S397">
        <v>676000</v>
      </c>
      <c r="T397">
        <v>10545</v>
      </c>
    </row>
    <row r="398">
      <c r="N398">
        <v>46173</v>
      </c>
      <c r="O398">
        <v>397</v>
      </c>
      <c r="P398" t="str">
        <v>POS Data Upload DC Central</v>
      </c>
      <c r="Q398" t="str">
        <v>Online Catering</v>
      </c>
      <c r="R398" t="str">
        <v/>
      </c>
      <c r="S398">
        <v>110000</v>
      </c>
      <c r="T398">
        <v>10545</v>
      </c>
    </row>
    <row r="399">
      <c r="N399">
        <v>46173</v>
      </c>
      <c r="O399">
        <v>398</v>
      </c>
      <c r="P399" t="str">
        <v>POS Data Upload DC Central</v>
      </c>
      <c r="Q399" t="str">
        <v>Paid Outs</v>
      </c>
      <c r="R399" t="str">
        <v/>
      </c>
      <c r="S399">
        <v>116200</v>
      </c>
      <c r="T399">
        <v>10545</v>
      </c>
    </row>
    <row r="400">
      <c r="N400">
        <v>46173</v>
      </c>
      <c r="O400">
        <v>399</v>
      </c>
      <c r="P400" t="str">
        <v>POS Data Upload DC Central</v>
      </c>
      <c r="Q400" t="str">
        <v>POS Over/Short</v>
      </c>
      <c r="R400" t="str">
        <v>CASH</v>
      </c>
      <c r="S400">
        <v>676000</v>
      </c>
      <c r="T400">
        <v>10545</v>
      </c>
    </row>
    <row r="401">
      <c r="N401">
        <v>46173</v>
      </c>
      <c r="O401">
        <v>400</v>
      </c>
      <c r="P401" t="str">
        <v>POS Data Upload DC Central</v>
      </c>
      <c r="Q401" t="str">
        <v>Promotions</v>
      </c>
      <c r="R401" t="str">
        <v/>
      </c>
      <c r="S401">
        <v>444000</v>
      </c>
      <c r="T401">
        <v>10545</v>
      </c>
    </row>
    <row r="402">
      <c r="N402">
        <v>46173</v>
      </c>
      <c r="O402">
        <v>401</v>
      </c>
      <c r="P402" t="str">
        <v>POS Data Upload DC Central</v>
      </c>
      <c r="Q402" t="str">
        <v>Sales Beverages</v>
      </c>
      <c r="R402" t="str">
        <v/>
      </c>
      <c r="S402">
        <v>401000</v>
      </c>
      <c r="T402">
        <v>10545</v>
      </c>
    </row>
    <row r="403">
      <c r="N403">
        <v>46173</v>
      </c>
      <c r="O403">
        <v>402</v>
      </c>
      <c r="P403" t="str">
        <v>POS Data Upload DC Central</v>
      </c>
      <c r="Q403" t="str">
        <v>Sales Food</v>
      </c>
      <c r="R403" t="str">
        <v/>
      </c>
      <c r="S403">
        <v>401000</v>
      </c>
      <c r="T403">
        <v>10545</v>
      </c>
    </row>
    <row r="404">
      <c r="N404">
        <v>46173</v>
      </c>
      <c r="O404">
        <v>403</v>
      </c>
      <c r="P404" t="str">
        <v>POS Data Upload DC Central</v>
      </c>
      <c r="Q404" t="str">
        <v>Sales Other</v>
      </c>
      <c r="R404" t="str">
        <v/>
      </c>
      <c r="S404">
        <v>408000</v>
      </c>
      <c r="T404">
        <v>10545</v>
      </c>
    </row>
    <row r="405">
      <c r="N405">
        <v>46173</v>
      </c>
      <c r="O405">
        <v>404</v>
      </c>
      <c r="P405" t="str">
        <v>POS Data Upload DC Central</v>
      </c>
      <c r="Q405" t="str">
        <v>Sales Tax Payable</v>
      </c>
      <c r="R405" t="str">
        <v/>
      </c>
      <c r="S405">
        <v>241000</v>
      </c>
      <c r="T405">
        <v>10545</v>
      </c>
    </row>
    <row r="406">
      <c r="N406">
        <v>46173</v>
      </c>
      <c r="O406">
        <v>405</v>
      </c>
      <c r="P406" t="str">
        <v>POS Data Upload DC Central</v>
      </c>
      <c r="Q406" t="str">
        <v>Uber</v>
      </c>
      <c r="R406" t="str">
        <v>UBD</v>
      </c>
      <c r="S406">
        <v>116000</v>
      </c>
      <c r="T406">
        <v>10545</v>
      </c>
    </row>
    <row r="407">
      <c r="N407">
        <v>46173</v>
      </c>
      <c r="O407">
        <v>406</v>
      </c>
      <c r="P407" t="str">
        <v>POS Data Upload DC Central</v>
      </c>
      <c r="Q407" t="str">
        <v>Uber Shortage</v>
      </c>
      <c r="R407" t="str">
        <v>UBD</v>
      </c>
      <c r="S407">
        <v>678500</v>
      </c>
      <c r="T407">
        <v>10545</v>
      </c>
    </row>
    <row r="408">
      <c r="N408">
        <v>46173</v>
      </c>
      <c r="O408">
        <v>407</v>
      </c>
      <c r="P408" t="str">
        <v>POS Data Upload DC Central</v>
      </c>
      <c r="Q408" t="str">
        <v>WL DD Tips</v>
      </c>
      <c r="R408" t="str">
        <v/>
      </c>
      <c r="S408">
        <v>670000</v>
      </c>
      <c r="T408">
        <v>10545</v>
      </c>
    </row>
    <row r="409">
      <c r="N409">
        <v>46173</v>
      </c>
      <c r="O409">
        <v>408</v>
      </c>
      <c r="P409" t="str">
        <v>POS Data Upload DC Central</v>
      </c>
      <c r="Q409" t="str">
        <v>Amex Expected Deposit</v>
      </c>
      <c r="R409" t="str">
        <v>CC</v>
      </c>
      <c r="S409">
        <v>102500</v>
      </c>
      <c r="T409">
        <v>10752</v>
      </c>
    </row>
    <row r="410">
      <c r="N410">
        <v>46173</v>
      </c>
      <c r="O410">
        <v>409</v>
      </c>
      <c r="P410" t="str">
        <v>POS Data Upload DC Central</v>
      </c>
      <c r="Q410" t="str">
        <v>Ca CRV</v>
      </c>
      <c r="R410" t="str">
        <v/>
      </c>
      <c r="S410">
        <v>240000</v>
      </c>
      <c r="T410">
        <v>10752</v>
      </c>
    </row>
    <row r="411">
      <c r="N411">
        <v>46173</v>
      </c>
      <c r="O411">
        <v>410</v>
      </c>
      <c r="P411" t="str">
        <v>POS Data Upload DC Central</v>
      </c>
      <c r="Q411" t="str">
        <v>Cash Expected Deposit</v>
      </c>
      <c r="R411" t="str">
        <v>CASH</v>
      </c>
      <c r="S411">
        <v>102000</v>
      </c>
      <c r="T411">
        <v>10752</v>
      </c>
    </row>
    <row r="412">
      <c r="N412">
        <v>46173</v>
      </c>
      <c r="O412">
        <v>411</v>
      </c>
      <c r="P412" t="str">
        <v>POS Data Upload DC Central</v>
      </c>
      <c r="Q412" t="str">
        <v>CC Expected Deposit</v>
      </c>
      <c r="R412" t="str">
        <v>CC</v>
      </c>
      <c r="S412">
        <v>102500</v>
      </c>
      <c r="T412">
        <v>10752</v>
      </c>
    </row>
    <row r="413">
      <c r="N413">
        <v>46173</v>
      </c>
      <c r="O413">
        <v>412</v>
      </c>
      <c r="P413" t="str">
        <v>POS Data Upload DC Central</v>
      </c>
      <c r="Q413" t="str">
        <v>Delivery Fee</v>
      </c>
      <c r="R413" t="str">
        <v/>
      </c>
      <c r="S413">
        <v>670000</v>
      </c>
      <c r="T413">
        <v>10752</v>
      </c>
    </row>
    <row r="414">
      <c r="N414">
        <v>46173</v>
      </c>
      <c r="O414">
        <v>413</v>
      </c>
      <c r="P414" t="str">
        <v>POS Data Upload DC Central</v>
      </c>
      <c r="Q414" t="str">
        <v>Discounts - 10%</v>
      </c>
      <c r="R414" t="str">
        <v/>
      </c>
      <c r="S414">
        <v>421000</v>
      </c>
      <c r="T414">
        <v>10752</v>
      </c>
    </row>
    <row r="415">
      <c r="N415">
        <v>46173</v>
      </c>
      <c r="O415">
        <v>414</v>
      </c>
      <c r="P415" t="str">
        <v>POS Data Upload DC Central</v>
      </c>
      <c r="Q415" t="str">
        <v>Discounts - Employee</v>
      </c>
      <c r="R415" t="str">
        <v/>
      </c>
      <c r="S415">
        <v>421000</v>
      </c>
      <c r="T415">
        <v>10752</v>
      </c>
    </row>
    <row r="416">
      <c r="N416">
        <v>46173</v>
      </c>
      <c r="O416">
        <v>415</v>
      </c>
      <c r="P416" t="str">
        <v>POS Data Upload DC Central</v>
      </c>
      <c r="Q416" t="str">
        <v>Discounts - Guest Recovery</v>
      </c>
      <c r="R416" t="str">
        <v/>
      </c>
      <c r="S416">
        <v>421000</v>
      </c>
      <c r="T416">
        <v>10752</v>
      </c>
    </row>
    <row r="417">
      <c r="N417">
        <v>46173</v>
      </c>
      <c r="O417">
        <v>416</v>
      </c>
      <c r="P417" t="str">
        <v>POS Data Upload DC Central</v>
      </c>
      <c r="Q417" t="str">
        <v>Discounts - Manager</v>
      </c>
      <c r="R417" t="str">
        <v/>
      </c>
      <c r="S417">
        <v>421000</v>
      </c>
      <c r="T417">
        <v>10752</v>
      </c>
    </row>
    <row r="418">
      <c r="N418">
        <v>46173</v>
      </c>
      <c r="O418">
        <v>417</v>
      </c>
      <c r="P418" t="str">
        <v>POS Data Upload DC Central</v>
      </c>
      <c r="Q418" t="str">
        <v>Discounts - Military</v>
      </c>
      <c r="R418" t="str">
        <v/>
      </c>
      <c r="S418">
        <v>421000</v>
      </c>
      <c r="T418">
        <v>10752</v>
      </c>
    </row>
    <row r="419">
      <c r="N419">
        <v>46173</v>
      </c>
      <c r="O419">
        <v>418</v>
      </c>
      <c r="P419" t="str">
        <v>POS Data Upload DC Central</v>
      </c>
      <c r="Q419" t="str">
        <v>Discounts - Open $</v>
      </c>
      <c r="R419" t="str">
        <v/>
      </c>
      <c r="S419">
        <v>421000</v>
      </c>
      <c r="T419">
        <v>10752</v>
      </c>
    </row>
    <row r="420">
      <c r="N420">
        <v>46173</v>
      </c>
      <c r="O420">
        <v>419</v>
      </c>
      <c r="P420" t="str">
        <v>POS Data Upload DC Central</v>
      </c>
      <c r="Q420" t="str">
        <v>Discounts - Open %</v>
      </c>
      <c r="R420" t="str">
        <v/>
      </c>
      <c r="S420">
        <v>421000</v>
      </c>
      <c r="T420">
        <v>10752</v>
      </c>
    </row>
    <row r="421">
      <c r="N421">
        <v>46173</v>
      </c>
      <c r="O421">
        <v>420</v>
      </c>
      <c r="P421" t="str">
        <v>POS Data Upload DC Central</v>
      </c>
      <c r="Q421" t="str">
        <v>Discounts - Other</v>
      </c>
      <c r="R421" t="str">
        <v/>
      </c>
      <c r="S421">
        <v>421000</v>
      </c>
      <c r="T421">
        <v>10752</v>
      </c>
    </row>
    <row r="422">
      <c r="N422">
        <v>46173</v>
      </c>
      <c r="O422">
        <v>421</v>
      </c>
      <c r="P422" t="str">
        <v>POS Data Upload DC Central</v>
      </c>
      <c r="Q422" t="str">
        <v>Discounts - Police</v>
      </c>
      <c r="R422" t="str">
        <v/>
      </c>
      <c r="S422">
        <v>421000</v>
      </c>
      <c r="T422">
        <v>10752</v>
      </c>
    </row>
    <row r="423">
      <c r="N423">
        <v>46173</v>
      </c>
      <c r="O423">
        <v>422</v>
      </c>
      <c r="P423" t="str">
        <v>POS Data Upload DC Central</v>
      </c>
      <c r="Q423" t="str">
        <v>Discounts - Senior Citizen</v>
      </c>
      <c r="R423" t="str">
        <v/>
      </c>
      <c r="S423">
        <v>421000</v>
      </c>
      <c r="T423">
        <v>10752</v>
      </c>
    </row>
    <row r="424">
      <c r="N424">
        <v>46173</v>
      </c>
      <c r="O424">
        <v>423</v>
      </c>
      <c r="P424" t="str">
        <v>POS Data Upload DC Central</v>
      </c>
      <c r="Q424" t="str">
        <v>Donations</v>
      </c>
      <c r="R424" t="str">
        <v/>
      </c>
      <c r="S424">
        <v>236000</v>
      </c>
      <c r="T424">
        <v>10752</v>
      </c>
    </row>
    <row r="425">
      <c r="N425">
        <v>46173</v>
      </c>
      <c r="O425">
        <v>424</v>
      </c>
      <c r="P425" t="str">
        <v>POS Data Upload DC Central</v>
      </c>
      <c r="Q425" t="str">
        <v>DoorDash</v>
      </c>
      <c r="R425" t="str">
        <v>DDD</v>
      </c>
      <c r="S425">
        <v>113000</v>
      </c>
      <c r="T425">
        <v>10752</v>
      </c>
    </row>
    <row r="426">
      <c r="N426">
        <v>46173</v>
      </c>
      <c r="O426">
        <v>425</v>
      </c>
      <c r="P426" t="str">
        <v>POS Data Upload DC Central</v>
      </c>
      <c r="Q426" t="str">
        <v>DoorDash Shortage</v>
      </c>
      <c r="R426" t="str">
        <v>DDD</v>
      </c>
      <c r="S426">
        <v>678500</v>
      </c>
      <c r="T426">
        <v>10752</v>
      </c>
    </row>
    <row r="427">
      <c r="N427">
        <v>46173</v>
      </c>
      <c r="O427">
        <v>426</v>
      </c>
      <c r="P427" t="str">
        <v>POS Data Upload DC Central</v>
      </c>
      <c r="Q427" t="str">
        <v xml:space="preserve">EBT Expected </v>
      </c>
      <c r="R427" t="str">
        <v/>
      </c>
      <c r="S427">
        <v>114000</v>
      </c>
      <c r="T427">
        <v>10752</v>
      </c>
    </row>
    <row r="428">
      <c r="N428">
        <v>46173</v>
      </c>
      <c r="O428">
        <v>427</v>
      </c>
      <c r="P428" t="str">
        <v>POS Data Upload DC Central</v>
      </c>
      <c r="Q428" t="str">
        <v>EZ Cater</v>
      </c>
      <c r="R428" t="str">
        <v/>
      </c>
      <c r="S428">
        <v>110000</v>
      </c>
      <c r="T428">
        <v>10752</v>
      </c>
    </row>
    <row r="429">
      <c r="N429">
        <v>46173</v>
      </c>
      <c r="O429">
        <v>428</v>
      </c>
      <c r="P429" t="str">
        <v>POS Data Upload DC Central</v>
      </c>
      <c r="Q429" t="str">
        <v>Gift Card Redeemed</v>
      </c>
      <c r="R429" t="str">
        <v/>
      </c>
      <c r="S429">
        <v>202900</v>
      </c>
      <c r="T429">
        <v>10752</v>
      </c>
    </row>
    <row r="430">
      <c r="N430">
        <v>46173</v>
      </c>
      <c r="O430">
        <v>429</v>
      </c>
      <c r="P430" t="str">
        <v>POS Data Upload DC Central</v>
      </c>
      <c r="Q430" t="str">
        <v>Gift Cards Sales</v>
      </c>
      <c r="R430" t="str">
        <v/>
      </c>
      <c r="S430">
        <v>202800</v>
      </c>
      <c r="T430">
        <v>10752</v>
      </c>
    </row>
    <row r="431">
      <c r="N431">
        <v>46173</v>
      </c>
      <c r="O431">
        <v>430</v>
      </c>
      <c r="P431" t="str">
        <v>POS Data Upload DC Central</v>
      </c>
      <c r="Q431" t="str">
        <v>GrubHub</v>
      </c>
      <c r="R431" t="str">
        <v>GHD</v>
      </c>
      <c r="S431">
        <v>115000</v>
      </c>
      <c r="T431">
        <v>10752</v>
      </c>
    </row>
    <row r="432">
      <c r="N432">
        <v>46173</v>
      </c>
      <c r="O432">
        <v>431</v>
      </c>
      <c r="P432" t="str">
        <v>POS Data Upload DC Central</v>
      </c>
      <c r="Q432" t="str">
        <v>Kiosk Expected Payment</v>
      </c>
      <c r="R432" t="str">
        <v>CC</v>
      </c>
      <c r="S432">
        <v>102500</v>
      </c>
      <c r="T432">
        <v>10752</v>
      </c>
    </row>
    <row r="433">
      <c r="N433">
        <v>46173</v>
      </c>
      <c r="O433">
        <v>432</v>
      </c>
      <c r="P433" t="str">
        <v>POS Data Upload DC Central</v>
      </c>
      <c r="Q433" t="str">
        <v>Non-Redeemable Tender</v>
      </c>
      <c r="R433" t="str">
        <v>CASH</v>
      </c>
      <c r="S433">
        <v>676000</v>
      </c>
      <c r="T433">
        <v>10752</v>
      </c>
    </row>
    <row r="434">
      <c r="N434">
        <v>46173</v>
      </c>
      <c r="O434">
        <v>433</v>
      </c>
      <c r="P434" t="str">
        <v>POS Data Upload DC Central</v>
      </c>
      <c r="Q434" t="str">
        <v>O/S DC Discrepancies</v>
      </c>
      <c r="R434" t="str">
        <v>CASH</v>
      </c>
      <c r="S434">
        <v>676000</v>
      </c>
      <c r="T434">
        <v>10752</v>
      </c>
    </row>
    <row r="435">
      <c r="N435">
        <v>46173</v>
      </c>
      <c r="O435">
        <v>434</v>
      </c>
      <c r="P435" t="str">
        <v>POS Data Upload DC Central</v>
      </c>
      <c r="Q435" t="str">
        <v>Online Catering</v>
      </c>
      <c r="R435" t="str">
        <v/>
      </c>
      <c r="S435">
        <v>110000</v>
      </c>
      <c r="T435">
        <v>10752</v>
      </c>
    </row>
    <row r="436">
      <c r="N436">
        <v>46173</v>
      </c>
      <c r="O436">
        <v>435</v>
      </c>
      <c r="P436" t="str">
        <v>POS Data Upload DC Central</v>
      </c>
      <c r="Q436" t="str">
        <v>Paid Outs</v>
      </c>
      <c r="R436" t="str">
        <v/>
      </c>
      <c r="S436">
        <v>116200</v>
      </c>
      <c r="T436">
        <v>10752</v>
      </c>
    </row>
    <row r="437">
      <c r="N437">
        <v>46173</v>
      </c>
      <c r="O437">
        <v>436</v>
      </c>
      <c r="P437" t="str">
        <v>POS Data Upload DC Central</v>
      </c>
      <c r="Q437" t="str">
        <v>POS Over/Short</v>
      </c>
      <c r="R437" t="str">
        <v>CASH</v>
      </c>
      <c r="S437">
        <v>676000</v>
      </c>
      <c r="T437">
        <v>10752</v>
      </c>
    </row>
    <row r="438">
      <c r="N438">
        <v>46173</v>
      </c>
      <c r="O438">
        <v>437</v>
      </c>
      <c r="P438" t="str">
        <v>POS Data Upload DC Central</v>
      </c>
      <c r="Q438" t="str">
        <v>Promotions</v>
      </c>
      <c r="R438" t="str">
        <v/>
      </c>
      <c r="S438">
        <v>444000</v>
      </c>
      <c r="T438">
        <v>10752</v>
      </c>
    </row>
    <row r="439">
      <c r="N439">
        <v>46173</v>
      </c>
      <c r="O439">
        <v>438</v>
      </c>
      <c r="P439" t="str">
        <v>POS Data Upload DC Central</v>
      </c>
      <c r="Q439" t="str">
        <v>Sales Beverages</v>
      </c>
      <c r="R439" t="str">
        <v/>
      </c>
      <c r="S439">
        <v>401000</v>
      </c>
      <c r="T439">
        <v>10752</v>
      </c>
    </row>
    <row r="440">
      <c r="N440">
        <v>46173</v>
      </c>
      <c r="O440">
        <v>439</v>
      </c>
      <c r="P440" t="str">
        <v>POS Data Upload DC Central</v>
      </c>
      <c r="Q440" t="str">
        <v>Sales Food</v>
      </c>
      <c r="R440" t="str">
        <v/>
      </c>
      <c r="S440">
        <v>401000</v>
      </c>
      <c r="T440">
        <v>10752</v>
      </c>
    </row>
    <row r="441">
      <c r="N441">
        <v>46173</v>
      </c>
      <c r="O441">
        <v>440</v>
      </c>
      <c r="P441" t="str">
        <v>POS Data Upload DC Central</v>
      </c>
      <c r="Q441" t="str">
        <v>Sales Other</v>
      </c>
      <c r="R441" t="str">
        <v/>
      </c>
      <c r="S441">
        <v>408000</v>
      </c>
      <c r="T441">
        <v>10752</v>
      </c>
    </row>
    <row r="442">
      <c r="N442">
        <v>46173</v>
      </c>
      <c r="O442">
        <v>441</v>
      </c>
      <c r="P442" t="str">
        <v>POS Data Upload DC Central</v>
      </c>
      <c r="Q442" t="str">
        <v>Sales Tax Payable</v>
      </c>
      <c r="R442" t="str">
        <v/>
      </c>
      <c r="S442">
        <v>241000</v>
      </c>
      <c r="T442">
        <v>10752</v>
      </c>
    </row>
    <row r="443">
      <c r="N443">
        <v>46173</v>
      </c>
      <c r="O443">
        <v>442</v>
      </c>
      <c r="P443" t="str">
        <v>POS Data Upload DC Central</v>
      </c>
      <c r="Q443" t="str">
        <v>Uber</v>
      </c>
      <c r="R443" t="str">
        <v>UBD</v>
      </c>
      <c r="S443">
        <v>116000</v>
      </c>
      <c r="T443">
        <v>10752</v>
      </c>
    </row>
    <row r="444">
      <c r="N444">
        <v>46173</v>
      </c>
      <c r="O444">
        <v>443</v>
      </c>
      <c r="P444" t="str">
        <v>POS Data Upload DC Central</v>
      </c>
      <c r="Q444" t="str">
        <v>Uber Shortage</v>
      </c>
      <c r="R444" t="str">
        <v>UBD</v>
      </c>
      <c r="S444">
        <v>678500</v>
      </c>
      <c r="T444">
        <v>10752</v>
      </c>
    </row>
    <row r="445">
      <c r="N445">
        <v>46173</v>
      </c>
      <c r="O445">
        <v>444</v>
      </c>
      <c r="P445" t="str">
        <v>POS Data Upload DC Central</v>
      </c>
      <c r="Q445" t="str">
        <v>WL DD Tips</v>
      </c>
      <c r="R445" t="str">
        <v/>
      </c>
      <c r="S445">
        <v>670000</v>
      </c>
      <c r="T445">
        <v>10752</v>
      </c>
    </row>
    <row r="446">
      <c r="N446">
        <v>46173</v>
      </c>
      <c r="O446">
        <v>445</v>
      </c>
      <c r="P446" t="str">
        <v>POS Data Upload DC Central</v>
      </c>
      <c r="Q446" t="str">
        <v>Amex Expected Deposit</v>
      </c>
      <c r="R446" t="str">
        <v>CC</v>
      </c>
      <c r="S446">
        <v>102500</v>
      </c>
      <c r="T446">
        <v>10921</v>
      </c>
    </row>
    <row r="447">
      <c r="N447">
        <v>46173</v>
      </c>
      <c r="O447">
        <v>446</v>
      </c>
      <c r="P447" t="str">
        <v>POS Data Upload DC Central</v>
      </c>
      <c r="Q447" t="str">
        <v>Ca CRV</v>
      </c>
      <c r="R447" t="str">
        <v/>
      </c>
      <c r="S447">
        <v>240000</v>
      </c>
      <c r="T447">
        <v>10921</v>
      </c>
    </row>
    <row r="448">
      <c r="N448">
        <v>46173</v>
      </c>
      <c r="O448">
        <v>447</v>
      </c>
      <c r="P448" t="str">
        <v>POS Data Upload DC Central</v>
      </c>
      <c r="Q448" t="str">
        <v>Cash Expected Deposit</v>
      </c>
      <c r="R448" t="str">
        <v>CASH</v>
      </c>
      <c r="S448">
        <v>102000</v>
      </c>
      <c r="T448">
        <v>10921</v>
      </c>
    </row>
    <row r="449">
      <c r="N449">
        <v>46173</v>
      </c>
      <c r="O449">
        <v>448</v>
      </c>
      <c r="P449" t="str">
        <v>POS Data Upload DC Central</v>
      </c>
      <c r="Q449" t="str">
        <v>CC Expected Deposit</v>
      </c>
      <c r="R449" t="str">
        <v>CC</v>
      </c>
      <c r="S449">
        <v>102500</v>
      </c>
      <c r="T449">
        <v>10921</v>
      </c>
    </row>
    <row r="450">
      <c r="N450">
        <v>46173</v>
      </c>
      <c r="O450">
        <v>449</v>
      </c>
      <c r="P450" t="str">
        <v>POS Data Upload DC Central</v>
      </c>
      <c r="Q450" t="str">
        <v>Delivery Fee</v>
      </c>
      <c r="R450" t="str">
        <v/>
      </c>
      <c r="S450">
        <v>670000</v>
      </c>
      <c r="T450">
        <v>10921</v>
      </c>
    </row>
    <row r="451">
      <c r="N451">
        <v>46173</v>
      </c>
      <c r="O451">
        <v>450</v>
      </c>
      <c r="P451" t="str">
        <v>POS Data Upload DC Central</v>
      </c>
      <c r="Q451" t="str">
        <v>Discounts - 10%</v>
      </c>
      <c r="R451" t="str">
        <v/>
      </c>
      <c r="S451">
        <v>421000</v>
      </c>
      <c r="T451">
        <v>10921</v>
      </c>
    </row>
    <row r="452">
      <c r="N452">
        <v>46173</v>
      </c>
      <c r="O452">
        <v>451</v>
      </c>
      <c r="P452" t="str">
        <v>POS Data Upload DC Central</v>
      </c>
      <c r="Q452" t="str">
        <v>Discounts - Employee</v>
      </c>
      <c r="R452" t="str">
        <v/>
      </c>
      <c r="S452">
        <v>421000</v>
      </c>
      <c r="T452">
        <v>10921</v>
      </c>
    </row>
    <row r="453">
      <c r="N453">
        <v>46173</v>
      </c>
      <c r="O453">
        <v>452</v>
      </c>
      <c r="P453" t="str">
        <v>POS Data Upload DC Central</v>
      </c>
      <c r="Q453" t="str">
        <v>Discounts - Guest Recovery</v>
      </c>
      <c r="R453" t="str">
        <v/>
      </c>
      <c r="S453">
        <v>421000</v>
      </c>
      <c r="T453">
        <v>10921</v>
      </c>
    </row>
    <row r="454">
      <c r="N454">
        <v>46173</v>
      </c>
      <c r="O454">
        <v>453</v>
      </c>
      <c r="P454" t="str">
        <v>POS Data Upload DC Central</v>
      </c>
      <c r="Q454" t="str">
        <v>Discounts - Manager</v>
      </c>
      <c r="R454" t="str">
        <v/>
      </c>
      <c r="S454">
        <v>421000</v>
      </c>
      <c r="T454">
        <v>10921</v>
      </c>
    </row>
    <row r="455">
      <c r="N455">
        <v>46173</v>
      </c>
      <c r="O455">
        <v>454</v>
      </c>
      <c r="P455" t="str">
        <v>POS Data Upload DC Central</v>
      </c>
      <c r="Q455" t="str">
        <v>Discounts - Military</v>
      </c>
      <c r="R455" t="str">
        <v/>
      </c>
      <c r="S455">
        <v>421000</v>
      </c>
      <c r="T455">
        <v>10921</v>
      </c>
    </row>
    <row r="456">
      <c r="N456">
        <v>46173</v>
      </c>
      <c r="O456">
        <v>455</v>
      </c>
      <c r="P456" t="str">
        <v>POS Data Upload DC Central</v>
      </c>
      <c r="Q456" t="str">
        <v>Discounts - Open $</v>
      </c>
      <c r="R456" t="str">
        <v/>
      </c>
      <c r="S456">
        <v>421000</v>
      </c>
      <c r="T456">
        <v>10921</v>
      </c>
    </row>
    <row r="457">
      <c r="N457">
        <v>46173</v>
      </c>
      <c r="O457">
        <v>456</v>
      </c>
      <c r="P457" t="str">
        <v>POS Data Upload DC Central</v>
      </c>
      <c r="Q457" t="str">
        <v>Discounts - Open %</v>
      </c>
      <c r="R457" t="str">
        <v/>
      </c>
      <c r="S457">
        <v>421000</v>
      </c>
      <c r="T457">
        <v>10921</v>
      </c>
    </row>
    <row r="458">
      <c r="N458">
        <v>46173</v>
      </c>
      <c r="O458">
        <v>457</v>
      </c>
      <c r="P458" t="str">
        <v>POS Data Upload DC Central</v>
      </c>
      <c r="Q458" t="str">
        <v>Discounts - Other</v>
      </c>
      <c r="R458" t="str">
        <v/>
      </c>
      <c r="S458">
        <v>421000</v>
      </c>
      <c r="T458">
        <v>10921</v>
      </c>
    </row>
    <row r="459">
      <c r="N459">
        <v>46173</v>
      </c>
      <c r="O459">
        <v>458</v>
      </c>
      <c r="P459" t="str">
        <v>POS Data Upload DC Central</v>
      </c>
      <c r="Q459" t="str">
        <v>Discounts - Police</v>
      </c>
      <c r="R459" t="str">
        <v/>
      </c>
      <c r="S459">
        <v>421000</v>
      </c>
      <c r="T459">
        <v>10921</v>
      </c>
    </row>
    <row r="460">
      <c r="N460">
        <v>46173</v>
      </c>
      <c r="O460">
        <v>459</v>
      </c>
      <c r="P460" t="str">
        <v>POS Data Upload DC Central</v>
      </c>
      <c r="Q460" t="str">
        <v>Discounts - Senior Citizen</v>
      </c>
      <c r="R460" t="str">
        <v/>
      </c>
      <c r="S460">
        <v>421000</v>
      </c>
      <c r="T460">
        <v>10921</v>
      </c>
    </row>
    <row r="461">
      <c r="N461">
        <v>46173</v>
      </c>
      <c r="O461">
        <v>460</v>
      </c>
      <c r="P461" t="str">
        <v>POS Data Upload DC Central</v>
      </c>
      <c r="Q461" t="str">
        <v>Donations</v>
      </c>
      <c r="R461" t="str">
        <v/>
      </c>
      <c r="S461">
        <v>236000</v>
      </c>
      <c r="T461">
        <v>10921</v>
      </c>
    </row>
    <row r="462">
      <c r="N462">
        <v>46173</v>
      </c>
      <c r="O462">
        <v>461</v>
      </c>
      <c r="P462" t="str">
        <v>POS Data Upload DC Central</v>
      </c>
      <c r="Q462" t="str">
        <v>DoorDash</v>
      </c>
      <c r="R462" t="str">
        <v>DDD</v>
      </c>
      <c r="S462">
        <v>113000</v>
      </c>
      <c r="T462">
        <v>10921</v>
      </c>
    </row>
    <row r="463">
      <c r="N463">
        <v>46173</v>
      </c>
      <c r="O463">
        <v>462</v>
      </c>
      <c r="P463" t="str">
        <v>POS Data Upload DC Central</v>
      </c>
      <c r="Q463" t="str">
        <v>DoorDash Shortage</v>
      </c>
      <c r="R463" t="str">
        <v>DDD</v>
      </c>
      <c r="S463">
        <v>678500</v>
      </c>
      <c r="T463">
        <v>10921</v>
      </c>
    </row>
    <row r="464">
      <c r="N464">
        <v>46173</v>
      </c>
      <c r="O464">
        <v>463</v>
      </c>
      <c r="P464" t="str">
        <v>POS Data Upload DC Central</v>
      </c>
      <c r="Q464" t="str">
        <v xml:space="preserve">EBT Expected </v>
      </c>
      <c r="R464" t="str">
        <v/>
      </c>
      <c r="S464">
        <v>114000</v>
      </c>
      <c r="T464">
        <v>10921</v>
      </c>
    </row>
    <row r="465">
      <c r="N465">
        <v>46173</v>
      </c>
      <c r="O465">
        <v>464</v>
      </c>
      <c r="P465" t="str">
        <v>POS Data Upload DC Central</v>
      </c>
      <c r="Q465" t="str">
        <v>EZ Cater</v>
      </c>
      <c r="R465" t="str">
        <v/>
      </c>
      <c r="S465">
        <v>110000</v>
      </c>
      <c r="T465">
        <v>10921</v>
      </c>
    </row>
    <row r="466">
      <c r="N466">
        <v>46173</v>
      </c>
      <c r="O466">
        <v>465</v>
      </c>
      <c r="P466" t="str">
        <v>POS Data Upload DC Central</v>
      </c>
      <c r="Q466" t="str">
        <v>Gift Card Redeemed</v>
      </c>
      <c r="R466" t="str">
        <v/>
      </c>
      <c r="S466">
        <v>202900</v>
      </c>
      <c r="T466">
        <v>10921</v>
      </c>
    </row>
    <row r="467">
      <c r="N467">
        <v>46173</v>
      </c>
      <c r="O467">
        <v>466</v>
      </c>
      <c r="P467" t="str">
        <v>POS Data Upload DC Central</v>
      </c>
      <c r="Q467" t="str">
        <v>Gift Cards Sales</v>
      </c>
      <c r="R467" t="str">
        <v/>
      </c>
      <c r="S467">
        <v>202800</v>
      </c>
      <c r="T467">
        <v>10921</v>
      </c>
    </row>
    <row r="468">
      <c r="N468">
        <v>46173</v>
      </c>
      <c r="O468">
        <v>467</v>
      </c>
      <c r="P468" t="str">
        <v>POS Data Upload DC Central</v>
      </c>
      <c r="Q468" t="str">
        <v>GrubHub</v>
      </c>
      <c r="R468" t="str">
        <v>GHD</v>
      </c>
      <c r="S468">
        <v>115000</v>
      </c>
      <c r="T468">
        <v>10921</v>
      </c>
    </row>
    <row r="469">
      <c r="N469">
        <v>46173</v>
      </c>
      <c r="O469">
        <v>468</v>
      </c>
      <c r="P469" t="str">
        <v>POS Data Upload DC Central</v>
      </c>
      <c r="Q469" t="str">
        <v>Kiosk Expected Payment</v>
      </c>
      <c r="R469" t="str">
        <v>CC</v>
      </c>
      <c r="S469">
        <v>102500</v>
      </c>
      <c r="T469">
        <v>10921</v>
      </c>
    </row>
    <row r="470">
      <c r="N470">
        <v>46173</v>
      </c>
      <c r="O470">
        <v>469</v>
      </c>
      <c r="P470" t="str">
        <v>POS Data Upload DC Central</v>
      </c>
      <c r="Q470" t="str">
        <v>Non-Redeemable Tender</v>
      </c>
      <c r="R470" t="str">
        <v>CASH</v>
      </c>
      <c r="S470">
        <v>676000</v>
      </c>
      <c r="T470">
        <v>10921</v>
      </c>
    </row>
    <row r="471">
      <c r="N471">
        <v>46173</v>
      </c>
      <c r="O471">
        <v>470</v>
      </c>
      <c r="P471" t="str">
        <v>POS Data Upload DC Central</v>
      </c>
      <c r="Q471" t="str">
        <v>O/S DC Discrepancies</v>
      </c>
      <c r="R471" t="str">
        <v>CASH</v>
      </c>
      <c r="S471">
        <v>676000</v>
      </c>
      <c r="T471">
        <v>10921</v>
      </c>
    </row>
    <row r="472">
      <c r="N472">
        <v>46173</v>
      </c>
      <c r="O472">
        <v>471</v>
      </c>
      <c r="P472" t="str">
        <v>POS Data Upload DC Central</v>
      </c>
      <c r="Q472" t="str">
        <v>Online Catering</v>
      </c>
      <c r="R472" t="str">
        <v/>
      </c>
      <c r="S472">
        <v>110000</v>
      </c>
      <c r="T472">
        <v>10921</v>
      </c>
    </row>
    <row r="473">
      <c r="N473">
        <v>46173</v>
      </c>
      <c r="O473">
        <v>472</v>
      </c>
      <c r="P473" t="str">
        <v>POS Data Upload DC Central</v>
      </c>
      <c r="Q473" t="str">
        <v>Paid Outs</v>
      </c>
      <c r="R473" t="str">
        <v/>
      </c>
      <c r="S473">
        <v>116200</v>
      </c>
      <c r="T473">
        <v>10921</v>
      </c>
    </row>
    <row r="474">
      <c r="N474">
        <v>46173</v>
      </c>
      <c r="O474">
        <v>473</v>
      </c>
      <c r="P474" t="str">
        <v>POS Data Upload DC Central</v>
      </c>
      <c r="Q474" t="str">
        <v>POS Over/Short</v>
      </c>
      <c r="R474" t="str">
        <v>CASH</v>
      </c>
      <c r="S474">
        <v>676000</v>
      </c>
      <c r="T474">
        <v>10921</v>
      </c>
    </row>
    <row r="475">
      <c r="N475">
        <v>46173</v>
      </c>
      <c r="O475">
        <v>474</v>
      </c>
      <c r="P475" t="str">
        <v>POS Data Upload DC Central</v>
      </c>
      <c r="Q475" t="str">
        <v>Promotions</v>
      </c>
      <c r="R475" t="str">
        <v/>
      </c>
      <c r="S475">
        <v>444000</v>
      </c>
      <c r="T475">
        <v>10921</v>
      </c>
    </row>
    <row r="476">
      <c r="N476">
        <v>46173</v>
      </c>
      <c r="O476">
        <v>475</v>
      </c>
      <c r="P476" t="str">
        <v>POS Data Upload DC Central</v>
      </c>
      <c r="Q476" t="str">
        <v>Sales Beverages</v>
      </c>
      <c r="R476" t="str">
        <v/>
      </c>
      <c r="S476">
        <v>401000</v>
      </c>
      <c r="T476">
        <v>10921</v>
      </c>
    </row>
    <row r="477">
      <c r="N477">
        <v>46173</v>
      </c>
      <c r="O477">
        <v>476</v>
      </c>
      <c r="P477" t="str">
        <v>POS Data Upload DC Central</v>
      </c>
      <c r="Q477" t="str">
        <v>Sales Food</v>
      </c>
      <c r="R477" t="str">
        <v/>
      </c>
      <c r="S477">
        <v>401000</v>
      </c>
      <c r="T477">
        <v>10921</v>
      </c>
    </row>
    <row r="478">
      <c r="N478">
        <v>46173</v>
      </c>
      <c r="O478">
        <v>477</v>
      </c>
      <c r="P478" t="str">
        <v>POS Data Upload DC Central</v>
      </c>
      <c r="Q478" t="str">
        <v>Sales Other</v>
      </c>
      <c r="R478" t="str">
        <v/>
      </c>
      <c r="S478">
        <v>408000</v>
      </c>
      <c r="T478">
        <v>10921</v>
      </c>
    </row>
    <row r="479">
      <c r="N479">
        <v>46173</v>
      </c>
      <c r="O479">
        <v>478</v>
      </c>
      <c r="P479" t="str">
        <v>POS Data Upload DC Central</v>
      </c>
      <c r="Q479" t="str">
        <v>Sales Tax Payable</v>
      </c>
      <c r="R479" t="str">
        <v/>
      </c>
      <c r="S479">
        <v>241000</v>
      </c>
      <c r="T479">
        <v>10921</v>
      </c>
    </row>
    <row r="480">
      <c r="N480">
        <v>46173</v>
      </c>
      <c r="O480">
        <v>479</v>
      </c>
      <c r="P480" t="str">
        <v>POS Data Upload DC Central</v>
      </c>
      <c r="Q480" t="str">
        <v>Uber</v>
      </c>
      <c r="R480" t="str">
        <v>UBD</v>
      </c>
      <c r="S480">
        <v>116000</v>
      </c>
      <c r="T480">
        <v>10921</v>
      </c>
    </row>
    <row r="481">
      <c r="N481">
        <v>46173</v>
      </c>
      <c r="O481">
        <v>480</v>
      </c>
      <c r="P481" t="str">
        <v>POS Data Upload DC Central</v>
      </c>
      <c r="Q481" t="str">
        <v>Uber Shortage</v>
      </c>
      <c r="R481" t="str">
        <v>UBD</v>
      </c>
      <c r="S481">
        <v>678500</v>
      </c>
      <c r="T481">
        <v>10921</v>
      </c>
    </row>
    <row r="482">
      <c r="N482">
        <v>46173</v>
      </c>
      <c r="O482">
        <v>481</v>
      </c>
      <c r="P482" t="str">
        <v>POS Data Upload DC Central</v>
      </c>
      <c r="Q482" t="str">
        <v>WL DD Tips</v>
      </c>
      <c r="R482" t="str">
        <v/>
      </c>
      <c r="S482">
        <v>670000</v>
      </c>
      <c r="T482">
        <v>10921</v>
      </c>
    </row>
    <row r="483">
      <c r="N483">
        <v>46173</v>
      </c>
      <c r="O483">
        <v>482</v>
      </c>
      <c r="P483" t="str">
        <v>POS Data Upload DC Central</v>
      </c>
      <c r="Q483" t="str">
        <v>Amex Expected Deposit</v>
      </c>
      <c r="R483" t="str">
        <v>CC</v>
      </c>
      <c r="S483">
        <v>102500</v>
      </c>
      <c r="T483">
        <v>10989</v>
      </c>
    </row>
    <row r="484">
      <c r="N484">
        <v>46173</v>
      </c>
      <c r="O484">
        <v>483</v>
      </c>
      <c r="P484" t="str">
        <v>POS Data Upload DC Central</v>
      </c>
      <c r="Q484" t="str">
        <v>Ca CRV</v>
      </c>
      <c r="R484" t="str">
        <v/>
      </c>
      <c r="S484">
        <v>240000</v>
      </c>
      <c r="T484">
        <v>10989</v>
      </c>
    </row>
    <row r="485">
      <c r="N485">
        <v>46173</v>
      </c>
      <c r="O485">
        <v>484</v>
      </c>
      <c r="P485" t="str">
        <v>POS Data Upload DC Central</v>
      </c>
      <c r="Q485" t="str">
        <v>Cash Expected Deposit</v>
      </c>
      <c r="R485" t="str">
        <v>CASH</v>
      </c>
      <c r="S485">
        <v>102000</v>
      </c>
      <c r="T485">
        <v>10989</v>
      </c>
    </row>
    <row r="486">
      <c r="N486">
        <v>46173</v>
      </c>
      <c r="O486">
        <v>485</v>
      </c>
      <c r="P486" t="str">
        <v>POS Data Upload DC Central</v>
      </c>
      <c r="Q486" t="str">
        <v>CC Expected Deposit</v>
      </c>
      <c r="R486" t="str">
        <v>CC</v>
      </c>
      <c r="S486">
        <v>102500</v>
      </c>
      <c r="T486">
        <v>10989</v>
      </c>
    </row>
    <row r="487">
      <c r="N487">
        <v>46173</v>
      </c>
      <c r="O487">
        <v>486</v>
      </c>
      <c r="P487" t="str">
        <v>POS Data Upload DC Central</v>
      </c>
      <c r="Q487" t="str">
        <v>Delivery Fee</v>
      </c>
      <c r="R487" t="str">
        <v/>
      </c>
      <c r="S487">
        <v>670000</v>
      </c>
      <c r="T487">
        <v>10989</v>
      </c>
    </row>
    <row r="488">
      <c r="N488">
        <v>46173</v>
      </c>
      <c r="O488">
        <v>487</v>
      </c>
      <c r="P488" t="str">
        <v>POS Data Upload DC Central</v>
      </c>
      <c r="Q488" t="str">
        <v>Discounts - 10%</v>
      </c>
      <c r="R488" t="str">
        <v/>
      </c>
      <c r="S488">
        <v>421000</v>
      </c>
      <c r="T488">
        <v>10989</v>
      </c>
    </row>
    <row r="489">
      <c r="N489">
        <v>46173</v>
      </c>
      <c r="O489">
        <v>488</v>
      </c>
      <c r="P489" t="str">
        <v>POS Data Upload DC Central</v>
      </c>
      <c r="Q489" t="str">
        <v>Discounts - Employee</v>
      </c>
      <c r="R489" t="str">
        <v/>
      </c>
      <c r="S489">
        <v>421000</v>
      </c>
      <c r="T489">
        <v>10989</v>
      </c>
    </row>
    <row r="490">
      <c r="N490">
        <v>46173</v>
      </c>
      <c r="O490">
        <v>489</v>
      </c>
      <c r="P490" t="str">
        <v>POS Data Upload DC Central</v>
      </c>
      <c r="Q490" t="str">
        <v>Discounts - Guest Recovery</v>
      </c>
      <c r="R490" t="str">
        <v/>
      </c>
      <c r="S490">
        <v>421000</v>
      </c>
      <c r="T490">
        <v>10989</v>
      </c>
    </row>
    <row r="491">
      <c r="N491">
        <v>46173</v>
      </c>
      <c r="O491">
        <v>490</v>
      </c>
      <c r="P491" t="str">
        <v>POS Data Upload DC Central</v>
      </c>
      <c r="Q491" t="str">
        <v>Discounts - Manager</v>
      </c>
      <c r="R491" t="str">
        <v/>
      </c>
      <c r="S491">
        <v>421000</v>
      </c>
      <c r="T491">
        <v>10989</v>
      </c>
    </row>
    <row r="492">
      <c r="N492">
        <v>46173</v>
      </c>
      <c r="O492">
        <v>491</v>
      </c>
      <c r="P492" t="str">
        <v>POS Data Upload DC Central</v>
      </c>
      <c r="Q492" t="str">
        <v>Discounts - Military</v>
      </c>
      <c r="R492" t="str">
        <v/>
      </c>
      <c r="S492">
        <v>421000</v>
      </c>
      <c r="T492">
        <v>10989</v>
      </c>
    </row>
    <row r="493">
      <c r="N493">
        <v>46173</v>
      </c>
      <c r="O493">
        <v>492</v>
      </c>
      <c r="P493" t="str">
        <v>POS Data Upload DC Central</v>
      </c>
      <c r="Q493" t="str">
        <v>Discounts - Open $</v>
      </c>
      <c r="R493" t="str">
        <v/>
      </c>
      <c r="S493">
        <v>421000</v>
      </c>
      <c r="T493">
        <v>10989</v>
      </c>
    </row>
    <row r="494">
      <c r="N494">
        <v>46173</v>
      </c>
      <c r="O494">
        <v>493</v>
      </c>
      <c r="P494" t="str">
        <v>POS Data Upload DC Central</v>
      </c>
      <c r="Q494" t="str">
        <v>Discounts - Open %</v>
      </c>
      <c r="R494" t="str">
        <v/>
      </c>
      <c r="S494">
        <v>421000</v>
      </c>
      <c r="T494">
        <v>10989</v>
      </c>
    </row>
    <row r="495">
      <c r="N495">
        <v>46173</v>
      </c>
      <c r="O495">
        <v>494</v>
      </c>
      <c r="P495" t="str">
        <v>POS Data Upload DC Central</v>
      </c>
      <c r="Q495" t="str">
        <v>Discounts - Other</v>
      </c>
      <c r="R495" t="str">
        <v/>
      </c>
      <c r="S495">
        <v>421000</v>
      </c>
      <c r="T495">
        <v>10989</v>
      </c>
    </row>
    <row r="496">
      <c r="N496">
        <v>46173</v>
      </c>
      <c r="O496">
        <v>495</v>
      </c>
      <c r="P496" t="str">
        <v>POS Data Upload DC Central</v>
      </c>
      <c r="Q496" t="str">
        <v>Discounts - Police</v>
      </c>
      <c r="R496" t="str">
        <v/>
      </c>
      <c r="S496">
        <v>421000</v>
      </c>
      <c r="T496">
        <v>10989</v>
      </c>
    </row>
    <row r="497">
      <c r="N497">
        <v>46173</v>
      </c>
      <c r="O497">
        <v>496</v>
      </c>
      <c r="P497" t="str">
        <v>POS Data Upload DC Central</v>
      </c>
      <c r="Q497" t="str">
        <v>Discounts - Senior Citizen</v>
      </c>
      <c r="R497" t="str">
        <v/>
      </c>
      <c r="S497">
        <v>421000</v>
      </c>
      <c r="T497">
        <v>10989</v>
      </c>
    </row>
    <row r="498">
      <c r="N498">
        <v>46173</v>
      </c>
      <c r="O498">
        <v>497</v>
      </c>
      <c r="P498" t="str">
        <v>POS Data Upload DC Central</v>
      </c>
      <c r="Q498" t="str">
        <v>Donations</v>
      </c>
      <c r="R498" t="str">
        <v/>
      </c>
      <c r="S498">
        <v>236000</v>
      </c>
      <c r="T498">
        <v>10989</v>
      </c>
    </row>
    <row r="499">
      <c r="N499">
        <v>46173</v>
      </c>
      <c r="O499">
        <v>498</v>
      </c>
      <c r="P499" t="str">
        <v>POS Data Upload DC Central</v>
      </c>
      <c r="Q499" t="str">
        <v>DoorDash</v>
      </c>
      <c r="R499" t="str">
        <v>DDD</v>
      </c>
      <c r="S499">
        <v>113000</v>
      </c>
      <c r="T499">
        <v>10989</v>
      </c>
    </row>
    <row r="500">
      <c r="N500">
        <v>46173</v>
      </c>
      <c r="O500">
        <v>499</v>
      </c>
      <c r="P500" t="str">
        <v>POS Data Upload DC Central</v>
      </c>
      <c r="Q500" t="str">
        <v>DoorDash Shortage</v>
      </c>
      <c r="R500" t="str">
        <v>DDD</v>
      </c>
      <c r="S500">
        <v>678500</v>
      </c>
      <c r="T500">
        <v>10989</v>
      </c>
    </row>
    <row r="501">
      <c r="N501">
        <v>46173</v>
      </c>
      <c r="O501">
        <v>500</v>
      </c>
      <c r="P501" t="str">
        <v>POS Data Upload DC Central</v>
      </c>
      <c r="Q501" t="str">
        <v xml:space="preserve">EBT Expected </v>
      </c>
      <c r="R501" t="str">
        <v/>
      </c>
      <c r="S501">
        <v>114000</v>
      </c>
      <c r="T501">
        <v>10989</v>
      </c>
    </row>
    <row r="502">
      <c r="N502">
        <v>46173</v>
      </c>
      <c r="O502">
        <v>501</v>
      </c>
      <c r="P502" t="str">
        <v>POS Data Upload DC Central</v>
      </c>
      <c r="Q502" t="str">
        <v>EZ Cater</v>
      </c>
      <c r="R502" t="str">
        <v/>
      </c>
      <c r="S502">
        <v>110000</v>
      </c>
      <c r="T502">
        <v>10989</v>
      </c>
    </row>
    <row r="503">
      <c r="N503">
        <v>46173</v>
      </c>
      <c r="O503">
        <v>502</v>
      </c>
      <c r="P503" t="str">
        <v>POS Data Upload DC Central</v>
      </c>
      <c r="Q503" t="str">
        <v>Gift Card Redeemed</v>
      </c>
      <c r="R503" t="str">
        <v/>
      </c>
      <c r="S503">
        <v>202900</v>
      </c>
      <c r="T503">
        <v>10989</v>
      </c>
    </row>
    <row r="504">
      <c r="N504">
        <v>46173</v>
      </c>
      <c r="O504">
        <v>503</v>
      </c>
      <c r="P504" t="str">
        <v>POS Data Upload DC Central</v>
      </c>
      <c r="Q504" t="str">
        <v>Gift Cards Sales</v>
      </c>
      <c r="R504" t="str">
        <v/>
      </c>
      <c r="S504">
        <v>202800</v>
      </c>
      <c r="T504">
        <v>10989</v>
      </c>
    </row>
    <row r="505">
      <c r="N505">
        <v>46173</v>
      </c>
      <c r="O505">
        <v>504</v>
      </c>
      <c r="P505" t="str">
        <v>POS Data Upload DC Central</v>
      </c>
      <c r="Q505" t="str">
        <v>GrubHub</v>
      </c>
      <c r="R505" t="str">
        <v>GHD</v>
      </c>
      <c r="S505">
        <v>115000</v>
      </c>
      <c r="T505">
        <v>10989</v>
      </c>
    </row>
    <row r="506">
      <c r="N506">
        <v>46173</v>
      </c>
      <c r="O506">
        <v>505</v>
      </c>
      <c r="P506" t="str">
        <v>POS Data Upload DC Central</v>
      </c>
      <c r="Q506" t="str">
        <v>Kiosk Expected Payment</v>
      </c>
      <c r="R506" t="str">
        <v>CC</v>
      </c>
      <c r="S506">
        <v>102500</v>
      </c>
      <c r="T506">
        <v>10989</v>
      </c>
    </row>
    <row r="507">
      <c r="N507">
        <v>46173</v>
      </c>
      <c r="O507">
        <v>506</v>
      </c>
      <c r="P507" t="str">
        <v>POS Data Upload DC Central</v>
      </c>
      <c r="Q507" t="str">
        <v>Non-Redeemable Tender</v>
      </c>
      <c r="R507" t="str">
        <v>CASH</v>
      </c>
      <c r="S507">
        <v>676000</v>
      </c>
      <c r="T507">
        <v>10989</v>
      </c>
    </row>
    <row r="508">
      <c r="N508">
        <v>46173</v>
      </c>
      <c r="O508">
        <v>507</v>
      </c>
      <c r="P508" t="str">
        <v>POS Data Upload DC Central</v>
      </c>
      <c r="Q508" t="str">
        <v>O/S DC Discrepancies</v>
      </c>
      <c r="R508" t="str">
        <v>CASH</v>
      </c>
      <c r="S508">
        <v>676000</v>
      </c>
      <c r="T508">
        <v>10989</v>
      </c>
    </row>
    <row r="509">
      <c r="N509">
        <v>46173</v>
      </c>
      <c r="O509">
        <v>508</v>
      </c>
      <c r="P509" t="str">
        <v>POS Data Upload DC Central</v>
      </c>
      <c r="Q509" t="str">
        <v>Online Catering</v>
      </c>
      <c r="R509" t="str">
        <v/>
      </c>
      <c r="S509">
        <v>110000</v>
      </c>
      <c r="T509">
        <v>10989</v>
      </c>
    </row>
    <row r="510">
      <c r="N510">
        <v>46173</v>
      </c>
      <c r="O510">
        <v>509</v>
      </c>
      <c r="P510" t="str">
        <v>POS Data Upload DC Central</v>
      </c>
      <c r="Q510" t="str">
        <v>Paid Outs</v>
      </c>
      <c r="R510" t="str">
        <v/>
      </c>
      <c r="S510">
        <v>116200</v>
      </c>
      <c r="T510">
        <v>10989</v>
      </c>
    </row>
    <row r="511">
      <c r="N511">
        <v>46173</v>
      </c>
      <c r="O511">
        <v>510</v>
      </c>
      <c r="P511" t="str">
        <v>POS Data Upload DC Central</v>
      </c>
      <c r="Q511" t="str">
        <v>POS Over/Short</v>
      </c>
      <c r="R511" t="str">
        <v>CASH</v>
      </c>
      <c r="S511">
        <v>676000</v>
      </c>
      <c r="T511">
        <v>10989</v>
      </c>
    </row>
    <row r="512">
      <c r="N512">
        <v>46173</v>
      </c>
      <c r="O512">
        <v>511</v>
      </c>
      <c r="P512" t="str">
        <v>POS Data Upload DC Central</v>
      </c>
      <c r="Q512" t="str">
        <v>Promotions</v>
      </c>
      <c r="R512" t="str">
        <v/>
      </c>
      <c r="S512">
        <v>444000</v>
      </c>
      <c r="T512">
        <v>10989</v>
      </c>
    </row>
    <row r="513">
      <c r="N513">
        <v>46173</v>
      </c>
      <c r="O513">
        <v>512</v>
      </c>
      <c r="P513" t="str">
        <v>POS Data Upload DC Central</v>
      </c>
      <c r="Q513" t="str">
        <v>Sales Beverages</v>
      </c>
      <c r="R513" t="str">
        <v/>
      </c>
      <c r="S513">
        <v>401000</v>
      </c>
      <c r="T513">
        <v>10989</v>
      </c>
    </row>
    <row r="514">
      <c r="N514">
        <v>46173</v>
      </c>
      <c r="O514">
        <v>513</v>
      </c>
      <c r="P514" t="str">
        <v>POS Data Upload DC Central</v>
      </c>
      <c r="Q514" t="str">
        <v>Sales Food</v>
      </c>
      <c r="R514" t="str">
        <v/>
      </c>
      <c r="S514">
        <v>401000</v>
      </c>
      <c r="T514">
        <v>10989</v>
      </c>
    </row>
    <row r="515">
      <c r="N515">
        <v>46173</v>
      </c>
      <c r="O515">
        <v>514</v>
      </c>
      <c r="P515" t="str">
        <v>POS Data Upload DC Central</v>
      </c>
      <c r="Q515" t="str">
        <v>Sales Other</v>
      </c>
      <c r="R515" t="str">
        <v/>
      </c>
      <c r="S515">
        <v>408000</v>
      </c>
      <c r="T515">
        <v>10989</v>
      </c>
    </row>
    <row r="516">
      <c r="N516">
        <v>46173</v>
      </c>
      <c r="O516">
        <v>515</v>
      </c>
      <c r="P516" t="str">
        <v>POS Data Upload DC Central</v>
      </c>
      <c r="Q516" t="str">
        <v>Sales Tax Payable</v>
      </c>
      <c r="R516" t="str">
        <v/>
      </c>
      <c r="S516">
        <v>241000</v>
      </c>
      <c r="T516">
        <v>10989</v>
      </c>
    </row>
    <row r="517">
      <c r="N517">
        <v>46173</v>
      </c>
      <c r="O517">
        <v>516</v>
      </c>
      <c r="P517" t="str">
        <v>POS Data Upload DC Central</v>
      </c>
      <c r="Q517" t="str">
        <v>Uber</v>
      </c>
      <c r="R517" t="str">
        <v>UBD</v>
      </c>
      <c r="S517">
        <v>116000</v>
      </c>
      <c r="T517">
        <v>10989</v>
      </c>
    </row>
    <row r="518">
      <c r="N518">
        <v>46173</v>
      </c>
      <c r="O518">
        <v>517</v>
      </c>
      <c r="P518" t="str">
        <v>POS Data Upload DC Central</v>
      </c>
      <c r="Q518" t="str">
        <v>Uber Shortage</v>
      </c>
      <c r="R518" t="str">
        <v>UBD</v>
      </c>
      <c r="S518">
        <v>678500</v>
      </c>
      <c r="T518">
        <v>10989</v>
      </c>
    </row>
    <row r="519">
      <c r="N519">
        <v>46173</v>
      </c>
      <c r="O519">
        <v>518</v>
      </c>
      <c r="P519" t="str">
        <v>POS Data Upload DC Central</v>
      </c>
      <c r="Q519" t="str">
        <v>WL DD Tips</v>
      </c>
      <c r="R519" t="str">
        <v/>
      </c>
      <c r="S519">
        <v>670000</v>
      </c>
      <c r="T519">
        <v>10989</v>
      </c>
    </row>
    <row r="520">
      <c r="N520">
        <v>46173</v>
      </c>
      <c r="O520">
        <v>519</v>
      </c>
      <c r="P520" t="str">
        <v>POS Data Upload DC Central</v>
      </c>
      <c r="Q520" t="str">
        <v>Amex Expected Deposit</v>
      </c>
      <c r="R520" t="str">
        <v>CC</v>
      </c>
      <c r="S520">
        <v>102500</v>
      </c>
      <c r="T520">
        <v>11218</v>
      </c>
    </row>
    <row r="521">
      <c r="N521">
        <v>46173</v>
      </c>
      <c r="O521">
        <v>520</v>
      </c>
      <c r="P521" t="str">
        <v>POS Data Upload DC Central</v>
      </c>
      <c r="Q521" t="str">
        <v>Ca CRV</v>
      </c>
      <c r="R521" t="str">
        <v/>
      </c>
      <c r="S521">
        <v>240000</v>
      </c>
      <c r="T521">
        <v>11218</v>
      </c>
    </row>
    <row r="522">
      <c r="N522">
        <v>46173</v>
      </c>
      <c r="O522">
        <v>521</v>
      </c>
      <c r="P522" t="str">
        <v>POS Data Upload DC Central</v>
      </c>
      <c r="Q522" t="str">
        <v>Cash Expected Deposit</v>
      </c>
      <c r="R522" t="str">
        <v>CASH</v>
      </c>
      <c r="S522">
        <v>102000</v>
      </c>
      <c r="T522">
        <v>11218</v>
      </c>
    </row>
    <row r="523">
      <c r="N523">
        <v>46173</v>
      </c>
      <c r="O523">
        <v>522</v>
      </c>
      <c r="P523" t="str">
        <v>POS Data Upload DC Central</v>
      </c>
      <c r="Q523" t="str">
        <v>CC Expected Deposit</v>
      </c>
      <c r="R523" t="str">
        <v>CC</v>
      </c>
      <c r="S523">
        <v>102500</v>
      </c>
      <c r="T523">
        <v>11218</v>
      </c>
    </row>
    <row r="524">
      <c r="N524">
        <v>46173</v>
      </c>
      <c r="O524">
        <v>523</v>
      </c>
      <c r="P524" t="str">
        <v>POS Data Upload DC Central</v>
      </c>
      <c r="Q524" t="str">
        <v>Delivery Fee</v>
      </c>
      <c r="R524" t="str">
        <v/>
      </c>
      <c r="S524">
        <v>670000</v>
      </c>
      <c r="T524">
        <v>11218</v>
      </c>
    </row>
    <row r="525">
      <c r="N525">
        <v>46173</v>
      </c>
      <c r="O525">
        <v>524</v>
      </c>
      <c r="P525" t="str">
        <v>POS Data Upload DC Central</v>
      </c>
      <c r="Q525" t="str">
        <v>Discounts - 10%</v>
      </c>
      <c r="R525" t="str">
        <v/>
      </c>
      <c r="S525">
        <v>421000</v>
      </c>
      <c r="T525">
        <v>11218</v>
      </c>
    </row>
    <row r="526">
      <c r="N526">
        <v>46173</v>
      </c>
      <c r="O526">
        <v>525</v>
      </c>
      <c r="P526" t="str">
        <v>POS Data Upload DC Central</v>
      </c>
      <c r="Q526" t="str">
        <v>Discounts - Employee</v>
      </c>
      <c r="R526" t="str">
        <v/>
      </c>
      <c r="S526">
        <v>421000</v>
      </c>
      <c r="T526">
        <v>11218</v>
      </c>
    </row>
    <row r="527">
      <c r="N527">
        <v>46173</v>
      </c>
      <c r="O527">
        <v>526</v>
      </c>
      <c r="P527" t="str">
        <v>POS Data Upload DC Central</v>
      </c>
      <c r="Q527" t="str">
        <v>Discounts - Guest Recovery</v>
      </c>
      <c r="R527" t="str">
        <v/>
      </c>
      <c r="S527">
        <v>421000</v>
      </c>
      <c r="T527">
        <v>11218</v>
      </c>
    </row>
    <row r="528">
      <c r="N528">
        <v>46173</v>
      </c>
      <c r="O528">
        <v>527</v>
      </c>
      <c r="P528" t="str">
        <v>POS Data Upload DC Central</v>
      </c>
      <c r="Q528" t="str">
        <v>Discounts - Manager</v>
      </c>
      <c r="R528" t="str">
        <v/>
      </c>
      <c r="S528">
        <v>421000</v>
      </c>
      <c r="T528">
        <v>11218</v>
      </c>
    </row>
    <row r="529">
      <c r="N529">
        <v>46173</v>
      </c>
      <c r="O529">
        <v>528</v>
      </c>
      <c r="P529" t="str">
        <v>POS Data Upload DC Central</v>
      </c>
      <c r="Q529" t="str">
        <v>Discounts - Military</v>
      </c>
      <c r="R529" t="str">
        <v/>
      </c>
      <c r="S529">
        <v>421000</v>
      </c>
      <c r="T529">
        <v>11218</v>
      </c>
    </row>
    <row r="530">
      <c r="N530">
        <v>46173</v>
      </c>
      <c r="O530">
        <v>529</v>
      </c>
      <c r="P530" t="str">
        <v>POS Data Upload DC Central</v>
      </c>
      <c r="Q530" t="str">
        <v>Discounts - Open $</v>
      </c>
      <c r="R530" t="str">
        <v/>
      </c>
      <c r="S530">
        <v>421000</v>
      </c>
      <c r="T530">
        <v>11218</v>
      </c>
    </row>
    <row r="531">
      <c r="N531">
        <v>46173</v>
      </c>
      <c r="O531">
        <v>530</v>
      </c>
      <c r="P531" t="str">
        <v>POS Data Upload DC Central</v>
      </c>
      <c r="Q531" t="str">
        <v>Discounts - Open %</v>
      </c>
      <c r="R531" t="str">
        <v/>
      </c>
      <c r="S531">
        <v>421000</v>
      </c>
      <c r="T531">
        <v>11218</v>
      </c>
    </row>
    <row r="532">
      <c r="N532">
        <v>46173</v>
      </c>
      <c r="O532">
        <v>531</v>
      </c>
      <c r="P532" t="str">
        <v>POS Data Upload DC Central</v>
      </c>
      <c r="Q532" t="str">
        <v>Discounts - Other</v>
      </c>
      <c r="R532" t="str">
        <v/>
      </c>
      <c r="S532">
        <v>421000</v>
      </c>
      <c r="T532">
        <v>11218</v>
      </c>
    </row>
    <row r="533">
      <c r="N533">
        <v>46173</v>
      </c>
      <c r="O533">
        <v>532</v>
      </c>
      <c r="P533" t="str">
        <v>POS Data Upload DC Central</v>
      </c>
      <c r="Q533" t="str">
        <v>Discounts - Police</v>
      </c>
      <c r="R533" t="str">
        <v/>
      </c>
      <c r="S533">
        <v>421000</v>
      </c>
      <c r="T533">
        <v>11218</v>
      </c>
    </row>
    <row r="534">
      <c r="N534">
        <v>46173</v>
      </c>
      <c r="O534">
        <v>533</v>
      </c>
      <c r="P534" t="str">
        <v>POS Data Upload DC Central</v>
      </c>
      <c r="Q534" t="str">
        <v>Discounts - Senior Citizen</v>
      </c>
      <c r="R534" t="str">
        <v/>
      </c>
      <c r="S534">
        <v>421000</v>
      </c>
      <c r="T534">
        <v>11218</v>
      </c>
    </row>
    <row r="535">
      <c r="N535">
        <v>46173</v>
      </c>
      <c r="O535">
        <v>534</v>
      </c>
      <c r="P535" t="str">
        <v>POS Data Upload DC Central</v>
      </c>
      <c r="Q535" t="str">
        <v>Donations</v>
      </c>
      <c r="R535" t="str">
        <v/>
      </c>
      <c r="S535">
        <v>236000</v>
      </c>
      <c r="T535">
        <v>11218</v>
      </c>
    </row>
    <row r="536">
      <c r="N536">
        <v>46173</v>
      </c>
      <c r="O536">
        <v>535</v>
      </c>
      <c r="P536" t="str">
        <v>POS Data Upload DC Central</v>
      </c>
      <c r="Q536" t="str">
        <v>DoorDash</v>
      </c>
      <c r="R536" t="str">
        <v>DDD</v>
      </c>
      <c r="S536">
        <v>113000</v>
      </c>
      <c r="T536">
        <v>11218</v>
      </c>
    </row>
    <row r="537">
      <c r="N537">
        <v>46173</v>
      </c>
      <c r="O537">
        <v>536</v>
      </c>
      <c r="P537" t="str">
        <v>POS Data Upload DC Central</v>
      </c>
      <c r="Q537" t="str">
        <v>DoorDash Shortage</v>
      </c>
      <c r="R537" t="str">
        <v>DDD</v>
      </c>
      <c r="S537">
        <v>678500</v>
      </c>
      <c r="T537">
        <v>11218</v>
      </c>
    </row>
    <row r="538">
      <c r="N538">
        <v>46173</v>
      </c>
      <c r="O538">
        <v>537</v>
      </c>
      <c r="P538" t="str">
        <v>POS Data Upload DC Central</v>
      </c>
      <c r="Q538" t="str">
        <v xml:space="preserve">EBT Expected </v>
      </c>
      <c r="R538" t="str">
        <v/>
      </c>
      <c r="S538">
        <v>114000</v>
      </c>
      <c r="T538">
        <v>11218</v>
      </c>
    </row>
    <row r="539">
      <c r="N539">
        <v>46173</v>
      </c>
      <c r="O539">
        <v>538</v>
      </c>
      <c r="P539" t="str">
        <v>POS Data Upload DC Central</v>
      </c>
      <c r="Q539" t="str">
        <v>EZ Cater</v>
      </c>
      <c r="R539" t="str">
        <v/>
      </c>
      <c r="S539">
        <v>110000</v>
      </c>
      <c r="T539">
        <v>11218</v>
      </c>
    </row>
    <row r="540">
      <c r="N540">
        <v>46173</v>
      </c>
      <c r="O540">
        <v>539</v>
      </c>
      <c r="P540" t="str">
        <v>POS Data Upload DC Central</v>
      </c>
      <c r="Q540" t="str">
        <v>Gift Card Redeemed</v>
      </c>
      <c r="R540" t="str">
        <v/>
      </c>
      <c r="S540">
        <v>202900</v>
      </c>
      <c r="T540">
        <v>11218</v>
      </c>
    </row>
    <row r="541">
      <c r="N541">
        <v>46173</v>
      </c>
      <c r="O541">
        <v>540</v>
      </c>
      <c r="P541" t="str">
        <v>POS Data Upload DC Central</v>
      </c>
      <c r="Q541" t="str">
        <v>Gift Cards Sales</v>
      </c>
      <c r="R541" t="str">
        <v/>
      </c>
      <c r="S541">
        <v>202800</v>
      </c>
      <c r="T541">
        <v>11218</v>
      </c>
    </row>
    <row r="542">
      <c r="N542">
        <v>46173</v>
      </c>
      <c r="O542">
        <v>541</v>
      </c>
      <c r="P542" t="str">
        <v>POS Data Upload DC Central</v>
      </c>
      <c r="Q542" t="str">
        <v>GrubHub</v>
      </c>
      <c r="R542" t="str">
        <v>GHD</v>
      </c>
      <c r="S542">
        <v>115000</v>
      </c>
      <c r="T542">
        <v>11218</v>
      </c>
    </row>
    <row r="543">
      <c r="N543">
        <v>46173</v>
      </c>
      <c r="O543">
        <v>542</v>
      </c>
      <c r="P543" t="str">
        <v>POS Data Upload DC Central</v>
      </c>
      <c r="Q543" t="str">
        <v>Kiosk Expected Payment</v>
      </c>
      <c r="R543" t="str">
        <v>CC</v>
      </c>
      <c r="S543">
        <v>102500</v>
      </c>
      <c r="T543">
        <v>11218</v>
      </c>
    </row>
    <row r="544">
      <c r="N544">
        <v>46173</v>
      </c>
      <c r="O544">
        <v>543</v>
      </c>
      <c r="P544" t="str">
        <v>POS Data Upload DC Central</v>
      </c>
      <c r="Q544" t="str">
        <v>Non-Redeemable Tender</v>
      </c>
      <c r="R544" t="str">
        <v>CASH</v>
      </c>
      <c r="S544">
        <v>676000</v>
      </c>
      <c r="T544">
        <v>11218</v>
      </c>
    </row>
    <row r="545">
      <c r="N545">
        <v>46173</v>
      </c>
      <c r="O545">
        <v>544</v>
      </c>
      <c r="P545" t="str">
        <v>POS Data Upload DC Central</v>
      </c>
      <c r="Q545" t="str">
        <v>O/S DC Discrepancies</v>
      </c>
      <c r="R545" t="str">
        <v>CASH</v>
      </c>
      <c r="S545">
        <v>676000</v>
      </c>
      <c r="T545">
        <v>11218</v>
      </c>
    </row>
    <row r="546">
      <c r="N546">
        <v>46173</v>
      </c>
      <c r="O546">
        <v>545</v>
      </c>
      <c r="P546" t="str">
        <v>POS Data Upload DC Central</v>
      </c>
      <c r="Q546" t="str">
        <v>Online Catering</v>
      </c>
      <c r="R546" t="str">
        <v/>
      </c>
      <c r="S546">
        <v>110000</v>
      </c>
      <c r="T546">
        <v>11218</v>
      </c>
    </row>
    <row r="547">
      <c r="N547">
        <v>46173</v>
      </c>
      <c r="O547">
        <v>546</v>
      </c>
      <c r="P547" t="str">
        <v>POS Data Upload DC Central</v>
      </c>
      <c r="Q547" t="str">
        <v>Paid Outs</v>
      </c>
      <c r="R547" t="str">
        <v/>
      </c>
      <c r="S547">
        <v>116200</v>
      </c>
      <c r="T547">
        <v>11218</v>
      </c>
    </row>
    <row r="548">
      <c r="N548">
        <v>46173</v>
      </c>
      <c r="O548">
        <v>547</v>
      </c>
      <c r="P548" t="str">
        <v>POS Data Upload DC Central</v>
      </c>
      <c r="Q548" t="str">
        <v>POS Over/Short</v>
      </c>
      <c r="R548" t="str">
        <v>CASH</v>
      </c>
      <c r="S548">
        <v>676000</v>
      </c>
      <c r="T548">
        <v>11218</v>
      </c>
    </row>
    <row r="549">
      <c r="N549">
        <v>46173</v>
      </c>
      <c r="O549">
        <v>548</v>
      </c>
      <c r="P549" t="str">
        <v>POS Data Upload DC Central</v>
      </c>
      <c r="Q549" t="str">
        <v>Promotions</v>
      </c>
      <c r="R549" t="str">
        <v/>
      </c>
      <c r="S549">
        <v>444000</v>
      </c>
      <c r="T549">
        <v>11218</v>
      </c>
    </row>
    <row r="550">
      <c r="N550">
        <v>46173</v>
      </c>
      <c r="O550">
        <v>549</v>
      </c>
      <c r="P550" t="str">
        <v>POS Data Upload DC Central</v>
      </c>
      <c r="Q550" t="str">
        <v>Sales Beverages</v>
      </c>
      <c r="R550" t="str">
        <v/>
      </c>
      <c r="S550">
        <v>401000</v>
      </c>
      <c r="T550">
        <v>11218</v>
      </c>
    </row>
    <row r="551">
      <c r="N551">
        <v>46173</v>
      </c>
      <c r="O551">
        <v>550</v>
      </c>
      <c r="P551" t="str">
        <v>POS Data Upload DC Central</v>
      </c>
      <c r="Q551" t="str">
        <v>Sales Food</v>
      </c>
      <c r="R551" t="str">
        <v/>
      </c>
      <c r="S551">
        <v>401000</v>
      </c>
      <c r="T551">
        <v>11218</v>
      </c>
    </row>
    <row r="552">
      <c r="N552">
        <v>46173</v>
      </c>
      <c r="O552">
        <v>551</v>
      </c>
      <c r="P552" t="str">
        <v>POS Data Upload DC Central</v>
      </c>
      <c r="Q552" t="str">
        <v>Sales Other</v>
      </c>
      <c r="R552" t="str">
        <v/>
      </c>
      <c r="S552">
        <v>408000</v>
      </c>
      <c r="T552">
        <v>11218</v>
      </c>
    </row>
    <row r="553">
      <c r="N553">
        <v>46173</v>
      </c>
      <c r="O553">
        <v>552</v>
      </c>
      <c r="P553" t="str">
        <v>POS Data Upload DC Central</v>
      </c>
      <c r="Q553" t="str">
        <v>Sales Tax Payable</v>
      </c>
      <c r="R553" t="str">
        <v/>
      </c>
      <c r="S553">
        <v>241000</v>
      </c>
      <c r="T553">
        <v>11218</v>
      </c>
    </row>
    <row r="554">
      <c r="N554">
        <v>46173</v>
      </c>
      <c r="O554">
        <v>553</v>
      </c>
      <c r="P554" t="str">
        <v>POS Data Upload DC Central</v>
      </c>
      <c r="Q554" t="str">
        <v>Uber</v>
      </c>
      <c r="R554" t="str">
        <v>UBD</v>
      </c>
      <c r="S554">
        <v>116000</v>
      </c>
      <c r="T554">
        <v>11218</v>
      </c>
    </row>
    <row r="555">
      <c r="N555">
        <v>46173</v>
      </c>
      <c r="O555">
        <v>554</v>
      </c>
      <c r="P555" t="str">
        <v>POS Data Upload DC Central</v>
      </c>
      <c r="Q555" t="str">
        <v>Uber Shortage</v>
      </c>
      <c r="R555" t="str">
        <v>UBD</v>
      </c>
      <c r="S555">
        <v>678500</v>
      </c>
      <c r="T555">
        <v>11218</v>
      </c>
    </row>
    <row r="556">
      <c r="N556">
        <v>46173</v>
      </c>
      <c r="O556">
        <v>555</v>
      </c>
      <c r="P556" t="str">
        <v>POS Data Upload DC Central</v>
      </c>
      <c r="Q556" t="str">
        <v>WL DD Tips</v>
      </c>
      <c r="R556" t="str">
        <v/>
      </c>
      <c r="S556">
        <v>670000</v>
      </c>
      <c r="T556">
        <v>11218</v>
      </c>
    </row>
    <row r="557">
      <c r="N557">
        <v>46173</v>
      </c>
      <c r="O557">
        <v>556</v>
      </c>
      <c r="P557" t="str">
        <v>POS Data Upload DC Central</v>
      </c>
      <c r="Q557" t="str">
        <v>Amex Expected Deposit</v>
      </c>
      <c r="R557" t="str">
        <v>CC</v>
      </c>
      <c r="S557">
        <v>102500</v>
      </c>
      <c r="T557">
        <v>11422</v>
      </c>
    </row>
    <row r="558">
      <c r="N558">
        <v>46173</v>
      </c>
      <c r="O558">
        <v>557</v>
      </c>
      <c r="P558" t="str">
        <v>POS Data Upload DC Central</v>
      </c>
      <c r="Q558" t="str">
        <v>Ca CRV</v>
      </c>
      <c r="R558" t="str">
        <v/>
      </c>
      <c r="S558">
        <v>240000</v>
      </c>
      <c r="T558">
        <v>11422</v>
      </c>
    </row>
    <row r="559">
      <c r="N559">
        <v>46173</v>
      </c>
      <c r="O559">
        <v>558</v>
      </c>
      <c r="P559" t="str">
        <v>POS Data Upload DC Central</v>
      </c>
      <c r="Q559" t="str">
        <v>Cash Expected Deposit</v>
      </c>
      <c r="R559" t="str">
        <v>CASH</v>
      </c>
      <c r="S559">
        <v>102000</v>
      </c>
      <c r="T559">
        <v>11422</v>
      </c>
    </row>
    <row r="560">
      <c r="N560">
        <v>46173</v>
      </c>
      <c r="O560">
        <v>559</v>
      </c>
      <c r="P560" t="str">
        <v>POS Data Upload DC Central</v>
      </c>
      <c r="Q560" t="str">
        <v>CC Expected Deposit</v>
      </c>
      <c r="R560" t="str">
        <v>CC</v>
      </c>
      <c r="S560">
        <v>102500</v>
      </c>
      <c r="T560">
        <v>11422</v>
      </c>
    </row>
    <row r="561">
      <c r="N561">
        <v>46173</v>
      </c>
      <c r="O561">
        <v>560</v>
      </c>
      <c r="P561" t="str">
        <v>POS Data Upload DC Central</v>
      </c>
      <c r="Q561" t="str">
        <v>Delivery Fee</v>
      </c>
      <c r="R561" t="str">
        <v/>
      </c>
      <c r="S561">
        <v>670000</v>
      </c>
      <c r="T561">
        <v>11422</v>
      </c>
    </row>
    <row r="562">
      <c r="N562">
        <v>46173</v>
      </c>
      <c r="O562">
        <v>561</v>
      </c>
      <c r="P562" t="str">
        <v>POS Data Upload DC Central</v>
      </c>
      <c r="Q562" t="str">
        <v>Discounts - 10%</v>
      </c>
      <c r="R562" t="str">
        <v/>
      </c>
      <c r="S562">
        <v>421000</v>
      </c>
      <c r="T562">
        <v>11422</v>
      </c>
    </row>
    <row r="563">
      <c r="N563">
        <v>46173</v>
      </c>
      <c r="O563">
        <v>562</v>
      </c>
      <c r="P563" t="str">
        <v>POS Data Upload DC Central</v>
      </c>
      <c r="Q563" t="str">
        <v>Discounts - Employee</v>
      </c>
      <c r="R563" t="str">
        <v/>
      </c>
      <c r="S563">
        <v>421000</v>
      </c>
      <c r="T563">
        <v>11422</v>
      </c>
    </row>
    <row r="564">
      <c r="N564">
        <v>46173</v>
      </c>
      <c r="O564">
        <v>563</v>
      </c>
      <c r="P564" t="str">
        <v>POS Data Upload DC Central</v>
      </c>
      <c r="Q564" t="str">
        <v>Discounts - Guest Recovery</v>
      </c>
      <c r="R564" t="str">
        <v/>
      </c>
      <c r="S564">
        <v>421000</v>
      </c>
      <c r="T564">
        <v>11422</v>
      </c>
    </row>
    <row r="565">
      <c r="N565">
        <v>46173</v>
      </c>
      <c r="O565">
        <v>564</v>
      </c>
      <c r="P565" t="str">
        <v>POS Data Upload DC Central</v>
      </c>
      <c r="Q565" t="str">
        <v>Discounts - Manager</v>
      </c>
      <c r="R565" t="str">
        <v/>
      </c>
      <c r="S565">
        <v>421000</v>
      </c>
      <c r="T565">
        <v>11422</v>
      </c>
    </row>
    <row r="566">
      <c r="N566">
        <v>46173</v>
      </c>
      <c r="O566">
        <v>565</v>
      </c>
      <c r="P566" t="str">
        <v>POS Data Upload DC Central</v>
      </c>
      <c r="Q566" t="str">
        <v>Discounts - Military</v>
      </c>
      <c r="R566" t="str">
        <v/>
      </c>
      <c r="S566">
        <v>421000</v>
      </c>
      <c r="T566">
        <v>11422</v>
      </c>
    </row>
    <row r="567">
      <c r="N567">
        <v>46173</v>
      </c>
      <c r="O567">
        <v>566</v>
      </c>
      <c r="P567" t="str">
        <v>POS Data Upload DC Central</v>
      </c>
      <c r="Q567" t="str">
        <v>Discounts - Open $</v>
      </c>
      <c r="R567" t="str">
        <v/>
      </c>
      <c r="S567">
        <v>421000</v>
      </c>
      <c r="T567">
        <v>11422</v>
      </c>
    </row>
    <row r="568">
      <c r="N568">
        <v>46173</v>
      </c>
      <c r="O568">
        <v>567</v>
      </c>
      <c r="P568" t="str">
        <v>POS Data Upload DC Central</v>
      </c>
      <c r="Q568" t="str">
        <v>Discounts - Open %</v>
      </c>
      <c r="R568" t="str">
        <v/>
      </c>
      <c r="S568">
        <v>421000</v>
      </c>
      <c r="T568">
        <v>11422</v>
      </c>
    </row>
    <row r="569">
      <c r="N569">
        <v>46173</v>
      </c>
      <c r="O569">
        <v>568</v>
      </c>
      <c r="P569" t="str">
        <v>POS Data Upload DC Central</v>
      </c>
      <c r="Q569" t="str">
        <v>Discounts - Other</v>
      </c>
      <c r="R569" t="str">
        <v/>
      </c>
      <c r="S569">
        <v>421000</v>
      </c>
      <c r="T569">
        <v>11422</v>
      </c>
    </row>
    <row r="570">
      <c r="N570">
        <v>46173</v>
      </c>
      <c r="O570">
        <v>569</v>
      </c>
      <c r="P570" t="str">
        <v>POS Data Upload DC Central</v>
      </c>
      <c r="Q570" t="str">
        <v>Discounts - Police</v>
      </c>
      <c r="R570" t="str">
        <v/>
      </c>
      <c r="S570">
        <v>421000</v>
      </c>
      <c r="T570">
        <v>11422</v>
      </c>
    </row>
    <row r="571">
      <c r="N571">
        <v>46173</v>
      </c>
      <c r="O571">
        <v>570</v>
      </c>
      <c r="P571" t="str">
        <v>POS Data Upload DC Central</v>
      </c>
      <c r="Q571" t="str">
        <v>Discounts - Senior Citizen</v>
      </c>
      <c r="R571" t="str">
        <v/>
      </c>
      <c r="S571">
        <v>421000</v>
      </c>
      <c r="T571">
        <v>11422</v>
      </c>
    </row>
    <row r="572">
      <c r="N572">
        <v>46173</v>
      </c>
      <c r="O572">
        <v>571</v>
      </c>
      <c r="P572" t="str">
        <v>POS Data Upload DC Central</v>
      </c>
      <c r="Q572" t="str">
        <v>Donations</v>
      </c>
      <c r="R572" t="str">
        <v/>
      </c>
      <c r="S572">
        <v>236000</v>
      </c>
      <c r="T572">
        <v>11422</v>
      </c>
    </row>
    <row r="573">
      <c r="N573">
        <v>46173</v>
      </c>
      <c r="O573">
        <v>572</v>
      </c>
      <c r="P573" t="str">
        <v>POS Data Upload DC Central</v>
      </c>
      <c r="Q573" t="str">
        <v>DoorDash</v>
      </c>
      <c r="R573" t="str">
        <v>DDD</v>
      </c>
      <c r="S573">
        <v>113000</v>
      </c>
      <c r="T573">
        <v>11422</v>
      </c>
    </row>
    <row r="574">
      <c r="N574">
        <v>46173</v>
      </c>
      <c r="O574">
        <v>573</v>
      </c>
      <c r="P574" t="str">
        <v>POS Data Upload DC Central</v>
      </c>
      <c r="Q574" t="str">
        <v>DoorDash Shortage</v>
      </c>
      <c r="R574" t="str">
        <v>DDD</v>
      </c>
      <c r="S574">
        <v>678500</v>
      </c>
      <c r="T574">
        <v>11422</v>
      </c>
    </row>
    <row r="575">
      <c r="N575">
        <v>46173</v>
      </c>
      <c r="O575">
        <v>574</v>
      </c>
      <c r="P575" t="str">
        <v>POS Data Upload DC Central</v>
      </c>
      <c r="Q575" t="str">
        <v xml:space="preserve">EBT Expected </v>
      </c>
      <c r="R575" t="str">
        <v/>
      </c>
      <c r="S575">
        <v>114000</v>
      </c>
      <c r="T575">
        <v>11422</v>
      </c>
    </row>
    <row r="576">
      <c r="N576">
        <v>46173</v>
      </c>
      <c r="O576">
        <v>575</v>
      </c>
      <c r="P576" t="str">
        <v>POS Data Upload DC Central</v>
      </c>
      <c r="Q576" t="str">
        <v>EZ Cater</v>
      </c>
      <c r="R576" t="str">
        <v/>
      </c>
      <c r="S576">
        <v>110000</v>
      </c>
      <c r="T576">
        <v>11422</v>
      </c>
    </row>
    <row r="577">
      <c r="N577">
        <v>46173</v>
      </c>
      <c r="O577">
        <v>576</v>
      </c>
      <c r="P577" t="str">
        <v>POS Data Upload DC Central</v>
      </c>
      <c r="Q577" t="str">
        <v>Gift Card Redeemed</v>
      </c>
      <c r="R577" t="str">
        <v/>
      </c>
      <c r="S577">
        <v>202900</v>
      </c>
      <c r="T577">
        <v>11422</v>
      </c>
    </row>
    <row r="578">
      <c r="N578">
        <v>46173</v>
      </c>
      <c r="O578">
        <v>577</v>
      </c>
      <c r="P578" t="str">
        <v>POS Data Upload DC Central</v>
      </c>
      <c r="Q578" t="str">
        <v>Gift Cards Sales</v>
      </c>
      <c r="R578" t="str">
        <v/>
      </c>
      <c r="S578">
        <v>202800</v>
      </c>
      <c r="T578">
        <v>11422</v>
      </c>
    </row>
    <row r="579">
      <c r="N579">
        <v>46173</v>
      </c>
      <c r="O579">
        <v>578</v>
      </c>
      <c r="P579" t="str">
        <v>POS Data Upload DC Central</v>
      </c>
      <c r="Q579" t="str">
        <v>GrubHub</v>
      </c>
      <c r="R579" t="str">
        <v>GHD</v>
      </c>
      <c r="S579">
        <v>115000</v>
      </c>
      <c r="T579">
        <v>11422</v>
      </c>
    </row>
    <row r="580">
      <c r="N580">
        <v>46173</v>
      </c>
      <c r="O580">
        <v>579</v>
      </c>
      <c r="P580" t="str">
        <v>POS Data Upload DC Central</v>
      </c>
      <c r="Q580" t="str">
        <v>Kiosk Expected Payment</v>
      </c>
      <c r="R580" t="str">
        <v>CC</v>
      </c>
      <c r="S580">
        <v>102500</v>
      </c>
      <c r="T580">
        <v>11422</v>
      </c>
    </row>
    <row r="581">
      <c r="N581">
        <v>46173</v>
      </c>
      <c r="O581">
        <v>580</v>
      </c>
      <c r="P581" t="str">
        <v>POS Data Upload DC Central</v>
      </c>
      <c r="Q581" t="str">
        <v>Non-Redeemable Tender</v>
      </c>
      <c r="R581" t="str">
        <v>CASH</v>
      </c>
      <c r="S581">
        <v>676000</v>
      </c>
      <c r="T581">
        <v>11422</v>
      </c>
    </row>
    <row r="582">
      <c r="N582">
        <v>46173</v>
      </c>
      <c r="O582">
        <v>581</v>
      </c>
      <c r="P582" t="str">
        <v>POS Data Upload DC Central</v>
      </c>
      <c r="Q582" t="str">
        <v>O/S DC Discrepancies</v>
      </c>
      <c r="R582" t="str">
        <v>CASH</v>
      </c>
      <c r="S582">
        <v>676000</v>
      </c>
      <c r="T582">
        <v>11422</v>
      </c>
    </row>
    <row r="583">
      <c r="N583">
        <v>46173</v>
      </c>
      <c r="O583">
        <v>582</v>
      </c>
      <c r="P583" t="str">
        <v>POS Data Upload DC Central</v>
      </c>
      <c r="Q583" t="str">
        <v>Online Catering</v>
      </c>
      <c r="R583" t="str">
        <v/>
      </c>
      <c r="S583">
        <v>110000</v>
      </c>
      <c r="T583">
        <v>11422</v>
      </c>
    </row>
    <row r="584">
      <c r="N584">
        <v>46173</v>
      </c>
      <c r="O584">
        <v>583</v>
      </c>
      <c r="P584" t="str">
        <v>POS Data Upload DC Central</v>
      </c>
      <c r="Q584" t="str">
        <v>Paid Outs</v>
      </c>
      <c r="R584" t="str">
        <v/>
      </c>
      <c r="S584">
        <v>116200</v>
      </c>
      <c r="T584">
        <v>11422</v>
      </c>
    </row>
    <row r="585">
      <c r="N585">
        <v>46173</v>
      </c>
      <c r="O585">
        <v>584</v>
      </c>
      <c r="P585" t="str">
        <v>POS Data Upload DC Central</v>
      </c>
      <c r="Q585" t="str">
        <v>POS Over/Short</v>
      </c>
      <c r="R585" t="str">
        <v>CASH</v>
      </c>
      <c r="S585">
        <v>676000</v>
      </c>
      <c r="T585">
        <v>11422</v>
      </c>
    </row>
    <row r="586">
      <c r="N586">
        <v>46173</v>
      </c>
      <c r="O586">
        <v>585</v>
      </c>
      <c r="P586" t="str">
        <v>POS Data Upload DC Central</v>
      </c>
      <c r="Q586" t="str">
        <v>Promotions</v>
      </c>
      <c r="R586" t="str">
        <v/>
      </c>
      <c r="S586">
        <v>444000</v>
      </c>
      <c r="T586">
        <v>11422</v>
      </c>
    </row>
    <row r="587">
      <c r="N587">
        <v>46173</v>
      </c>
      <c r="O587">
        <v>586</v>
      </c>
      <c r="P587" t="str">
        <v>POS Data Upload DC Central</v>
      </c>
      <c r="Q587" t="str">
        <v>Sales Beverages</v>
      </c>
      <c r="R587" t="str">
        <v/>
      </c>
      <c r="S587">
        <v>401000</v>
      </c>
      <c r="T587">
        <v>11422</v>
      </c>
    </row>
    <row r="588">
      <c r="N588">
        <v>46173</v>
      </c>
      <c r="O588">
        <v>587</v>
      </c>
      <c r="P588" t="str">
        <v>POS Data Upload DC Central</v>
      </c>
      <c r="Q588" t="str">
        <v>Sales Food</v>
      </c>
      <c r="R588" t="str">
        <v/>
      </c>
      <c r="S588">
        <v>401000</v>
      </c>
      <c r="T588">
        <v>11422</v>
      </c>
    </row>
    <row r="589">
      <c r="N589">
        <v>46173</v>
      </c>
      <c r="O589">
        <v>588</v>
      </c>
      <c r="P589" t="str">
        <v>POS Data Upload DC Central</v>
      </c>
      <c r="Q589" t="str">
        <v>Sales Other</v>
      </c>
      <c r="R589" t="str">
        <v/>
      </c>
      <c r="S589">
        <v>408000</v>
      </c>
      <c r="T589">
        <v>11422</v>
      </c>
    </row>
    <row r="590">
      <c r="N590">
        <v>46173</v>
      </c>
      <c r="O590">
        <v>589</v>
      </c>
      <c r="P590" t="str">
        <v>POS Data Upload DC Central</v>
      </c>
      <c r="Q590" t="str">
        <v>Sales Tax Payable</v>
      </c>
      <c r="R590" t="str">
        <v/>
      </c>
      <c r="S590">
        <v>241000</v>
      </c>
      <c r="T590">
        <v>11422</v>
      </c>
    </row>
    <row r="591">
      <c r="N591">
        <v>46173</v>
      </c>
      <c r="O591">
        <v>590</v>
      </c>
      <c r="P591" t="str">
        <v>POS Data Upload DC Central</v>
      </c>
      <c r="Q591" t="str">
        <v>Uber</v>
      </c>
      <c r="R591" t="str">
        <v>UBD</v>
      </c>
      <c r="S591">
        <v>116000</v>
      </c>
      <c r="T591">
        <v>11422</v>
      </c>
    </row>
    <row r="592">
      <c r="N592">
        <v>46173</v>
      </c>
      <c r="O592">
        <v>591</v>
      </c>
      <c r="P592" t="str">
        <v>POS Data Upload DC Central</v>
      </c>
      <c r="Q592" t="str">
        <v>Uber Shortage</v>
      </c>
      <c r="R592" t="str">
        <v>UBD</v>
      </c>
      <c r="S592">
        <v>678500</v>
      </c>
      <c r="T592">
        <v>11422</v>
      </c>
    </row>
    <row r="593">
      <c r="N593">
        <v>46173</v>
      </c>
      <c r="O593">
        <v>592</v>
      </c>
      <c r="P593" t="str">
        <v>POS Data Upload DC Central</v>
      </c>
      <c r="Q593" t="str">
        <v>WL DD Tips</v>
      </c>
      <c r="R593" t="str">
        <v/>
      </c>
      <c r="S593">
        <v>670000</v>
      </c>
      <c r="T593">
        <v>11422</v>
      </c>
    </row>
    <row r="594">
      <c r="N594">
        <v>46173</v>
      </c>
      <c r="O594">
        <v>593</v>
      </c>
      <c r="P594" t="str">
        <v>POS Data Upload DC Central</v>
      </c>
      <c r="Q594" t="str">
        <v>Amex Expected Deposit</v>
      </c>
      <c r="R594" t="str">
        <v>CC</v>
      </c>
      <c r="S594">
        <v>102500</v>
      </c>
      <c r="T594">
        <v>11423</v>
      </c>
    </row>
    <row r="595">
      <c r="N595">
        <v>46173</v>
      </c>
      <c r="O595">
        <v>594</v>
      </c>
      <c r="P595" t="str">
        <v>POS Data Upload DC Central</v>
      </c>
      <c r="Q595" t="str">
        <v>Ca CRV</v>
      </c>
      <c r="R595" t="str">
        <v/>
      </c>
      <c r="S595">
        <v>240000</v>
      </c>
      <c r="T595">
        <v>11423</v>
      </c>
    </row>
    <row r="596">
      <c r="N596">
        <v>46173</v>
      </c>
      <c r="O596">
        <v>595</v>
      </c>
      <c r="P596" t="str">
        <v>POS Data Upload DC Central</v>
      </c>
      <c r="Q596" t="str">
        <v>Cash Expected Deposit</v>
      </c>
      <c r="R596" t="str">
        <v>CASH</v>
      </c>
      <c r="S596">
        <v>102000</v>
      </c>
      <c r="T596">
        <v>11423</v>
      </c>
    </row>
    <row r="597">
      <c r="N597">
        <v>46173</v>
      </c>
      <c r="O597">
        <v>596</v>
      </c>
      <c r="P597" t="str">
        <v>POS Data Upload DC Central</v>
      </c>
      <c r="Q597" t="str">
        <v>CC Expected Deposit</v>
      </c>
      <c r="R597" t="str">
        <v>CC</v>
      </c>
      <c r="S597">
        <v>102500</v>
      </c>
      <c r="T597">
        <v>11423</v>
      </c>
    </row>
    <row r="598">
      <c r="N598">
        <v>46173</v>
      </c>
      <c r="O598">
        <v>597</v>
      </c>
      <c r="P598" t="str">
        <v>POS Data Upload DC Central</v>
      </c>
      <c r="Q598" t="str">
        <v>Delivery Fee</v>
      </c>
      <c r="R598" t="str">
        <v/>
      </c>
      <c r="S598">
        <v>670000</v>
      </c>
      <c r="T598">
        <v>11423</v>
      </c>
    </row>
    <row r="599">
      <c r="N599">
        <v>46173</v>
      </c>
      <c r="O599">
        <v>598</v>
      </c>
      <c r="P599" t="str">
        <v>POS Data Upload DC Central</v>
      </c>
      <c r="Q599" t="str">
        <v>Discounts - 10%</v>
      </c>
      <c r="R599" t="str">
        <v/>
      </c>
      <c r="S599">
        <v>421000</v>
      </c>
      <c r="T599">
        <v>11423</v>
      </c>
    </row>
    <row r="600">
      <c r="N600">
        <v>46173</v>
      </c>
      <c r="O600">
        <v>599</v>
      </c>
      <c r="P600" t="str">
        <v>POS Data Upload DC Central</v>
      </c>
      <c r="Q600" t="str">
        <v>Discounts - Employee</v>
      </c>
      <c r="R600" t="str">
        <v/>
      </c>
      <c r="S600">
        <v>421000</v>
      </c>
      <c r="T600">
        <v>11423</v>
      </c>
    </row>
    <row r="601">
      <c r="N601">
        <v>46173</v>
      </c>
      <c r="O601">
        <v>600</v>
      </c>
      <c r="P601" t="str">
        <v>POS Data Upload DC Central</v>
      </c>
      <c r="Q601" t="str">
        <v>Discounts - Guest Recovery</v>
      </c>
      <c r="R601" t="str">
        <v/>
      </c>
      <c r="S601">
        <v>421000</v>
      </c>
      <c r="T601">
        <v>11423</v>
      </c>
    </row>
    <row r="602">
      <c r="N602">
        <v>46173</v>
      </c>
      <c r="O602">
        <v>601</v>
      </c>
      <c r="P602" t="str">
        <v>POS Data Upload DC Central</v>
      </c>
      <c r="Q602" t="str">
        <v>Discounts - Manager</v>
      </c>
      <c r="R602" t="str">
        <v/>
      </c>
      <c r="S602">
        <v>421000</v>
      </c>
      <c r="T602">
        <v>11423</v>
      </c>
    </row>
    <row r="603">
      <c r="N603">
        <v>46173</v>
      </c>
      <c r="O603">
        <v>602</v>
      </c>
      <c r="P603" t="str">
        <v>POS Data Upload DC Central</v>
      </c>
      <c r="Q603" t="str">
        <v>Discounts - Military</v>
      </c>
      <c r="R603" t="str">
        <v/>
      </c>
      <c r="S603">
        <v>421000</v>
      </c>
      <c r="T603">
        <v>11423</v>
      </c>
    </row>
    <row r="604">
      <c r="N604">
        <v>46173</v>
      </c>
      <c r="O604">
        <v>603</v>
      </c>
      <c r="P604" t="str">
        <v>POS Data Upload DC Central</v>
      </c>
      <c r="Q604" t="str">
        <v>Discounts - Open $</v>
      </c>
      <c r="R604" t="str">
        <v/>
      </c>
      <c r="S604">
        <v>421000</v>
      </c>
      <c r="T604">
        <v>11423</v>
      </c>
    </row>
    <row r="605">
      <c r="N605">
        <v>46173</v>
      </c>
      <c r="O605">
        <v>604</v>
      </c>
      <c r="P605" t="str">
        <v>POS Data Upload DC Central</v>
      </c>
      <c r="Q605" t="str">
        <v>Discounts - Open %</v>
      </c>
      <c r="R605" t="str">
        <v/>
      </c>
      <c r="S605">
        <v>421000</v>
      </c>
      <c r="T605">
        <v>11423</v>
      </c>
    </row>
    <row r="606">
      <c r="N606">
        <v>46173</v>
      </c>
      <c r="O606">
        <v>605</v>
      </c>
      <c r="P606" t="str">
        <v>POS Data Upload DC Central</v>
      </c>
      <c r="Q606" t="str">
        <v>Discounts - Other</v>
      </c>
      <c r="R606" t="str">
        <v/>
      </c>
      <c r="S606">
        <v>421000</v>
      </c>
      <c r="T606">
        <v>11423</v>
      </c>
    </row>
    <row r="607">
      <c r="N607">
        <v>46173</v>
      </c>
      <c r="O607">
        <v>606</v>
      </c>
      <c r="P607" t="str">
        <v>POS Data Upload DC Central</v>
      </c>
      <c r="Q607" t="str">
        <v>Discounts - Police</v>
      </c>
      <c r="R607" t="str">
        <v/>
      </c>
      <c r="S607">
        <v>421000</v>
      </c>
      <c r="T607">
        <v>11423</v>
      </c>
    </row>
    <row r="608">
      <c r="N608">
        <v>46173</v>
      </c>
      <c r="O608">
        <v>607</v>
      </c>
      <c r="P608" t="str">
        <v>POS Data Upload DC Central</v>
      </c>
      <c r="Q608" t="str">
        <v>Discounts - Senior Citizen</v>
      </c>
      <c r="R608" t="str">
        <v/>
      </c>
      <c r="S608">
        <v>421000</v>
      </c>
      <c r="T608">
        <v>11423</v>
      </c>
    </row>
    <row r="609">
      <c r="N609">
        <v>46173</v>
      </c>
      <c r="O609">
        <v>608</v>
      </c>
      <c r="P609" t="str">
        <v>POS Data Upload DC Central</v>
      </c>
      <c r="Q609" t="str">
        <v>Donations</v>
      </c>
      <c r="R609" t="str">
        <v/>
      </c>
      <c r="S609">
        <v>236000</v>
      </c>
      <c r="T609">
        <v>11423</v>
      </c>
    </row>
    <row r="610">
      <c r="N610">
        <v>46173</v>
      </c>
      <c r="O610">
        <v>609</v>
      </c>
      <c r="P610" t="str">
        <v>POS Data Upload DC Central</v>
      </c>
      <c r="Q610" t="str">
        <v>DoorDash</v>
      </c>
      <c r="R610" t="str">
        <v>DDD</v>
      </c>
      <c r="S610">
        <v>113000</v>
      </c>
      <c r="T610">
        <v>11423</v>
      </c>
    </row>
    <row r="611">
      <c r="N611">
        <v>46173</v>
      </c>
      <c r="O611">
        <v>610</v>
      </c>
      <c r="P611" t="str">
        <v>POS Data Upload DC Central</v>
      </c>
      <c r="Q611" t="str">
        <v>DoorDash Shortage</v>
      </c>
      <c r="R611" t="str">
        <v>DDD</v>
      </c>
      <c r="S611">
        <v>678500</v>
      </c>
      <c r="T611">
        <v>11423</v>
      </c>
    </row>
    <row r="612">
      <c r="N612">
        <v>46173</v>
      </c>
      <c r="O612">
        <v>611</v>
      </c>
      <c r="P612" t="str">
        <v>POS Data Upload DC Central</v>
      </c>
      <c r="Q612" t="str">
        <v xml:space="preserve">EBT Expected </v>
      </c>
      <c r="R612" t="str">
        <v/>
      </c>
      <c r="S612">
        <v>114000</v>
      </c>
      <c r="T612">
        <v>11423</v>
      </c>
    </row>
    <row r="613">
      <c r="N613">
        <v>46173</v>
      </c>
      <c r="O613">
        <v>612</v>
      </c>
      <c r="P613" t="str">
        <v>POS Data Upload DC Central</v>
      </c>
      <c r="Q613" t="str">
        <v>EZ Cater</v>
      </c>
      <c r="R613" t="str">
        <v/>
      </c>
      <c r="S613">
        <v>110000</v>
      </c>
      <c r="T613">
        <v>11423</v>
      </c>
    </row>
    <row r="614">
      <c r="N614">
        <v>46173</v>
      </c>
      <c r="O614">
        <v>613</v>
      </c>
      <c r="P614" t="str">
        <v>POS Data Upload DC Central</v>
      </c>
      <c r="Q614" t="str">
        <v>Gift Card Redeemed</v>
      </c>
      <c r="R614" t="str">
        <v/>
      </c>
      <c r="S614">
        <v>202900</v>
      </c>
      <c r="T614">
        <v>11423</v>
      </c>
    </row>
    <row r="615">
      <c r="N615">
        <v>46173</v>
      </c>
      <c r="O615">
        <v>614</v>
      </c>
      <c r="P615" t="str">
        <v>POS Data Upload DC Central</v>
      </c>
      <c r="Q615" t="str">
        <v>Gift Cards Sales</v>
      </c>
      <c r="R615" t="str">
        <v/>
      </c>
      <c r="S615">
        <v>202800</v>
      </c>
      <c r="T615">
        <v>11423</v>
      </c>
    </row>
    <row r="616">
      <c r="N616">
        <v>46173</v>
      </c>
      <c r="O616">
        <v>615</v>
      </c>
      <c r="P616" t="str">
        <v>POS Data Upload DC Central</v>
      </c>
      <c r="Q616" t="str">
        <v>GrubHub</v>
      </c>
      <c r="R616" t="str">
        <v>GHD</v>
      </c>
      <c r="S616">
        <v>115000</v>
      </c>
      <c r="T616">
        <v>11423</v>
      </c>
    </row>
    <row r="617">
      <c r="N617">
        <v>46173</v>
      </c>
      <c r="O617">
        <v>616</v>
      </c>
      <c r="P617" t="str">
        <v>POS Data Upload DC Central</v>
      </c>
      <c r="Q617" t="str">
        <v>Kiosk Expected Payment</v>
      </c>
      <c r="R617" t="str">
        <v>CC</v>
      </c>
      <c r="S617">
        <v>102500</v>
      </c>
      <c r="T617">
        <v>11423</v>
      </c>
    </row>
    <row r="618">
      <c r="N618">
        <v>46173</v>
      </c>
      <c r="O618">
        <v>617</v>
      </c>
      <c r="P618" t="str">
        <v>POS Data Upload DC Central</v>
      </c>
      <c r="Q618" t="str">
        <v>Non-Redeemable Tender</v>
      </c>
      <c r="R618" t="str">
        <v>CASH</v>
      </c>
      <c r="S618">
        <v>676000</v>
      </c>
      <c r="T618">
        <v>11423</v>
      </c>
    </row>
    <row r="619">
      <c r="N619">
        <v>46173</v>
      </c>
      <c r="O619">
        <v>618</v>
      </c>
      <c r="P619" t="str">
        <v>POS Data Upload DC Central</v>
      </c>
      <c r="Q619" t="str">
        <v>O/S DC Discrepancies</v>
      </c>
      <c r="R619" t="str">
        <v>CASH</v>
      </c>
      <c r="S619">
        <v>676000</v>
      </c>
      <c r="T619">
        <v>11423</v>
      </c>
    </row>
    <row r="620">
      <c r="N620">
        <v>46173</v>
      </c>
      <c r="O620">
        <v>619</v>
      </c>
      <c r="P620" t="str">
        <v>POS Data Upload DC Central</v>
      </c>
      <c r="Q620" t="str">
        <v>Online Catering</v>
      </c>
      <c r="R620" t="str">
        <v/>
      </c>
      <c r="S620">
        <v>110000</v>
      </c>
      <c r="T620">
        <v>11423</v>
      </c>
    </row>
    <row r="621">
      <c r="N621">
        <v>46173</v>
      </c>
      <c r="O621">
        <v>620</v>
      </c>
      <c r="P621" t="str">
        <v>POS Data Upload DC Central</v>
      </c>
      <c r="Q621" t="str">
        <v>Paid Outs</v>
      </c>
      <c r="R621" t="str">
        <v/>
      </c>
      <c r="S621">
        <v>116200</v>
      </c>
      <c r="T621">
        <v>11423</v>
      </c>
    </row>
    <row r="622">
      <c r="N622">
        <v>46173</v>
      </c>
      <c r="O622">
        <v>621</v>
      </c>
      <c r="P622" t="str">
        <v>POS Data Upload DC Central</v>
      </c>
      <c r="Q622" t="str">
        <v>POS Over/Short</v>
      </c>
      <c r="R622" t="str">
        <v>CASH</v>
      </c>
      <c r="S622">
        <v>676000</v>
      </c>
      <c r="T622">
        <v>11423</v>
      </c>
    </row>
    <row r="623">
      <c r="N623">
        <v>46173</v>
      </c>
      <c r="O623">
        <v>622</v>
      </c>
      <c r="P623" t="str">
        <v>POS Data Upload DC Central</v>
      </c>
      <c r="Q623" t="str">
        <v>Promotions</v>
      </c>
      <c r="R623" t="str">
        <v/>
      </c>
      <c r="S623">
        <v>444000</v>
      </c>
      <c r="T623">
        <v>11423</v>
      </c>
    </row>
    <row r="624">
      <c r="N624">
        <v>46173</v>
      </c>
      <c r="O624">
        <v>623</v>
      </c>
      <c r="P624" t="str">
        <v>POS Data Upload DC Central</v>
      </c>
      <c r="Q624" t="str">
        <v>Sales Beverages</v>
      </c>
      <c r="R624" t="str">
        <v/>
      </c>
      <c r="S624">
        <v>401000</v>
      </c>
      <c r="T624">
        <v>11423</v>
      </c>
    </row>
    <row r="625">
      <c r="N625">
        <v>46173</v>
      </c>
      <c r="O625">
        <v>624</v>
      </c>
      <c r="P625" t="str">
        <v>POS Data Upload DC Central</v>
      </c>
      <c r="Q625" t="str">
        <v>Sales Food</v>
      </c>
      <c r="R625" t="str">
        <v/>
      </c>
      <c r="S625">
        <v>401000</v>
      </c>
      <c r="T625">
        <v>11423</v>
      </c>
    </row>
    <row r="626">
      <c r="N626">
        <v>46173</v>
      </c>
      <c r="O626">
        <v>625</v>
      </c>
      <c r="P626" t="str">
        <v>POS Data Upload DC Central</v>
      </c>
      <c r="Q626" t="str">
        <v>Sales Other</v>
      </c>
      <c r="R626" t="str">
        <v/>
      </c>
      <c r="S626">
        <v>408000</v>
      </c>
      <c r="T626">
        <v>11423</v>
      </c>
    </row>
    <row r="627">
      <c r="N627">
        <v>46173</v>
      </c>
      <c r="O627">
        <v>626</v>
      </c>
      <c r="P627" t="str">
        <v>POS Data Upload DC Central</v>
      </c>
      <c r="Q627" t="str">
        <v>Sales Tax Payable</v>
      </c>
      <c r="R627" t="str">
        <v/>
      </c>
      <c r="S627">
        <v>241000</v>
      </c>
      <c r="T627">
        <v>11423</v>
      </c>
    </row>
    <row r="628">
      <c r="N628">
        <v>46173</v>
      </c>
      <c r="O628">
        <v>627</v>
      </c>
      <c r="P628" t="str">
        <v>POS Data Upload DC Central</v>
      </c>
      <c r="Q628" t="str">
        <v>Uber</v>
      </c>
      <c r="R628" t="str">
        <v>UBD</v>
      </c>
      <c r="S628">
        <v>116000</v>
      </c>
      <c r="T628">
        <v>11423</v>
      </c>
    </row>
    <row r="629">
      <c r="N629">
        <v>46173</v>
      </c>
      <c r="O629">
        <v>628</v>
      </c>
      <c r="P629" t="str">
        <v>POS Data Upload DC Central</v>
      </c>
      <c r="Q629" t="str">
        <v>Uber Shortage</v>
      </c>
      <c r="R629" t="str">
        <v>UBD</v>
      </c>
      <c r="S629">
        <v>678500</v>
      </c>
      <c r="T629">
        <v>11423</v>
      </c>
    </row>
    <row r="630">
      <c r="N630">
        <v>46173</v>
      </c>
      <c r="O630">
        <v>629</v>
      </c>
      <c r="P630" t="str">
        <v>POS Data Upload DC Central</v>
      </c>
      <c r="Q630" t="str">
        <v>WL DD Tips</v>
      </c>
      <c r="R630" t="str">
        <v/>
      </c>
      <c r="S630">
        <v>670000</v>
      </c>
      <c r="T630">
        <v>11423</v>
      </c>
    </row>
    <row r="631">
      <c r="N631">
        <v>46173</v>
      </c>
      <c r="O631">
        <v>630</v>
      </c>
      <c r="P631" t="str">
        <v>POS Data Upload DC Central</v>
      </c>
      <c r="Q631" t="str">
        <v>Amex Expected Deposit</v>
      </c>
      <c r="R631" t="str">
        <v>CC</v>
      </c>
      <c r="S631">
        <v>102500</v>
      </c>
      <c r="T631">
        <v>11424</v>
      </c>
    </row>
    <row r="632">
      <c r="N632">
        <v>46173</v>
      </c>
      <c r="O632">
        <v>631</v>
      </c>
      <c r="P632" t="str">
        <v>POS Data Upload DC Central</v>
      </c>
      <c r="Q632" t="str">
        <v>Ca CRV</v>
      </c>
      <c r="R632" t="str">
        <v/>
      </c>
      <c r="S632">
        <v>240000</v>
      </c>
      <c r="T632">
        <v>11424</v>
      </c>
    </row>
    <row r="633">
      <c r="N633">
        <v>46173</v>
      </c>
      <c r="O633">
        <v>632</v>
      </c>
      <c r="P633" t="str">
        <v>POS Data Upload DC Central</v>
      </c>
      <c r="Q633" t="str">
        <v>Cash Expected Deposit</v>
      </c>
      <c r="R633" t="str">
        <v>CASH</v>
      </c>
      <c r="S633">
        <v>102000</v>
      </c>
      <c r="T633">
        <v>11424</v>
      </c>
    </row>
    <row r="634">
      <c r="N634">
        <v>46173</v>
      </c>
      <c r="O634">
        <v>633</v>
      </c>
      <c r="P634" t="str">
        <v>POS Data Upload DC Central</v>
      </c>
      <c r="Q634" t="str">
        <v>CC Expected Deposit</v>
      </c>
      <c r="R634" t="str">
        <v>CC</v>
      </c>
      <c r="S634">
        <v>102500</v>
      </c>
      <c r="T634">
        <v>11424</v>
      </c>
    </row>
    <row r="635">
      <c r="N635">
        <v>46173</v>
      </c>
      <c r="O635">
        <v>634</v>
      </c>
      <c r="P635" t="str">
        <v>POS Data Upload DC Central</v>
      </c>
      <c r="Q635" t="str">
        <v>Delivery Fee</v>
      </c>
      <c r="R635" t="str">
        <v/>
      </c>
      <c r="S635">
        <v>670000</v>
      </c>
      <c r="T635">
        <v>11424</v>
      </c>
    </row>
    <row r="636">
      <c r="N636">
        <v>46173</v>
      </c>
      <c r="O636">
        <v>635</v>
      </c>
      <c r="P636" t="str">
        <v>POS Data Upload DC Central</v>
      </c>
      <c r="Q636" t="str">
        <v>Discounts - 10%</v>
      </c>
      <c r="R636" t="str">
        <v/>
      </c>
      <c r="S636">
        <v>421000</v>
      </c>
      <c r="T636">
        <v>11424</v>
      </c>
    </row>
    <row r="637">
      <c r="N637">
        <v>46173</v>
      </c>
      <c r="O637">
        <v>636</v>
      </c>
      <c r="P637" t="str">
        <v>POS Data Upload DC Central</v>
      </c>
      <c r="Q637" t="str">
        <v>Discounts - Employee</v>
      </c>
      <c r="R637" t="str">
        <v/>
      </c>
      <c r="S637">
        <v>421000</v>
      </c>
      <c r="T637">
        <v>11424</v>
      </c>
    </row>
    <row r="638">
      <c r="N638">
        <v>46173</v>
      </c>
      <c r="O638">
        <v>637</v>
      </c>
      <c r="P638" t="str">
        <v>POS Data Upload DC Central</v>
      </c>
      <c r="Q638" t="str">
        <v>Discounts - Guest Recovery</v>
      </c>
      <c r="R638" t="str">
        <v/>
      </c>
      <c r="S638">
        <v>421000</v>
      </c>
      <c r="T638">
        <v>11424</v>
      </c>
    </row>
    <row r="639">
      <c r="N639">
        <v>46173</v>
      </c>
      <c r="O639">
        <v>638</v>
      </c>
      <c r="P639" t="str">
        <v>POS Data Upload DC Central</v>
      </c>
      <c r="Q639" t="str">
        <v>Discounts - Manager</v>
      </c>
      <c r="R639" t="str">
        <v/>
      </c>
      <c r="S639">
        <v>421000</v>
      </c>
      <c r="T639">
        <v>11424</v>
      </c>
    </row>
    <row r="640">
      <c r="N640">
        <v>46173</v>
      </c>
      <c r="O640">
        <v>639</v>
      </c>
      <c r="P640" t="str">
        <v>POS Data Upload DC Central</v>
      </c>
      <c r="Q640" t="str">
        <v>Discounts - Military</v>
      </c>
      <c r="R640" t="str">
        <v/>
      </c>
      <c r="S640">
        <v>421000</v>
      </c>
      <c r="T640">
        <v>11424</v>
      </c>
    </row>
    <row r="641">
      <c r="N641">
        <v>46173</v>
      </c>
      <c r="O641">
        <v>640</v>
      </c>
      <c r="P641" t="str">
        <v>POS Data Upload DC Central</v>
      </c>
      <c r="Q641" t="str">
        <v>Discounts - Open $</v>
      </c>
      <c r="R641" t="str">
        <v/>
      </c>
      <c r="S641">
        <v>421000</v>
      </c>
      <c r="T641">
        <v>11424</v>
      </c>
    </row>
    <row r="642">
      <c r="N642">
        <v>46173</v>
      </c>
      <c r="O642">
        <v>641</v>
      </c>
      <c r="P642" t="str">
        <v>POS Data Upload DC Central</v>
      </c>
      <c r="Q642" t="str">
        <v>Discounts - Open %</v>
      </c>
      <c r="R642" t="str">
        <v/>
      </c>
      <c r="S642">
        <v>421000</v>
      </c>
      <c r="T642">
        <v>11424</v>
      </c>
    </row>
    <row r="643">
      <c r="N643">
        <v>46173</v>
      </c>
      <c r="O643">
        <v>642</v>
      </c>
      <c r="P643" t="str">
        <v>POS Data Upload DC Central</v>
      </c>
      <c r="Q643" t="str">
        <v>Discounts - Other</v>
      </c>
      <c r="R643" t="str">
        <v/>
      </c>
      <c r="S643">
        <v>421000</v>
      </c>
      <c r="T643">
        <v>11424</v>
      </c>
    </row>
    <row r="644">
      <c r="N644">
        <v>46173</v>
      </c>
      <c r="O644">
        <v>643</v>
      </c>
      <c r="P644" t="str">
        <v>POS Data Upload DC Central</v>
      </c>
      <c r="Q644" t="str">
        <v>Discounts - Police</v>
      </c>
      <c r="R644" t="str">
        <v/>
      </c>
      <c r="S644">
        <v>421000</v>
      </c>
      <c r="T644">
        <v>11424</v>
      </c>
    </row>
    <row r="645">
      <c r="N645">
        <v>46173</v>
      </c>
      <c r="O645">
        <v>644</v>
      </c>
      <c r="P645" t="str">
        <v>POS Data Upload DC Central</v>
      </c>
      <c r="Q645" t="str">
        <v>Discounts - Senior Citizen</v>
      </c>
      <c r="R645" t="str">
        <v/>
      </c>
      <c r="S645">
        <v>421000</v>
      </c>
      <c r="T645">
        <v>11424</v>
      </c>
    </row>
    <row r="646">
      <c r="N646">
        <v>46173</v>
      </c>
      <c r="O646">
        <v>645</v>
      </c>
      <c r="P646" t="str">
        <v>POS Data Upload DC Central</v>
      </c>
      <c r="Q646" t="str">
        <v>Donations</v>
      </c>
      <c r="R646" t="str">
        <v/>
      </c>
      <c r="S646">
        <v>236000</v>
      </c>
      <c r="T646">
        <v>11424</v>
      </c>
    </row>
    <row r="647">
      <c r="N647">
        <v>46173</v>
      </c>
      <c r="O647">
        <v>646</v>
      </c>
      <c r="P647" t="str">
        <v>POS Data Upload DC Central</v>
      </c>
      <c r="Q647" t="str">
        <v>DoorDash</v>
      </c>
      <c r="R647" t="str">
        <v>DDD</v>
      </c>
      <c r="S647">
        <v>113000</v>
      </c>
      <c r="T647">
        <v>11424</v>
      </c>
    </row>
    <row r="648">
      <c r="N648">
        <v>46173</v>
      </c>
      <c r="O648">
        <v>647</v>
      </c>
      <c r="P648" t="str">
        <v>POS Data Upload DC Central</v>
      </c>
      <c r="Q648" t="str">
        <v>DoorDash Shortage</v>
      </c>
      <c r="R648" t="str">
        <v>DDD</v>
      </c>
      <c r="S648">
        <v>678500</v>
      </c>
      <c r="T648">
        <v>11424</v>
      </c>
    </row>
    <row r="649">
      <c r="N649">
        <v>46173</v>
      </c>
      <c r="O649">
        <v>648</v>
      </c>
      <c r="P649" t="str">
        <v>POS Data Upload DC Central</v>
      </c>
      <c r="Q649" t="str">
        <v xml:space="preserve">EBT Expected </v>
      </c>
      <c r="R649" t="str">
        <v/>
      </c>
      <c r="S649">
        <v>114000</v>
      </c>
      <c r="T649">
        <v>11424</v>
      </c>
    </row>
    <row r="650">
      <c r="N650">
        <v>46173</v>
      </c>
      <c r="O650">
        <v>649</v>
      </c>
      <c r="P650" t="str">
        <v>POS Data Upload DC Central</v>
      </c>
      <c r="Q650" t="str">
        <v>EZ Cater</v>
      </c>
      <c r="R650" t="str">
        <v/>
      </c>
      <c r="S650">
        <v>110000</v>
      </c>
      <c r="T650">
        <v>11424</v>
      </c>
    </row>
    <row r="651">
      <c r="N651">
        <v>46173</v>
      </c>
      <c r="O651">
        <v>650</v>
      </c>
      <c r="P651" t="str">
        <v>POS Data Upload DC Central</v>
      </c>
      <c r="Q651" t="str">
        <v>Gift Card Redeemed</v>
      </c>
      <c r="R651" t="str">
        <v/>
      </c>
      <c r="S651">
        <v>202900</v>
      </c>
      <c r="T651">
        <v>11424</v>
      </c>
    </row>
    <row r="652">
      <c r="N652">
        <v>46173</v>
      </c>
      <c r="O652">
        <v>651</v>
      </c>
      <c r="P652" t="str">
        <v>POS Data Upload DC Central</v>
      </c>
      <c r="Q652" t="str">
        <v>Gift Cards Sales</v>
      </c>
      <c r="R652" t="str">
        <v/>
      </c>
      <c r="S652">
        <v>202800</v>
      </c>
      <c r="T652">
        <v>11424</v>
      </c>
    </row>
    <row r="653">
      <c r="N653">
        <v>46173</v>
      </c>
      <c r="O653">
        <v>652</v>
      </c>
      <c r="P653" t="str">
        <v>POS Data Upload DC Central</v>
      </c>
      <c r="Q653" t="str">
        <v>GrubHub</v>
      </c>
      <c r="R653" t="str">
        <v>GHD</v>
      </c>
      <c r="S653">
        <v>115000</v>
      </c>
      <c r="T653">
        <v>11424</v>
      </c>
    </row>
    <row r="654">
      <c r="N654">
        <v>46173</v>
      </c>
      <c r="O654">
        <v>653</v>
      </c>
      <c r="P654" t="str">
        <v>POS Data Upload DC Central</v>
      </c>
      <c r="Q654" t="str">
        <v>Kiosk Expected Payment</v>
      </c>
      <c r="R654" t="str">
        <v>CC</v>
      </c>
      <c r="S654">
        <v>102500</v>
      </c>
      <c r="T654">
        <v>11424</v>
      </c>
    </row>
    <row r="655">
      <c r="N655">
        <v>46173</v>
      </c>
      <c r="O655">
        <v>654</v>
      </c>
      <c r="P655" t="str">
        <v>POS Data Upload DC Central</v>
      </c>
      <c r="Q655" t="str">
        <v>Non-Redeemable Tender</v>
      </c>
      <c r="R655" t="str">
        <v>CASH</v>
      </c>
      <c r="S655">
        <v>676000</v>
      </c>
      <c r="T655">
        <v>11424</v>
      </c>
    </row>
    <row r="656">
      <c r="N656">
        <v>46173</v>
      </c>
      <c r="O656">
        <v>655</v>
      </c>
      <c r="P656" t="str">
        <v>POS Data Upload DC Central</v>
      </c>
      <c r="Q656" t="str">
        <v>O/S DC Discrepancies</v>
      </c>
      <c r="R656" t="str">
        <v>CASH</v>
      </c>
      <c r="S656">
        <v>676000</v>
      </c>
      <c r="T656">
        <v>11424</v>
      </c>
    </row>
    <row r="657">
      <c r="N657">
        <v>46173</v>
      </c>
      <c r="O657">
        <v>656</v>
      </c>
      <c r="P657" t="str">
        <v>POS Data Upload DC Central</v>
      </c>
      <c r="Q657" t="str">
        <v>Online Catering</v>
      </c>
      <c r="R657" t="str">
        <v/>
      </c>
      <c r="S657">
        <v>110000</v>
      </c>
      <c r="T657">
        <v>11424</v>
      </c>
    </row>
    <row r="658">
      <c r="N658">
        <v>46173</v>
      </c>
      <c r="O658">
        <v>657</v>
      </c>
      <c r="P658" t="str">
        <v>POS Data Upload DC Central</v>
      </c>
      <c r="Q658" t="str">
        <v>Paid Outs</v>
      </c>
      <c r="R658" t="str">
        <v/>
      </c>
      <c r="S658">
        <v>116200</v>
      </c>
      <c r="T658">
        <v>11424</v>
      </c>
    </row>
    <row r="659">
      <c r="N659">
        <v>46173</v>
      </c>
      <c r="O659">
        <v>658</v>
      </c>
      <c r="P659" t="str">
        <v>POS Data Upload DC Central</v>
      </c>
      <c r="Q659" t="str">
        <v>POS Over/Short</v>
      </c>
      <c r="R659" t="str">
        <v>CASH</v>
      </c>
      <c r="S659">
        <v>676000</v>
      </c>
      <c r="T659">
        <v>11424</v>
      </c>
    </row>
    <row r="660">
      <c r="N660">
        <v>46173</v>
      </c>
      <c r="O660">
        <v>659</v>
      </c>
      <c r="P660" t="str">
        <v>POS Data Upload DC Central</v>
      </c>
      <c r="Q660" t="str">
        <v>Promotions</v>
      </c>
      <c r="R660" t="str">
        <v/>
      </c>
      <c r="S660">
        <v>444000</v>
      </c>
      <c r="T660">
        <v>11424</v>
      </c>
    </row>
    <row r="661">
      <c r="N661">
        <v>46173</v>
      </c>
      <c r="O661">
        <v>660</v>
      </c>
      <c r="P661" t="str">
        <v>POS Data Upload DC Central</v>
      </c>
      <c r="Q661" t="str">
        <v>Sales Beverages</v>
      </c>
      <c r="R661" t="str">
        <v/>
      </c>
      <c r="S661">
        <v>401000</v>
      </c>
      <c r="T661">
        <v>11424</v>
      </c>
    </row>
    <row r="662">
      <c r="N662">
        <v>46173</v>
      </c>
      <c r="O662">
        <v>661</v>
      </c>
      <c r="P662" t="str">
        <v>POS Data Upload DC Central</v>
      </c>
      <c r="Q662" t="str">
        <v>Sales Food</v>
      </c>
      <c r="R662" t="str">
        <v/>
      </c>
      <c r="S662">
        <v>401000</v>
      </c>
      <c r="T662">
        <v>11424</v>
      </c>
    </row>
    <row r="663">
      <c r="N663">
        <v>46173</v>
      </c>
      <c r="O663">
        <v>662</v>
      </c>
      <c r="P663" t="str">
        <v>POS Data Upload DC Central</v>
      </c>
      <c r="Q663" t="str">
        <v>Sales Other</v>
      </c>
      <c r="R663" t="str">
        <v/>
      </c>
      <c r="S663">
        <v>408000</v>
      </c>
      <c r="T663">
        <v>11424</v>
      </c>
    </row>
    <row r="664">
      <c r="N664">
        <v>46173</v>
      </c>
      <c r="O664">
        <v>663</v>
      </c>
      <c r="P664" t="str">
        <v>POS Data Upload DC Central</v>
      </c>
      <c r="Q664" t="str">
        <v>Sales Tax Payable</v>
      </c>
      <c r="R664" t="str">
        <v/>
      </c>
      <c r="S664">
        <v>241000</v>
      </c>
      <c r="T664">
        <v>11424</v>
      </c>
    </row>
    <row r="665">
      <c r="N665">
        <v>46173</v>
      </c>
      <c r="O665">
        <v>664</v>
      </c>
      <c r="P665" t="str">
        <v>POS Data Upload DC Central</v>
      </c>
      <c r="Q665" t="str">
        <v>Uber</v>
      </c>
      <c r="R665" t="str">
        <v>UBD</v>
      </c>
      <c r="S665">
        <v>116000</v>
      </c>
      <c r="T665">
        <v>11424</v>
      </c>
    </row>
    <row r="666">
      <c r="N666">
        <v>46173</v>
      </c>
      <c r="O666">
        <v>665</v>
      </c>
      <c r="P666" t="str">
        <v>POS Data Upload DC Central</v>
      </c>
      <c r="Q666" t="str">
        <v>Uber Shortage</v>
      </c>
      <c r="R666" t="str">
        <v>UBD</v>
      </c>
      <c r="S666">
        <v>678500</v>
      </c>
      <c r="T666">
        <v>11424</v>
      </c>
    </row>
    <row r="667">
      <c r="N667">
        <v>46173</v>
      </c>
      <c r="O667">
        <v>666</v>
      </c>
      <c r="P667" t="str">
        <v>POS Data Upload DC Central</v>
      </c>
      <c r="Q667" t="str">
        <v>WL DD Tips</v>
      </c>
      <c r="R667" t="str">
        <v/>
      </c>
      <c r="S667">
        <v>670000</v>
      </c>
      <c r="T667">
        <v>11424</v>
      </c>
    </row>
    <row r="668">
      <c r="N668">
        <v>46173</v>
      </c>
      <c r="O668">
        <v>667</v>
      </c>
      <c r="P668" t="str">
        <v>POS Data Upload DC Central</v>
      </c>
      <c r="Q668" t="str">
        <v>Amex Expected Deposit</v>
      </c>
      <c r="R668" t="str">
        <v>CC</v>
      </c>
      <c r="S668">
        <v>102500</v>
      </c>
      <c r="T668">
        <v>11425</v>
      </c>
    </row>
    <row r="669">
      <c r="N669">
        <v>46173</v>
      </c>
      <c r="O669">
        <v>668</v>
      </c>
      <c r="P669" t="str">
        <v>POS Data Upload DC Central</v>
      </c>
      <c r="Q669" t="str">
        <v>Ca CRV</v>
      </c>
      <c r="R669" t="str">
        <v/>
      </c>
      <c r="S669">
        <v>240000</v>
      </c>
      <c r="T669">
        <v>11425</v>
      </c>
    </row>
    <row r="670">
      <c r="N670">
        <v>46173</v>
      </c>
      <c r="O670">
        <v>669</v>
      </c>
      <c r="P670" t="str">
        <v>POS Data Upload DC Central</v>
      </c>
      <c r="Q670" t="str">
        <v>Cash Expected Deposit</v>
      </c>
      <c r="R670" t="str">
        <v>CASH</v>
      </c>
      <c r="S670">
        <v>102000</v>
      </c>
      <c r="T670">
        <v>11425</v>
      </c>
    </row>
    <row r="671">
      <c r="N671">
        <v>46173</v>
      </c>
      <c r="O671">
        <v>670</v>
      </c>
      <c r="P671" t="str">
        <v>POS Data Upload DC Central</v>
      </c>
      <c r="Q671" t="str">
        <v>CC Expected Deposit</v>
      </c>
      <c r="R671" t="str">
        <v>CC</v>
      </c>
      <c r="S671">
        <v>102500</v>
      </c>
      <c r="T671">
        <v>11425</v>
      </c>
    </row>
    <row r="672">
      <c r="N672">
        <v>46173</v>
      </c>
      <c r="O672">
        <v>671</v>
      </c>
      <c r="P672" t="str">
        <v>POS Data Upload DC Central</v>
      </c>
      <c r="Q672" t="str">
        <v>Delivery Fee</v>
      </c>
      <c r="R672" t="str">
        <v/>
      </c>
      <c r="S672">
        <v>670000</v>
      </c>
      <c r="T672">
        <v>11425</v>
      </c>
    </row>
    <row r="673">
      <c r="N673">
        <v>46173</v>
      </c>
      <c r="O673">
        <v>672</v>
      </c>
      <c r="P673" t="str">
        <v>POS Data Upload DC Central</v>
      </c>
      <c r="Q673" t="str">
        <v>Discounts - 10%</v>
      </c>
      <c r="R673" t="str">
        <v/>
      </c>
      <c r="S673">
        <v>421000</v>
      </c>
      <c r="T673">
        <v>11425</v>
      </c>
    </row>
    <row r="674">
      <c r="N674">
        <v>46173</v>
      </c>
      <c r="O674">
        <v>673</v>
      </c>
      <c r="P674" t="str">
        <v>POS Data Upload DC Central</v>
      </c>
      <c r="Q674" t="str">
        <v>Discounts - Employee</v>
      </c>
      <c r="R674" t="str">
        <v/>
      </c>
      <c r="S674">
        <v>421000</v>
      </c>
      <c r="T674">
        <v>11425</v>
      </c>
    </row>
    <row r="675">
      <c r="N675">
        <v>46173</v>
      </c>
      <c r="O675">
        <v>674</v>
      </c>
      <c r="P675" t="str">
        <v>POS Data Upload DC Central</v>
      </c>
      <c r="Q675" t="str">
        <v>Discounts - Guest Recovery</v>
      </c>
      <c r="R675" t="str">
        <v/>
      </c>
      <c r="S675">
        <v>421000</v>
      </c>
      <c r="T675">
        <v>11425</v>
      </c>
    </row>
    <row r="676">
      <c r="N676">
        <v>46173</v>
      </c>
      <c r="O676">
        <v>675</v>
      </c>
      <c r="P676" t="str">
        <v>POS Data Upload DC Central</v>
      </c>
      <c r="Q676" t="str">
        <v>Discounts - Manager</v>
      </c>
      <c r="R676" t="str">
        <v/>
      </c>
      <c r="S676">
        <v>421000</v>
      </c>
      <c r="T676">
        <v>11425</v>
      </c>
    </row>
    <row r="677">
      <c r="N677">
        <v>46173</v>
      </c>
      <c r="O677">
        <v>676</v>
      </c>
      <c r="P677" t="str">
        <v>POS Data Upload DC Central</v>
      </c>
      <c r="Q677" t="str">
        <v>Discounts - Military</v>
      </c>
      <c r="R677" t="str">
        <v/>
      </c>
      <c r="S677">
        <v>421000</v>
      </c>
      <c r="T677">
        <v>11425</v>
      </c>
    </row>
    <row r="678">
      <c r="N678">
        <v>46173</v>
      </c>
      <c r="O678">
        <v>677</v>
      </c>
      <c r="P678" t="str">
        <v>POS Data Upload DC Central</v>
      </c>
      <c r="Q678" t="str">
        <v>Discounts - Open $</v>
      </c>
      <c r="R678" t="str">
        <v/>
      </c>
      <c r="S678">
        <v>421000</v>
      </c>
      <c r="T678">
        <v>11425</v>
      </c>
    </row>
    <row r="679">
      <c r="N679">
        <v>46173</v>
      </c>
      <c r="O679">
        <v>678</v>
      </c>
      <c r="P679" t="str">
        <v>POS Data Upload DC Central</v>
      </c>
      <c r="Q679" t="str">
        <v>Discounts - Open %</v>
      </c>
      <c r="R679" t="str">
        <v/>
      </c>
      <c r="S679">
        <v>421000</v>
      </c>
      <c r="T679">
        <v>11425</v>
      </c>
    </row>
    <row r="680">
      <c r="N680">
        <v>46173</v>
      </c>
      <c r="O680">
        <v>679</v>
      </c>
      <c r="P680" t="str">
        <v>POS Data Upload DC Central</v>
      </c>
      <c r="Q680" t="str">
        <v>Discounts - Other</v>
      </c>
      <c r="R680" t="str">
        <v/>
      </c>
      <c r="S680">
        <v>421000</v>
      </c>
      <c r="T680">
        <v>11425</v>
      </c>
    </row>
    <row r="681">
      <c r="N681">
        <v>46173</v>
      </c>
      <c r="O681">
        <v>680</v>
      </c>
      <c r="P681" t="str">
        <v>POS Data Upload DC Central</v>
      </c>
      <c r="Q681" t="str">
        <v>Discounts - Police</v>
      </c>
      <c r="R681" t="str">
        <v/>
      </c>
      <c r="S681">
        <v>421000</v>
      </c>
      <c r="T681">
        <v>11425</v>
      </c>
    </row>
    <row r="682">
      <c r="N682">
        <v>46173</v>
      </c>
      <c r="O682">
        <v>681</v>
      </c>
      <c r="P682" t="str">
        <v>POS Data Upload DC Central</v>
      </c>
      <c r="Q682" t="str">
        <v>Discounts - Senior Citizen</v>
      </c>
      <c r="R682" t="str">
        <v/>
      </c>
      <c r="S682">
        <v>421000</v>
      </c>
      <c r="T682">
        <v>11425</v>
      </c>
    </row>
    <row r="683">
      <c r="N683">
        <v>46173</v>
      </c>
      <c r="O683">
        <v>682</v>
      </c>
      <c r="P683" t="str">
        <v>POS Data Upload DC Central</v>
      </c>
      <c r="Q683" t="str">
        <v>Donations</v>
      </c>
      <c r="R683" t="str">
        <v/>
      </c>
      <c r="S683">
        <v>236000</v>
      </c>
      <c r="T683">
        <v>11425</v>
      </c>
    </row>
    <row r="684">
      <c r="N684">
        <v>46173</v>
      </c>
      <c r="O684">
        <v>683</v>
      </c>
      <c r="P684" t="str">
        <v>POS Data Upload DC Central</v>
      </c>
      <c r="Q684" t="str">
        <v>DoorDash</v>
      </c>
      <c r="R684" t="str">
        <v>DDD</v>
      </c>
      <c r="S684">
        <v>113000</v>
      </c>
      <c r="T684">
        <v>11425</v>
      </c>
    </row>
    <row r="685">
      <c r="N685">
        <v>46173</v>
      </c>
      <c r="O685">
        <v>684</v>
      </c>
      <c r="P685" t="str">
        <v>POS Data Upload DC Central</v>
      </c>
      <c r="Q685" t="str">
        <v>DoorDash Shortage</v>
      </c>
      <c r="R685" t="str">
        <v>DDD</v>
      </c>
      <c r="S685">
        <v>678500</v>
      </c>
      <c r="T685">
        <v>11425</v>
      </c>
    </row>
    <row r="686">
      <c r="N686">
        <v>46173</v>
      </c>
      <c r="O686">
        <v>685</v>
      </c>
      <c r="P686" t="str">
        <v>POS Data Upload DC Central</v>
      </c>
      <c r="Q686" t="str">
        <v xml:space="preserve">EBT Expected </v>
      </c>
      <c r="R686" t="str">
        <v/>
      </c>
      <c r="S686">
        <v>114000</v>
      </c>
      <c r="T686">
        <v>11425</v>
      </c>
    </row>
    <row r="687">
      <c r="N687">
        <v>46173</v>
      </c>
      <c r="O687">
        <v>686</v>
      </c>
      <c r="P687" t="str">
        <v>POS Data Upload DC Central</v>
      </c>
      <c r="Q687" t="str">
        <v>EZ Cater</v>
      </c>
      <c r="R687" t="str">
        <v/>
      </c>
      <c r="S687">
        <v>110000</v>
      </c>
      <c r="T687">
        <v>11425</v>
      </c>
    </row>
    <row r="688">
      <c r="N688">
        <v>46173</v>
      </c>
      <c r="O688">
        <v>687</v>
      </c>
      <c r="P688" t="str">
        <v>POS Data Upload DC Central</v>
      </c>
      <c r="Q688" t="str">
        <v>Gift Card Redeemed</v>
      </c>
      <c r="R688" t="str">
        <v/>
      </c>
      <c r="S688">
        <v>202900</v>
      </c>
      <c r="T688">
        <v>11425</v>
      </c>
    </row>
    <row r="689">
      <c r="N689">
        <v>46173</v>
      </c>
      <c r="O689">
        <v>688</v>
      </c>
      <c r="P689" t="str">
        <v>POS Data Upload DC Central</v>
      </c>
      <c r="Q689" t="str">
        <v>Gift Cards Sales</v>
      </c>
      <c r="R689" t="str">
        <v/>
      </c>
      <c r="S689">
        <v>202800</v>
      </c>
      <c r="T689">
        <v>11425</v>
      </c>
    </row>
    <row r="690">
      <c r="N690">
        <v>46173</v>
      </c>
      <c r="O690">
        <v>689</v>
      </c>
      <c r="P690" t="str">
        <v>POS Data Upload DC Central</v>
      </c>
      <c r="Q690" t="str">
        <v>GrubHub</v>
      </c>
      <c r="R690" t="str">
        <v>GHD</v>
      </c>
      <c r="S690">
        <v>115000</v>
      </c>
      <c r="T690">
        <v>11425</v>
      </c>
    </row>
    <row r="691">
      <c r="N691">
        <v>46173</v>
      </c>
      <c r="O691">
        <v>690</v>
      </c>
      <c r="P691" t="str">
        <v>POS Data Upload DC Central</v>
      </c>
      <c r="Q691" t="str">
        <v>Kiosk Expected Payment</v>
      </c>
      <c r="R691" t="str">
        <v>CC</v>
      </c>
      <c r="S691">
        <v>102500</v>
      </c>
      <c r="T691">
        <v>11425</v>
      </c>
    </row>
    <row r="692">
      <c r="N692">
        <v>46173</v>
      </c>
      <c r="O692">
        <v>691</v>
      </c>
      <c r="P692" t="str">
        <v>POS Data Upload DC Central</v>
      </c>
      <c r="Q692" t="str">
        <v>Non-Redeemable Tender</v>
      </c>
      <c r="R692" t="str">
        <v>CASH</v>
      </c>
      <c r="S692">
        <v>676000</v>
      </c>
      <c r="T692">
        <v>11425</v>
      </c>
    </row>
    <row r="693">
      <c r="N693">
        <v>46173</v>
      </c>
      <c r="O693">
        <v>692</v>
      </c>
      <c r="P693" t="str">
        <v>POS Data Upload DC Central</v>
      </c>
      <c r="Q693" t="str">
        <v>O/S DC Discrepancies</v>
      </c>
      <c r="R693" t="str">
        <v>CASH</v>
      </c>
      <c r="S693">
        <v>676000</v>
      </c>
      <c r="T693">
        <v>11425</v>
      </c>
    </row>
    <row r="694">
      <c r="N694">
        <v>46173</v>
      </c>
      <c r="O694">
        <v>693</v>
      </c>
      <c r="P694" t="str">
        <v>POS Data Upload DC Central</v>
      </c>
      <c r="Q694" t="str">
        <v>Online Catering</v>
      </c>
      <c r="R694" t="str">
        <v/>
      </c>
      <c r="S694">
        <v>110000</v>
      </c>
      <c r="T694">
        <v>11425</v>
      </c>
    </row>
    <row r="695">
      <c r="N695">
        <v>46173</v>
      </c>
      <c r="O695">
        <v>694</v>
      </c>
      <c r="P695" t="str">
        <v>POS Data Upload DC Central</v>
      </c>
      <c r="Q695" t="str">
        <v>Paid Outs</v>
      </c>
      <c r="R695" t="str">
        <v/>
      </c>
      <c r="S695">
        <v>116200</v>
      </c>
      <c r="T695">
        <v>11425</v>
      </c>
    </row>
    <row r="696">
      <c r="N696">
        <v>46173</v>
      </c>
      <c r="O696">
        <v>695</v>
      </c>
      <c r="P696" t="str">
        <v>POS Data Upload DC Central</v>
      </c>
      <c r="Q696" t="str">
        <v>POS Over/Short</v>
      </c>
      <c r="R696" t="str">
        <v>CASH</v>
      </c>
      <c r="S696">
        <v>676000</v>
      </c>
      <c r="T696">
        <v>11425</v>
      </c>
    </row>
    <row r="697">
      <c r="N697">
        <v>46173</v>
      </c>
      <c r="O697">
        <v>696</v>
      </c>
      <c r="P697" t="str">
        <v>POS Data Upload DC Central</v>
      </c>
      <c r="Q697" t="str">
        <v>Promotions</v>
      </c>
      <c r="R697" t="str">
        <v/>
      </c>
      <c r="S697">
        <v>444000</v>
      </c>
      <c r="T697">
        <v>11425</v>
      </c>
    </row>
    <row r="698">
      <c r="N698">
        <v>46173</v>
      </c>
      <c r="O698">
        <v>697</v>
      </c>
      <c r="P698" t="str">
        <v>POS Data Upload DC Central</v>
      </c>
      <c r="Q698" t="str">
        <v>Sales Beverages</v>
      </c>
      <c r="R698" t="str">
        <v/>
      </c>
      <c r="S698">
        <v>401000</v>
      </c>
      <c r="T698">
        <v>11425</v>
      </c>
    </row>
    <row r="699">
      <c r="N699">
        <v>46173</v>
      </c>
      <c r="O699">
        <v>698</v>
      </c>
      <c r="P699" t="str">
        <v>POS Data Upload DC Central</v>
      </c>
      <c r="Q699" t="str">
        <v>Sales Food</v>
      </c>
      <c r="R699" t="str">
        <v/>
      </c>
      <c r="S699">
        <v>401000</v>
      </c>
      <c r="T699">
        <v>11425</v>
      </c>
    </row>
    <row r="700">
      <c r="N700">
        <v>46173</v>
      </c>
      <c r="O700">
        <v>699</v>
      </c>
      <c r="P700" t="str">
        <v>POS Data Upload DC Central</v>
      </c>
      <c r="Q700" t="str">
        <v>Sales Other</v>
      </c>
      <c r="R700" t="str">
        <v/>
      </c>
      <c r="S700">
        <v>408000</v>
      </c>
      <c r="T700">
        <v>11425</v>
      </c>
    </row>
    <row r="701">
      <c r="N701">
        <v>46173</v>
      </c>
      <c r="O701">
        <v>700</v>
      </c>
      <c r="P701" t="str">
        <v>POS Data Upload DC Central</v>
      </c>
      <c r="Q701" t="str">
        <v>Sales Tax Payable</v>
      </c>
      <c r="R701" t="str">
        <v/>
      </c>
      <c r="S701">
        <v>241000</v>
      </c>
      <c r="T701">
        <v>11425</v>
      </c>
    </row>
    <row r="702">
      <c r="N702">
        <v>46173</v>
      </c>
      <c r="O702">
        <v>701</v>
      </c>
      <c r="P702" t="str">
        <v>POS Data Upload DC Central</v>
      </c>
      <c r="Q702" t="str">
        <v>Uber</v>
      </c>
      <c r="R702" t="str">
        <v>UBD</v>
      </c>
      <c r="S702">
        <v>116000</v>
      </c>
      <c r="T702">
        <v>11425</v>
      </c>
    </row>
    <row r="703">
      <c r="N703">
        <v>46173</v>
      </c>
      <c r="O703">
        <v>702</v>
      </c>
      <c r="P703" t="str">
        <v>POS Data Upload DC Central</v>
      </c>
      <c r="Q703" t="str">
        <v>Uber Shortage</v>
      </c>
      <c r="R703" t="str">
        <v>UBD</v>
      </c>
      <c r="S703">
        <v>678500</v>
      </c>
      <c r="T703">
        <v>11425</v>
      </c>
    </row>
    <row r="704">
      <c r="N704">
        <v>46173</v>
      </c>
      <c r="O704">
        <v>703</v>
      </c>
      <c r="P704" t="str">
        <v>POS Data Upload DC Central</v>
      </c>
      <c r="Q704" t="str">
        <v>WL DD Tips</v>
      </c>
      <c r="R704" t="str">
        <v/>
      </c>
      <c r="S704">
        <v>670000</v>
      </c>
      <c r="T704">
        <v>11425</v>
      </c>
    </row>
    <row r="705">
      <c r="N705">
        <v>46173</v>
      </c>
      <c r="O705">
        <v>704</v>
      </c>
      <c r="P705" t="str">
        <v>POS Data Upload DC Central</v>
      </c>
      <c r="Q705" t="str">
        <v>Amex Expected Deposit</v>
      </c>
      <c r="R705" t="str">
        <v>CC</v>
      </c>
      <c r="S705">
        <v>102500</v>
      </c>
      <c r="T705">
        <v>11438</v>
      </c>
    </row>
    <row r="706">
      <c r="N706">
        <v>46173</v>
      </c>
      <c r="O706">
        <v>705</v>
      </c>
      <c r="P706" t="str">
        <v>POS Data Upload DC Central</v>
      </c>
      <c r="Q706" t="str">
        <v>Ca CRV</v>
      </c>
      <c r="R706" t="str">
        <v/>
      </c>
      <c r="S706">
        <v>240000</v>
      </c>
      <c r="T706">
        <v>11438</v>
      </c>
    </row>
    <row r="707">
      <c r="N707">
        <v>46173</v>
      </c>
      <c r="O707">
        <v>706</v>
      </c>
      <c r="P707" t="str">
        <v>POS Data Upload DC Central</v>
      </c>
      <c r="Q707" t="str">
        <v>Cash Expected Deposit</v>
      </c>
      <c r="R707" t="str">
        <v>CASH</v>
      </c>
      <c r="S707">
        <v>102000</v>
      </c>
      <c r="T707">
        <v>11438</v>
      </c>
    </row>
    <row r="708">
      <c r="N708">
        <v>46173</v>
      </c>
      <c r="O708">
        <v>707</v>
      </c>
      <c r="P708" t="str">
        <v>POS Data Upload DC Central</v>
      </c>
      <c r="Q708" t="str">
        <v>CC Expected Deposit</v>
      </c>
      <c r="R708" t="str">
        <v>CC</v>
      </c>
      <c r="S708">
        <v>102500</v>
      </c>
      <c r="T708">
        <v>11438</v>
      </c>
    </row>
    <row r="709">
      <c r="N709">
        <v>46173</v>
      </c>
      <c r="O709">
        <v>708</v>
      </c>
      <c r="P709" t="str">
        <v>POS Data Upload DC Central</v>
      </c>
      <c r="Q709" t="str">
        <v>Delivery Fee</v>
      </c>
      <c r="R709" t="str">
        <v/>
      </c>
      <c r="S709">
        <v>670000</v>
      </c>
      <c r="T709">
        <v>11438</v>
      </c>
    </row>
    <row r="710">
      <c r="N710">
        <v>46173</v>
      </c>
      <c r="O710">
        <v>709</v>
      </c>
      <c r="P710" t="str">
        <v>POS Data Upload DC Central</v>
      </c>
      <c r="Q710" t="str">
        <v>Discounts - 10%</v>
      </c>
      <c r="R710" t="str">
        <v/>
      </c>
      <c r="S710">
        <v>421000</v>
      </c>
      <c r="T710">
        <v>11438</v>
      </c>
    </row>
    <row r="711">
      <c r="N711">
        <v>46173</v>
      </c>
      <c r="O711">
        <v>710</v>
      </c>
      <c r="P711" t="str">
        <v>POS Data Upload DC Central</v>
      </c>
      <c r="Q711" t="str">
        <v>Discounts - Employee</v>
      </c>
      <c r="R711" t="str">
        <v/>
      </c>
      <c r="S711">
        <v>421000</v>
      </c>
      <c r="T711">
        <v>11438</v>
      </c>
    </row>
    <row r="712">
      <c r="N712">
        <v>46173</v>
      </c>
      <c r="O712">
        <v>711</v>
      </c>
      <c r="P712" t="str">
        <v>POS Data Upload DC Central</v>
      </c>
      <c r="Q712" t="str">
        <v>Discounts - Guest Recovery</v>
      </c>
      <c r="R712" t="str">
        <v/>
      </c>
      <c r="S712">
        <v>421000</v>
      </c>
      <c r="T712">
        <v>11438</v>
      </c>
    </row>
    <row r="713">
      <c r="N713">
        <v>46173</v>
      </c>
      <c r="O713">
        <v>712</v>
      </c>
      <c r="P713" t="str">
        <v>POS Data Upload DC Central</v>
      </c>
      <c r="Q713" t="str">
        <v>Discounts - Manager</v>
      </c>
      <c r="R713" t="str">
        <v/>
      </c>
      <c r="S713">
        <v>421000</v>
      </c>
      <c r="T713">
        <v>11438</v>
      </c>
    </row>
    <row r="714">
      <c r="N714">
        <v>46173</v>
      </c>
      <c r="O714">
        <v>713</v>
      </c>
      <c r="P714" t="str">
        <v>POS Data Upload DC Central</v>
      </c>
      <c r="Q714" t="str">
        <v>Discounts - Military</v>
      </c>
      <c r="R714" t="str">
        <v/>
      </c>
      <c r="S714">
        <v>421000</v>
      </c>
      <c r="T714">
        <v>11438</v>
      </c>
    </row>
    <row r="715">
      <c r="N715">
        <v>46173</v>
      </c>
      <c r="O715">
        <v>714</v>
      </c>
      <c r="P715" t="str">
        <v>POS Data Upload DC Central</v>
      </c>
      <c r="Q715" t="str">
        <v>Discounts - Open $</v>
      </c>
      <c r="R715" t="str">
        <v/>
      </c>
      <c r="S715">
        <v>421000</v>
      </c>
      <c r="T715">
        <v>11438</v>
      </c>
    </row>
    <row r="716">
      <c r="N716">
        <v>46173</v>
      </c>
      <c r="O716">
        <v>715</v>
      </c>
      <c r="P716" t="str">
        <v>POS Data Upload DC Central</v>
      </c>
      <c r="Q716" t="str">
        <v>Discounts - Open %</v>
      </c>
      <c r="R716" t="str">
        <v/>
      </c>
      <c r="S716">
        <v>421000</v>
      </c>
      <c r="T716">
        <v>11438</v>
      </c>
    </row>
    <row r="717">
      <c r="N717">
        <v>46173</v>
      </c>
      <c r="O717">
        <v>716</v>
      </c>
      <c r="P717" t="str">
        <v>POS Data Upload DC Central</v>
      </c>
      <c r="Q717" t="str">
        <v>Discounts - Other</v>
      </c>
      <c r="R717" t="str">
        <v/>
      </c>
      <c r="S717">
        <v>421000</v>
      </c>
      <c r="T717">
        <v>11438</v>
      </c>
    </row>
    <row r="718">
      <c r="N718">
        <v>46173</v>
      </c>
      <c r="O718">
        <v>717</v>
      </c>
      <c r="P718" t="str">
        <v>POS Data Upload DC Central</v>
      </c>
      <c r="Q718" t="str">
        <v>Discounts - Police</v>
      </c>
      <c r="R718" t="str">
        <v/>
      </c>
      <c r="S718">
        <v>421000</v>
      </c>
      <c r="T718">
        <v>11438</v>
      </c>
    </row>
    <row r="719">
      <c r="N719">
        <v>46173</v>
      </c>
      <c r="O719">
        <v>718</v>
      </c>
      <c r="P719" t="str">
        <v>POS Data Upload DC Central</v>
      </c>
      <c r="Q719" t="str">
        <v>Discounts - Senior Citizen</v>
      </c>
      <c r="R719" t="str">
        <v/>
      </c>
      <c r="S719">
        <v>421000</v>
      </c>
      <c r="T719">
        <v>11438</v>
      </c>
    </row>
    <row r="720">
      <c r="N720">
        <v>46173</v>
      </c>
      <c r="O720">
        <v>719</v>
      </c>
      <c r="P720" t="str">
        <v>POS Data Upload DC Central</v>
      </c>
      <c r="Q720" t="str">
        <v>Donations</v>
      </c>
      <c r="R720" t="str">
        <v/>
      </c>
      <c r="S720">
        <v>236000</v>
      </c>
      <c r="T720">
        <v>11438</v>
      </c>
    </row>
    <row r="721">
      <c r="N721">
        <v>46173</v>
      </c>
      <c r="O721">
        <v>720</v>
      </c>
      <c r="P721" t="str">
        <v>POS Data Upload DC Central</v>
      </c>
      <c r="Q721" t="str">
        <v>DoorDash</v>
      </c>
      <c r="R721" t="str">
        <v>DDD</v>
      </c>
      <c r="S721">
        <v>113000</v>
      </c>
      <c r="T721">
        <v>11438</v>
      </c>
    </row>
    <row r="722">
      <c r="N722">
        <v>46173</v>
      </c>
      <c r="O722">
        <v>721</v>
      </c>
      <c r="P722" t="str">
        <v>POS Data Upload DC Central</v>
      </c>
      <c r="Q722" t="str">
        <v>DoorDash Shortage</v>
      </c>
      <c r="R722" t="str">
        <v>DDD</v>
      </c>
      <c r="S722">
        <v>678500</v>
      </c>
      <c r="T722">
        <v>11438</v>
      </c>
    </row>
    <row r="723">
      <c r="N723">
        <v>46173</v>
      </c>
      <c r="O723">
        <v>722</v>
      </c>
      <c r="P723" t="str">
        <v>POS Data Upload DC Central</v>
      </c>
      <c r="Q723" t="str">
        <v xml:space="preserve">EBT Expected </v>
      </c>
      <c r="R723" t="str">
        <v/>
      </c>
      <c r="S723">
        <v>114000</v>
      </c>
      <c r="T723">
        <v>11438</v>
      </c>
    </row>
    <row r="724">
      <c r="N724">
        <v>46173</v>
      </c>
      <c r="O724">
        <v>723</v>
      </c>
      <c r="P724" t="str">
        <v>POS Data Upload DC Central</v>
      </c>
      <c r="Q724" t="str">
        <v>EZ Cater</v>
      </c>
      <c r="R724" t="str">
        <v/>
      </c>
      <c r="S724">
        <v>110000</v>
      </c>
      <c r="T724">
        <v>11438</v>
      </c>
    </row>
    <row r="725">
      <c r="N725">
        <v>46173</v>
      </c>
      <c r="O725">
        <v>724</v>
      </c>
      <c r="P725" t="str">
        <v>POS Data Upload DC Central</v>
      </c>
      <c r="Q725" t="str">
        <v>Gift Card Redeemed</v>
      </c>
      <c r="R725" t="str">
        <v/>
      </c>
      <c r="S725">
        <v>202900</v>
      </c>
      <c r="T725">
        <v>11438</v>
      </c>
    </row>
    <row r="726">
      <c r="N726">
        <v>46173</v>
      </c>
      <c r="O726">
        <v>725</v>
      </c>
      <c r="P726" t="str">
        <v>POS Data Upload DC Central</v>
      </c>
      <c r="Q726" t="str">
        <v>Gift Cards Sales</v>
      </c>
      <c r="R726" t="str">
        <v/>
      </c>
      <c r="S726">
        <v>202800</v>
      </c>
      <c r="T726">
        <v>11438</v>
      </c>
    </row>
    <row r="727">
      <c r="N727">
        <v>46173</v>
      </c>
      <c r="O727">
        <v>726</v>
      </c>
      <c r="P727" t="str">
        <v>POS Data Upload DC Central</v>
      </c>
      <c r="Q727" t="str">
        <v>GrubHub</v>
      </c>
      <c r="R727" t="str">
        <v>GHD</v>
      </c>
      <c r="S727">
        <v>115000</v>
      </c>
      <c r="T727">
        <v>11438</v>
      </c>
    </row>
    <row r="728">
      <c r="N728">
        <v>46173</v>
      </c>
      <c r="O728">
        <v>727</v>
      </c>
      <c r="P728" t="str">
        <v>POS Data Upload DC Central</v>
      </c>
      <c r="Q728" t="str">
        <v>Kiosk Expected Payment</v>
      </c>
      <c r="R728" t="str">
        <v>CC</v>
      </c>
      <c r="S728">
        <v>102500</v>
      </c>
      <c r="T728">
        <v>11438</v>
      </c>
    </row>
    <row r="729">
      <c r="N729">
        <v>46173</v>
      </c>
      <c r="O729">
        <v>728</v>
      </c>
      <c r="P729" t="str">
        <v>POS Data Upload DC Central</v>
      </c>
      <c r="Q729" t="str">
        <v>Non-Redeemable Tender</v>
      </c>
      <c r="R729" t="str">
        <v>CASH</v>
      </c>
      <c r="S729">
        <v>676000</v>
      </c>
      <c r="T729">
        <v>11438</v>
      </c>
    </row>
    <row r="730">
      <c r="N730">
        <v>46173</v>
      </c>
      <c r="O730">
        <v>729</v>
      </c>
      <c r="P730" t="str">
        <v>POS Data Upload DC Central</v>
      </c>
      <c r="Q730" t="str">
        <v>O/S DC Discrepancies</v>
      </c>
      <c r="R730" t="str">
        <v>CASH</v>
      </c>
      <c r="S730">
        <v>676000</v>
      </c>
      <c r="T730">
        <v>11438</v>
      </c>
    </row>
    <row r="731">
      <c r="N731">
        <v>46173</v>
      </c>
      <c r="O731">
        <v>730</v>
      </c>
      <c r="P731" t="str">
        <v>POS Data Upload DC Central</v>
      </c>
      <c r="Q731" t="str">
        <v>Online Catering</v>
      </c>
      <c r="R731" t="str">
        <v/>
      </c>
      <c r="S731">
        <v>110000</v>
      </c>
      <c r="T731">
        <v>11438</v>
      </c>
    </row>
    <row r="732">
      <c r="N732">
        <v>46173</v>
      </c>
      <c r="O732">
        <v>731</v>
      </c>
      <c r="P732" t="str">
        <v>POS Data Upload DC Central</v>
      </c>
      <c r="Q732" t="str">
        <v>Paid Outs</v>
      </c>
      <c r="R732" t="str">
        <v/>
      </c>
      <c r="S732">
        <v>116200</v>
      </c>
      <c r="T732">
        <v>11438</v>
      </c>
    </row>
    <row r="733">
      <c r="N733">
        <v>46173</v>
      </c>
      <c r="O733">
        <v>732</v>
      </c>
      <c r="P733" t="str">
        <v>POS Data Upload DC Central</v>
      </c>
      <c r="Q733" t="str">
        <v>POS Over/Short</v>
      </c>
      <c r="R733" t="str">
        <v>CASH</v>
      </c>
      <c r="S733">
        <v>676000</v>
      </c>
      <c r="T733">
        <v>11438</v>
      </c>
    </row>
    <row r="734">
      <c r="N734">
        <v>46173</v>
      </c>
      <c r="O734">
        <v>733</v>
      </c>
      <c r="P734" t="str">
        <v>POS Data Upload DC Central</v>
      </c>
      <c r="Q734" t="str">
        <v>Promotions</v>
      </c>
      <c r="R734" t="str">
        <v/>
      </c>
      <c r="S734">
        <v>444000</v>
      </c>
      <c r="T734">
        <v>11438</v>
      </c>
    </row>
    <row r="735">
      <c r="N735">
        <v>46173</v>
      </c>
      <c r="O735">
        <v>734</v>
      </c>
      <c r="P735" t="str">
        <v>POS Data Upload DC Central</v>
      </c>
      <c r="Q735" t="str">
        <v>Sales Beverages</v>
      </c>
      <c r="R735" t="str">
        <v/>
      </c>
      <c r="S735">
        <v>401000</v>
      </c>
      <c r="T735">
        <v>11438</v>
      </c>
    </row>
    <row r="736">
      <c r="N736">
        <v>46173</v>
      </c>
      <c r="O736">
        <v>735</v>
      </c>
      <c r="P736" t="str">
        <v>POS Data Upload DC Central</v>
      </c>
      <c r="Q736" t="str">
        <v>Sales Food</v>
      </c>
      <c r="R736" t="str">
        <v/>
      </c>
      <c r="S736">
        <v>401000</v>
      </c>
      <c r="T736">
        <v>11438</v>
      </c>
    </row>
    <row r="737">
      <c r="N737">
        <v>46173</v>
      </c>
      <c r="O737">
        <v>736</v>
      </c>
      <c r="P737" t="str">
        <v>POS Data Upload DC Central</v>
      </c>
      <c r="Q737" t="str">
        <v>Sales Other</v>
      </c>
      <c r="R737" t="str">
        <v/>
      </c>
      <c r="S737">
        <v>408000</v>
      </c>
      <c r="T737">
        <v>11438</v>
      </c>
    </row>
    <row r="738">
      <c r="N738">
        <v>46173</v>
      </c>
      <c r="O738">
        <v>737</v>
      </c>
      <c r="P738" t="str">
        <v>POS Data Upload DC Central</v>
      </c>
      <c r="Q738" t="str">
        <v>Sales Tax Payable</v>
      </c>
      <c r="R738" t="str">
        <v/>
      </c>
      <c r="S738">
        <v>241000</v>
      </c>
      <c r="T738">
        <v>11438</v>
      </c>
    </row>
    <row r="739">
      <c r="N739">
        <v>46173</v>
      </c>
      <c r="O739">
        <v>738</v>
      </c>
      <c r="P739" t="str">
        <v>POS Data Upload DC Central</v>
      </c>
      <c r="Q739" t="str">
        <v>Uber</v>
      </c>
      <c r="R739" t="str">
        <v>UBD</v>
      </c>
      <c r="S739">
        <v>116000</v>
      </c>
      <c r="T739">
        <v>11438</v>
      </c>
    </row>
    <row r="740">
      <c r="N740">
        <v>46173</v>
      </c>
      <c r="O740">
        <v>739</v>
      </c>
      <c r="P740" t="str">
        <v>POS Data Upload DC Central</v>
      </c>
      <c r="Q740" t="str">
        <v>Uber Shortage</v>
      </c>
      <c r="R740" t="str">
        <v>UBD</v>
      </c>
      <c r="S740">
        <v>678500</v>
      </c>
      <c r="T740">
        <v>11438</v>
      </c>
    </row>
    <row r="741">
      <c r="N741">
        <v>46173</v>
      </c>
      <c r="O741">
        <v>740</v>
      </c>
      <c r="P741" t="str">
        <v>POS Data Upload DC Central</v>
      </c>
      <c r="Q741" t="str">
        <v>WL DD Tips</v>
      </c>
      <c r="R741" t="str">
        <v/>
      </c>
      <c r="S741">
        <v>670000</v>
      </c>
      <c r="T741">
        <v>11438</v>
      </c>
    </row>
    <row r="742">
      <c r="N742">
        <v>46173</v>
      </c>
      <c r="O742">
        <v>741</v>
      </c>
      <c r="P742" t="str">
        <v>POS Data Upload DC Central</v>
      </c>
      <c r="Q742" t="str">
        <v>Amex Expected Deposit</v>
      </c>
      <c r="R742" t="str">
        <v>CC</v>
      </c>
      <c r="S742">
        <v>102500</v>
      </c>
      <c r="T742">
        <v>11540</v>
      </c>
    </row>
    <row r="743">
      <c r="N743">
        <v>46173</v>
      </c>
      <c r="O743">
        <v>742</v>
      </c>
      <c r="P743" t="str">
        <v>POS Data Upload DC Central</v>
      </c>
      <c r="Q743" t="str">
        <v>Ca CRV</v>
      </c>
      <c r="R743" t="str">
        <v/>
      </c>
      <c r="S743">
        <v>240000</v>
      </c>
      <c r="T743">
        <v>11540</v>
      </c>
    </row>
    <row r="744">
      <c r="N744">
        <v>46173</v>
      </c>
      <c r="O744">
        <v>743</v>
      </c>
      <c r="P744" t="str">
        <v>POS Data Upload DC Central</v>
      </c>
      <c r="Q744" t="str">
        <v>Cash Expected Deposit</v>
      </c>
      <c r="R744" t="str">
        <v>CASH</v>
      </c>
      <c r="S744">
        <v>102000</v>
      </c>
      <c r="T744">
        <v>11540</v>
      </c>
    </row>
    <row r="745">
      <c r="N745">
        <v>46173</v>
      </c>
      <c r="O745">
        <v>744</v>
      </c>
      <c r="P745" t="str">
        <v>POS Data Upload DC Central</v>
      </c>
      <c r="Q745" t="str">
        <v>CC Expected Deposit</v>
      </c>
      <c r="R745" t="str">
        <v>CC</v>
      </c>
      <c r="S745">
        <v>102500</v>
      </c>
      <c r="T745">
        <v>11540</v>
      </c>
    </row>
    <row r="746">
      <c r="N746">
        <v>46173</v>
      </c>
      <c r="O746">
        <v>745</v>
      </c>
      <c r="P746" t="str">
        <v>POS Data Upload DC Central</v>
      </c>
      <c r="Q746" t="str">
        <v>Delivery Fee</v>
      </c>
      <c r="R746" t="str">
        <v/>
      </c>
      <c r="S746">
        <v>670000</v>
      </c>
      <c r="T746">
        <v>11540</v>
      </c>
    </row>
    <row r="747">
      <c r="N747">
        <v>46173</v>
      </c>
      <c r="O747">
        <v>746</v>
      </c>
      <c r="P747" t="str">
        <v>POS Data Upload DC Central</v>
      </c>
      <c r="Q747" t="str">
        <v>Discounts - 10%</v>
      </c>
      <c r="R747" t="str">
        <v/>
      </c>
      <c r="S747">
        <v>421000</v>
      </c>
      <c r="T747">
        <v>11540</v>
      </c>
    </row>
    <row r="748">
      <c r="N748">
        <v>46173</v>
      </c>
      <c r="O748">
        <v>747</v>
      </c>
      <c r="P748" t="str">
        <v>POS Data Upload DC Central</v>
      </c>
      <c r="Q748" t="str">
        <v>Discounts - Employee</v>
      </c>
      <c r="R748" t="str">
        <v/>
      </c>
      <c r="S748">
        <v>421000</v>
      </c>
      <c r="T748">
        <v>11540</v>
      </c>
    </row>
    <row r="749">
      <c r="N749">
        <v>46173</v>
      </c>
      <c r="O749">
        <v>748</v>
      </c>
      <c r="P749" t="str">
        <v>POS Data Upload DC Central</v>
      </c>
      <c r="Q749" t="str">
        <v>Discounts - Guest Recovery</v>
      </c>
      <c r="R749" t="str">
        <v/>
      </c>
      <c r="S749">
        <v>421000</v>
      </c>
      <c r="T749">
        <v>11540</v>
      </c>
    </row>
    <row r="750">
      <c r="N750">
        <v>46173</v>
      </c>
      <c r="O750">
        <v>749</v>
      </c>
      <c r="P750" t="str">
        <v>POS Data Upload DC Central</v>
      </c>
      <c r="Q750" t="str">
        <v>Discounts - Manager</v>
      </c>
      <c r="R750" t="str">
        <v/>
      </c>
      <c r="S750">
        <v>421000</v>
      </c>
      <c r="T750">
        <v>11540</v>
      </c>
    </row>
    <row r="751">
      <c r="N751">
        <v>46173</v>
      </c>
      <c r="O751">
        <v>750</v>
      </c>
      <c r="P751" t="str">
        <v>POS Data Upload DC Central</v>
      </c>
      <c r="Q751" t="str">
        <v>Discounts - Military</v>
      </c>
      <c r="R751" t="str">
        <v/>
      </c>
      <c r="S751">
        <v>421000</v>
      </c>
      <c r="T751">
        <v>11540</v>
      </c>
    </row>
    <row r="752">
      <c r="N752">
        <v>46173</v>
      </c>
      <c r="O752">
        <v>751</v>
      </c>
      <c r="P752" t="str">
        <v>POS Data Upload DC Central</v>
      </c>
      <c r="Q752" t="str">
        <v>Discounts - Open $</v>
      </c>
      <c r="R752" t="str">
        <v/>
      </c>
      <c r="S752">
        <v>421000</v>
      </c>
      <c r="T752">
        <v>11540</v>
      </c>
    </row>
    <row r="753">
      <c r="N753">
        <v>46173</v>
      </c>
      <c r="O753">
        <v>752</v>
      </c>
      <c r="P753" t="str">
        <v>POS Data Upload DC Central</v>
      </c>
      <c r="Q753" t="str">
        <v>Discounts - Open %</v>
      </c>
      <c r="R753" t="str">
        <v/>
      </c>
      <c r="S753">
        <v>421000</v>
      </c>
      <c r="T753">
        <v>11540</v>
      </c>
    </row>
    <row r="754">
      <c r="N754">
        <v>46173</v>
      </c>
      <c r="O754">
        <v>753</v>
      </c>
      <c r="P754" t="str">
        <v>POS Data Upload DC Central</v>
      </c>
      <c r="Q754" t="str">
        <v>Discounts - Other</v>
      </c>
      <c r="R754" t="str">
        <v/>
      </c>
      <c r="S754">
        <v>421000</v>
      </c>
      <c r="T754">
        <v>11540</v>
      </c>
    </row>
    <row r="755">
      <c r="N755">
        <v>46173</v>
      </c>
      <c r="O755">
        <v>754</v>
      </c>
      <c r="P755" t="str">
        <v>POS Data Upload DC Central</v>
      </c>
      <c r="Q755" t="str">
        <v>Discounts - Police</v>
      </c>
      <c r="R755" t="str">
        <v/>
      </c>
      <c r="S755">
        <v>421000</v>
      </c>
      <c r="T755">
        <v>11540</v>
      </c>
    </row>
    <row r="756">
      <c r="N756">
        <v>46173</v>
      </c>
      <c r="O756">
        <v>755</v>
      </c>
      <c r="P756" t="str">
        <v>POS Data Upload DC Central</v>
      </c>
      <c r="Q756" t="str">
        <v>Discounts - Senior Citizen</v>
      </c>
      <c r="R756" t="str">
        <v/>
      </c>
      <c r="S756">
        <v>421000</v>
      </c>
      <c r="T756">
        <v>11540</v>
      </c>
    </row>
    <row r="757">
      <c r="N757">
        <v>46173</v>
      </c>
      <c r="O757">
        <v>756</v>
      </c>
      <c r="P757" t="str">
        <v>POS Data Upload DC Central</v>
      </c>
      <c r="Q757" t="str">
        <v>Donations</v>
      </c>
      <c r="R757" t="str">
        <v/>
      </c>
      <c r="S757">
        <v>236000</v>
      </c>
      <c r="T757">
        <v>11540</v>
      </c>
    </row>
    <row r="758">
      <c r="N758">
        <v>46173</v>
      </c>
      <c r="O758">
        <v>757</v>
      </c>
      <c r="P758" t="str">
        <v>POS Data Upload DC Central</v>
      </c>
      <c r="Q758" t="str">
        <v>DoorDash</v>
      </c>
      <c r="R758" t="str">
        <v>DDD</v>
      </c>
      <c r="S758">
        <v>113000</v>
      </c>
      <c r="T758">
        <v>11540</v>
      </c>
    </row>
    <row r="759">
      <c r="N759">
        <v>46173</v>
      </c>
      <c r="O759">
        <v>758</v>
      </c>
      <c r="P759" t="str">
        <v>POS Data Upload DC Central</v>
      </c>
      <c r="Q759" t="str">
        <v>DoorDash Shortage</v>
      </c>
      <c r="R759" t="str">
        <v>DDD</v>
      </c>
      <c r="S759">
        <v>678500</v>
      </c>
      <c r="T759">
        <v>11540</v>
      </c>
    </row>
    <row r="760">
      <c r="N760">
        <v>46173</v>
      </c>
      <c r="O760">
        <v>759</v>
      </c>
      <c r="P760" t="str">
        <v>POS Data Upload DC Central</v>
      </c>
      <c r="Q760" t="str">
        <v xml:space="preserve">EBT Expected </v>
      </c>
      <c r="R760" t="str">
        <v/>
      </c>
      <c r="S760">
        <v>114000</v>
      </c>
      <c r="T760">
        <v>11540</v>
      </c>
    </row>
    <row r="761">
      <c r="N761">
        <v>46173</v>
      </c>
      <c r="O761">
        <v>760</v>
      </c>
      <c r="P761" t="str">
        <v>POS Data Upload DC Central</v>
      </c>
      <c r="Q761" t="str">
        <v>EZ Cater</v>
      </c>
      <c r="R761" t="str">
        <v/>
      </c>
      <c r="S761">
        <v>110000</v>
      </c>
      <c r="T761">
        <v>11540</v>
      </c>
    </row>
    <row r="762">
      <c r="N762">
        <v>46173</v>
      </c>
      <c r="O762">
        <v>761</v>
      </c>
      <c r="P762" t="str">
        <v>POS Data Upload DC Central</v>
      </c>
      <c r="Q762" t="str">
        <v>Gift Card Redeemed</v>
      </c>
      <c r="R762" t="str">
        <v/>
      </c>
      <c r="S762">
        <v>202900</v>
      </c>
      <c r="T762">
        <v>11540</v>
      </c>
    </row>
    <row r="763">
      <c r="N763">
        <v>46173</v>
      </c>
      <c r="O763">
        <v>762</v>
      </c>
      <c r="P763" t="str">
        <v>POS Data Upload DC Central</v>
      </c>
      <c r="Q763" t="str">
        <v>Gift Cards Sales</v>
      </c>
      <c r="R763" t="str">
        <v/>
      </c>
      <c r="S763">
        <v>202800</v>
      </c>
      <c r="T763">
        <v>11540</v>
      </c>
    </row>
    <row r="764">
      <c r="N764">
        <v>46173</v>
      </c>
      <c r="O764">
        <v>763</v>
      </c>
      <c r="P764" t="str">
        <v>POS Data Upload DC Central</v>
      </c>
      <c r="Q764" t="str">
        <v>GrubHub</v>
      </c>
      <c r="R764" t="str">
        <v>GHD</v>
      </c>
      <c r="S764">
        <v>115000</v>
      </c>
      <c r="T764">
        <v>11540</v>
      </c>
    </row>
    <row r="765">
      <c r="N765">
        <v>46173</v>
      </c>
      <c r="O765">
        <v>764</v>
      </c>
      <c r="P765" t="str">
        <v>POS Data Upload DC Central</v>
      </c>
      <c r="Q765" t="str">
        <v>Kiosk Expected Payment</v>
      </c>
      <c r="R765" t="str">
        <v>CC</v>
      </c>
      <c r="S765">
        <v>102500</v>
      </c>
      <c r="T765">
        <v>11540</v>
      </c>
    </row>
    <row r="766">
      <c r="N766">
        <v>46173</v>
      </c>
      <c r="O766">
        <v>765</v>
      </c>
      <c r="P766" t="str">
        <v>POS Data Upload DC Central</v>
      </c>
      <c r="Q766" t="str">
        <v>Non-Redeemable Tender</v>
      </c>
      <c r="R766" t="str">
        <v>CASH</v>
      </c>
      <c r="S766">
        <v>676000</v>
      </c>
      <c r="T766">
        <v>11540</v>
      </c>
    </row>
    <row r="767">
      <c r="N767">
        <v>46173</v>
      </c>
      <c r="O767">
        <v>766</v>
      </c>
      <c r="P767" t="str">
        <v>POS Data Upload DC Central</v>
      </c>
      <c r="Q767" t="str">
        <v>O/S DC Discrepancies</v>
      </c>
      <c r="R767" t="str">
        <v>CASH</v>
      </c>
      <c r="S767">
        <v>676000</v>
      </c>
      <c r="T767">
        <v>11540</v>
      </c>
    </row>
    <row r="768">
      <c r="N768">
        <v>46173</v>
      </c>
      <c r="O768">
        <v>767</v>
      </c>
      <c r="P768" t="str">
        <v>POS Data Upload DC Central</v>
      </c>
      <c r="Q768" t="str">
        <v>Online Catering</v>
      </c>
      <c r="R768" t="str">
        <v/>
      </c>
      <c r="S768">
        <v>110000</v>
      </c>
      <c r="T768">
        <v>11540</v>
      </c>
    </row>
    <row r="769">
      <c r="N769">
        <v>46173</v>
      </c>
      <c r="O769">
        <v>768</v>
      </c>
      <c r="P769" t="str">
        <v>POS Data Upload DC Central</v>
      </c>
      <c r="Q769" t="str">
        <v>Paid Outs</v>
      </c>
      <c r="R769" t="str">
        <v/>
      </c>
      <c r="S769">
        <v>116200</v>
      </c>
      <c r="T769">
        <v>11540</v>
      </c>
    </row>
    <row r="770">
      <c r="N770">
        <v>46173</v>
      </c>
      <c r="O770">
        <v>769</v>
      </c>
      <c r="P770" t="str">
        <v>POS Data Upload DC Central</v>
      </c>
      <c r="Q770" t="str">
        <v>POS Over/Short</v>
      </c>
      <c r="R770" t="str">
        <v>CASH</v>
      </c>
      <c r="S770">
        <v>676000</v>
      </c>
      <c r="T770">
        <v>11540</v>
      </c>
    </row>
    <row r="771">
      <c r="N771">
        <v>46173</v>
      </c>
      <c r="O771">
        <v>770</v>
      </c>
      <c r="P771" t="str">
        <v>POS Data Upload DC Central</v>
      </c>
      <c r="Q771" t="str">
        <v>Promotions</v>
      </c>
      <c r="R771" t="str">
        <v/>
      </c>
      <c r="S771">
        <v>444000</v>
      </c>
      <c r="T771">
        <v>11540</v>
      </c>
    </row>
    <row r="772">
      <c r="N772">
        <v>46173</v>
      </c>
      <c r="O772">
        <v>771</v>
      </c>
      <c r="P772" t="str">
        <v>POS Data Upload DC Central</v>
      </c>
      <c r="Q772" t="str">
        <v>Sales Beverages</v>
      </c>
      <c r="R772" t="str">
        <v/>
      </c>
      <c r="S772">
        <v>401000</v>
      </c>
      <c r="T772">
        <v>11540</v>
      </c>
    </row>
    <row r="773">
      <c r="N773">
        <v>46173</v>
      </c>
      <c r="O773">
        <v>772</v>
      </c>
      <c r="P773" t="str">
        <v>POS Data Upload DC Central</v>
      </c>
      <c r="Q773" t="str">
        <v>Sales Food</v>
      </c>
      <c r="R773" t="str">
        <v/>
      </c>
      <c r="S773">
        <v>401000</v>
      </c>
      <c r="T773">
        <v>11540</v>
      </c>
    </row>
    <row r="774">
      <c r="N774">
        <v>46173</v>
      </c>
      <c r="O774">
        <v>773</v>
      </c>
      <c r="P774" t="str">
        <v>POS Data Upload DC Central</v>
      </c>
      <c r="Q774" t="str">
        <v>Sales Other</v>
      </c>
      <c r="R774" t="str">
        <v/>
      </c>
      <c r="S774">
        <v>408000</v>
      </c>
      <c r="T774">
        <v>11540</v>
      </c>
    </row>
    <row r="775">
      <c r="N775">
        <v>46173</v>
      </c>
      <c r="O775">
        <v>774</v>
      </c>
      <c r="P775" t="str">
        <v>POS Data Upload DC Central</v>
      </c>
      <c r="Q775" t="str">
        <v>Sales Tax Payable</v>
      </c>
      <c r="R775" t="str">
        <v/>
      </c>
      <c r="S775">
        <v>241000</v>
      </c>
      <c r="T775">
        <v>11540</v>
      </c>
    </row>
    <row r="776">
      <c r="N776">
        <v>46173</v>
      </c>
      <c r="O776">
        <v>775</v>
      </c>
      <c r="P776" t="str">
        <v>POS Data Upload DC Central</v>
      </c>
      <c r="Q776" t="str">
        <v>Uber</v>
      </c>
      <c r="R776" t="str">
        <v>UBD</v>
      </c>
      <c r="S776">
        <v>116000</v>
      </c>
      <c r="T776">
        <v>11540</v>
      </c>
    </row>
    <row r="777">
      <c r="N777">
        <v>46173</v>
      </c>
      <c r="O777">
        <v>776</v>
      </c>
      <c r="P777" t="str">
        <v>POS Data Upload DC Central</v>
      </c>
      <c r="Q777" t="str">
        <v>Uber Shortage</v>
      </c>
      <c r="R777" t="str">
        <v>UBD</v>
      </c>
      <c r="S777">
        <v>678500</v>
      </c>
      <c r="T777">
        <v>11540</v>
      </c>
    </row>
    <row r="778">
      <c r="N778">
        <v>46173</v>
      </c>
      <c r="O778">
        <v>777</v>
      </c>
      <c r="P778" t="str">
        <v>POS Data Upload DC Central</v>
      </c>
      <c r="Q778" t="str">
        <v>WL DD Tips</v>
      </c>
      <c r="R778" t="str">
        <v/>
      </c>
      <c r="S778">
        <v>670000</v>
      </c>
      <c r="T778">
        <v>11540</v>
      </c>
    </row>
    <row r="779">
      <c r="N779">
        <v>46173</v>
      </c>
      <c r="O779">
        <v>778</v>
      </c>
      <c r="P779" t="str">
        <v>POS Data Upload DC Central</v>
      </c>
      <c r="Q779" t="str">
        <v>Amex Expected Deposit</v>
      </c>
      <c r="R779" t="str">
        <v>CC</v>
      </c>
      <c r="S779">
        <v>102500</v>
      </c>
      <c r="T779">
        <v>11580</v>
      </c>
    </row>
    <row r="780">
      <c r="N780">
        <v>46173</v>
      </c>
      <c r="O780">
        <v>779</v>
      </c>
      <c r="P780" t="str">
        <v>POS Data Upload DC Central</v>
      </c>
      <c r="Q780" t="str">
        <v>Ca CRV</v>
      </c>
      <c r="R780" t="str">
        <v/>
      </c>
      <c r="S780">
        <v>240000</v>
      </c>
      <c r="T780">
        <v>11580</v>
      </c>
    </row>
    <row r="781">
      <c r="N781">
        <v>46173</v>
      </c>
      <c r="O781">
        <v>780</v>
      </c>
      <c r="P781" t="str">
        <v>POS Data Upload DC Central</v>
      </c>
      <c r="Q781" t="str">
        <v>Cash Expected Deposit</v>
      </c>
      <c r="R781" t="str">
        <v>CASH</v>
      </c>
      <c r="S781">
        <v>102000</v>
      </c>
      <c r="T781">
        <v>11580</v>
      </c>
    </row>
    <row r="782">
      <c r="N782">
        <v>46173</v>
      </c>
      <c r="O782">
        <v>781</v>
      </c>
      <c r="P782" t="str">
        <v>POS Data Upload DC Central</v>
      </c>
      <c r="Q782" t="str">
        <v>CC Expected Deposit</v>
      </c>
      <c r="R782" t="str">
        <v>CC</v>
      </c>
      <c r="S782">
        <v>102500</v>
      </c>
      <c r="T782">
        <v>11580</v>
      </c>
    </row>
    <row r="783">
      <c r="N783">
        <v>46173</v>
      </c>
      <c r="O783">
        <v>782</v>
      </c>
      <c r="P783" t="str">
        <v>POS Data Upload DC Central</v>
      </c>
      <c r="Q783" t="str">
        <v>Delivery Fee</v>
      </c>
      <c r="R783" t="str">
        <v/>
      </c>
      <c r="S783">
        <v>670000</v>
      </c>
      <c r="T783">
        <v>11580</v>
      </c>
    </row>
    <row r="784">
      <c r="N784">
        <v>46173</v>
      </c>
      <c r="O784">
        <v>783</v>
      </c>
      <c r="P784" t="str">
        <v>POS Data Upload DC Central</v>
      </c>
      <c r="Q784" t="str">
        <v>Discounts - 10%</v>
      </c>
      <c r="R784" t="str">
        <v/>
      </c>
      <c r="S784">
        <v>421000</v>
      </c>
      <c r="T784">
        <v>11580</v>
      </c>
    </row>
    <row r="785">
      <c r="N785">
        <v>46173</v>
      </c>
      <c r="O785">
        <v>784</v>
      </c>
      <c r="P785" t="str">
        <v>POS Data Upload DC Central</v>
      </c>
      <c r="Q785" t="str">
        <v>Discounts - Employee</v>
      </c>
      <c r="R785" t="str">
        <v/>
      </c>
      <c r="S785">
        <v>421000</v>
      </c>
      <c r="T785">
        <v>11580</v>
      </c>
    </row>
    <row r="786">
      <c r="N786">
        <v>46173</v>
      </c>
      <c r="O786">
        <v>785</v>
      </c>
      <c r="P786" t="str">
        <v>POS Data Upload DC Central</v>
      </c>
      <c r="Q786" t="str">
        <v>Discounts - Guest Recovery</v>
      </c>
      <c r="R786" t="str">
        <v/>
      </c>
      <c r="S786">
        <v>421000</v>
      </c>
      <c r="T786">
        <v>11580</v>
      </c>
    </row>
    <row r="787">
      <c r="N787">
        <v>46173</v>
      </c>
      <c r="O787">
        <v>786</v>
      </c>
      <c r="P787" t="str">
        <v>POS Data Upload DC Central</v>
      </c>
      <c r="Q787" t="str">
        <v>Discounts - Manager</v>
      </c>
      <c r="R787" t="str">
        <v/>
      </c>
      <c r="S787">
        <v>421000</v>
      </c>
      <c r="T787">
        <v>11580</v>
      </c>
    </row>
    <row r="788">
      <c r="N788">
        <v>46173</v>
      </c>
      <c r="O788">
        <v>787</v>
      </c>
      <c r="P788" t="str">
        <v>POS Data Upload DC Central</v>
      </c>
      <c r="Q788" t="str">
        <v>Discounts - Military</v>
      </c>
      <c r="R788" t="str">
        <v/>
      </c>
      <c r="S788">
        <v>421000</v>
      </c>
      <c r="T788">
        <v>11580</v>
      </c>
    </row>
    <row r="789">
      <c r="N789">
        <v>46173</v>
      </c>
      <c r="O789">
        <v>788</v>
      </c>
      <c r="P789" t="str">
        <v>POS Data Upload DC Central</v>
      </c>
      <c r="Q789" t="str">
        <v>Discounts - Open $</v>
      </c>
      <c r="R789" t="str">
        <v/>
      </c>
      <c r="S789">
        <v>421000</v>
      </c>
      <c r="T789">
        <v>11580</v>
      </c>
    </row>
    <row r="790">
      <c r="N790">
        <v>46173</v>
      </c>
      <c r="O790">
        <v>789</v>
      </c>
      <c r="P790" t="str">
        <v>POS Data Upload DC Central</v>
      </c>
      <c r="Q790" t="str">
        <v>Discounts - Open %</v>
      </c>
      <c r="R790" t="str">
        <v/>
      </c>
      <c r="S790">
        <v>421000</v>
      </c>
      <c r="T790">
        <v>11580</v>
      </c>
    </row>
    <row r="791">
      <c r="N791">
        <v>46173</v>
      </c>
      <c r="O791">
        <v>790</v>
      </c>
      <c r="P791" t="str">
        <v>POS Data Upload DC Central</v>
      </c>
      <c r="Q791" t="str">
        <v>Discounts - Other</v>
      </c>
      <c r="R791" t="str">
        <v/>
      </c>
      <c r="S791">
        <v>421000</v>
      </c>
      <c r="T791">
        <v>11580</v>
      </c>
    </row>
    <row r="792">
      <c r="N792">
        <v>46173</v>
      </c>
      <c r="O792">
        <v>791</v>
      </c>
      <c r="P792" t="str">
        <v>POS Data Upload DC Central</v>
      </c>
      <c r="Q792" t="str">
        <v>Discounts - Police</v>
      </c>
      <c r="R792" t="str">
        <v/>
      </c>
      <c r="S792">
        <v>421000</v>
      </c>
      <c r="T792">
        <v>11580</v>
      </c>
    </row>
    <row r="793">
      <c r="N793">
        <v>46173</v>
      </c>
      <c r="O793">
        <v>792</v>
      </c>
      <c r="P793" t="str">
        <v>POS Data Upload DC Central</v>
      </c>
      <c r="Q793" t="str">
        <v>Discounts - Senior Citizen</v>
      </c>
      <c r="R793" t="str">
        <v/>
      </c>
      <c r="S793">
        <v>421000</v>
      </c>
      <c r="T793">
        <v>11580</v>
      </c>
    </row>
    <row r="794">
      <c r="N794">
        <v>46173</v>
      </c>
      <c r="O794">
        <v>793</v>
      </c>
      <c r="P794" t="str">
        <v>POS Data Upload DC Central</v>
      </c>
      <c r="Q794" t="str">
        <v>Donations</v>
      </c>
      <c r="R794" t="str">
        <v/>
      </c>
      <c r="S794">
        <v>236000</v>
      </c>
      <c r="T794">
        <v>11580</v>
      </c>
    </row>
    <row r="795">
      <c r="N795">
        <v>46173</v>
      </c>
      <c r="O795">
        <v>794</v>
      </c>
      <c r="P795" t="str">
        <v>POS Data Upload DC Central</v>
      </c>
      <c r="Q795" t="str">
        <v>DoorDash</v>
      </c>
      <c r="R795" t="str">
        <v>DDD</v>
      </c>
      <c r="S795">
        <v>113000</v>
      </c>
      <c r="T795">
        <v>11580</v>
      </c>
    </row>
    <row r="796">
      <c r="N796">
        <v>46173</v>
      </c>
      <c r="O796">
        <v>795</v>
      </c>
      <c r="P796" t="str">
        <v>POS Data Upload DC Central</v>
      </c>
      <c r="Q796" t="str">
        <v>DoorDash Shortage</v>
      </c>
      <c r="R796" t="str">
        <v>DDD</v>
      </c>
      <c r="S796">
        <v>678500</v>
      </c>
      <c r="T796">
        <v>11580</v>
      </c>
    </row>
    <row r="797">
      <c r="N797">
        <v>46173</v>
      </c>
      <c r="O797">
        <v>796</v>
      </c>
      <c r="P797" t="str">
        <v>POS Data Upload DC Central</v>
      </c>
      <c r="Q797" t="str">
        <v xml:space="preserve">EBT Expected </v>
      </c>
      <c r="R797" t="str">
        <v/>
      </c>
      <c r="S797">
        <v>114000</v>
      </c>
      <c r="T797">
        <v>11580</v>
      </c>
    </row>
    <row r="798">
      <c r="N798">
        <v>46173</v>
      </c>
      <c r="O798">
        <v>797</v>
      </c>
      <c r="P798" t="str">
        <v>POS Data Upload DC Central</v>
      </c>
      <c r="Q798" t="str">
        <v>EZ Cater</v>
      </c>
      <c r="R798" t="str">
        <v/>
      </c>
      <c r="S798">
        <v>110000</v>
      </c>
      <c r="T798">
        <v>11580</v>
      </c>
    </row>
    <row r="799">
      <c r="N799">
        <v>46173</v>
      </c>
      <c r="O799">
        <v>798</v>
      </c>
      <c r="P799" t="str">
        <v>POS Data Upload DC Central</v>
      </c>
      <c r="Q799" t="str">
        <v>Gift Card Redeemed</v>
      </c>
      <c r="R799" t="str">
        <v/>
      </c>
      <c r="S799">
        <v>202900</v>
      </c>
      <c r="T799">
        <v>11580</v>
      </c>
    </row>
    <row r="800">
      <c r="N800">
        <v>46173</v>
      </c>
      <c r="O800">
        <v>799</v>
      </c>
      <c r="P800" t="str">
        <v>POS Data Upload DC Central</v>
      </c>
      <c r="Q800" t="str">
        <v>Gift Cards Sales</v>
      </c>
      <c r="R800" t="str">
        <v/>
      </c>
      <c r="S800">
        <v>202800</v>
      </c>
      <c r="T800">
        <v>11580</v>
      </c>
    </row>
    <row r="801">
      <c r="N801">
        <v>46173</v>
      </c>
      <c r="O801">
        <v>800</v>
      </c>
      <c r="P801" t="str">
        <v>POS Data Upload DC Central</v>
      </c>
      <c r="Q801" t="str">
        <v>GrubHub</v>
      </c>
      <c r="R801" t="str">
        <v>GHD</v>
      </c>
      <c r="S801">
        <v>115000</v>
      </c>
      <c r="T801">
        <v>11580</v>
      </c>
    </row>
    <row r="802">
      <c r="N802">
        <v>46173</v>
      </c>
      <c r="O802">
        <v>801</v>
      </c>
      <c r="P802" t="str">
        <v>POS Data Upload DC Central</v>
      </c>
      <c r="Q802" t="str">
        <v>Kiosk Expected Payment</v>
      </c>
      <c r="R802" t="str">
        <v>CC</v>
      </c>
      <c r="S802">
        <v>102500</v>
      </c>
      <c r="T802">
        <v>11580</v>
      </c>
    </row>
    <row r="803">
      <c r="N803">
        <v>46173</v>
      </c>
      <c r="O803">
        <v>802</v>
      </c>
      <c r="P803" t="str">
        <v>POS Data Upload DC Central</v>
      </c>
      <c r="Q803" t="str">
        <v>Non-Redeemable Tender</v>
      </c>
      <c r="R803" t="str">
        <v>CASH</v>
      </c>
      <c r="S803">
        <v>676000</v>
      </c>
      <c r="T803">
        <v>11580</v>
      </c>
    </row>
    <row r="804">
      <c r="N804">
        <v>46173</v>
      </c>
      <c r="O804">
        <v>803</v>
      </c>
      <c r="P804" t="str">
        <v>POS Data Upload DC Central</v>
      </c>
      <c r="Q804" t="str">
        <v>O/S DC Discrepancies</v>
      </c>
      <c r="R804" t="str">
        <v>CASH</v>
      </c>
      <c r="S804">
        <v>676000</v>
      </c>
      <c r="T804">
        <v>11580</v>
      </c>
    </row>
    <row r="805">
      <c r="N805">
        <v>46173</v>
      </c>
      <c r="O805">
        <v>804</v>
      </c>
      <c r="P805" t="str">
        <v>POS Data Upload DC Central</v>
      </c>
      <c r="Q805" t="str">
        <v>Online Catering</v>
      </c>
      <c r="R805" t="str">
        <v/>
      </c>
      <c r="S805">
        <v>110000</v>
      </c>
      <c r="T805">
        <v>11580</v>
      </c>
    </row>
    <row r="806">
      <c r="N806">
        <v>46173</v>
      </c>
      <c r="O806">
        <v>805</v>
      </c>
      <c r="P806" t="str">
        <v>POS Data Upload DC Central</v>
      </c>
      <c r="Q806" t="str">
        <v>Paid Outs</v>
      </c>
      <c r="R806" t="str">
        <v/>
      </c>
      <c r="S806">
        <v>116200</v>
      </c>
      <c r="T806">
        <v>11580</v>
      </c>
    </row>
    <row r="807">
      <c r="N807">
        <v>46173</v>
      </c>
      <c r="O807">
        <v>806</v>
      </c>
      <c r="P807" t="str">
        <v>POS Data Upload DC Central</v>
      </c>
      <c r="Q807" t="str">
        <v>POS Over/Short</v>
      </c>
      <c r="R807" t="str">
        <v>CASH</v>
      </c>
      <c r="S807">
        <v>676000</v>
      </c>
      <c r="T807">
        <v>11580</v>
      </c>
    </row>
    <row r="808">
      <c r="N808">
        <v>46173</v>
      </c>
      <c r="O808">
        <v>807</v>
      </c>
      <c r="P808" t="str">
        <v>POS Data Upload DC Central</v>
      </c>
      <c r="Q808" t="str">
        <v>Promotions</v>
      </c>
      <c r="R808" t="str">
        <v/>
      </c>
      <c r="S808">
        <v>444000</v>
      </c>
      <c r="T808">
        <v>11580</v>
      </c>
    </row>
    <row r="809">
      <c r="N809">
        <v>46173</v>
      </c>
      <c r="O809">
        <v>808</v>
      </c>
      <c r="P809" t="str">
        <v>POS Data Upload DC Central</v>
      </c>
      <c r="Q809" t="str">
        <v>Sales Beverages</v>
      </c>
      <c r="R809" t="str">
        <v/>
      </c>
      <c r="S809">
        <v>401000</v>
      </c>
      <c r="T809">
        <v>11580</v>
      </c>
    </row>
    <row r="810">
      <c r="N810">
        <v>46173</v>
      </c>
      <c r="O810">
        <v>809</v>
      </c>
      <c r="P810" t="str">
        <v>POS Data Upload DC Central</v>
      </c>
      <c r="Q810" t="str">
        <v>Sales Food</v>
      </c>
      <c r="R810" t="str">
        <v/>
      </c>
      <c r="S810">
        <v>401000</v>
      </c>
      <c r="T810">
        <v>11580</v>
      </c>
    </row>
    <row r="811">
      <c r="N811">
        <v>46173</v>
      </c>
      <c r="O811">
        <v>810</v>
      </c>
      <c r="P811" t="str">
        <v>POS Data Upload DC Central</v>
      </c>
      <c r="Q811" t="str">
        <v>Sales Other</v>
      </c>
      <c r="R811" t="str">
        <v/>
      </c>
      <c r="S811">
        <v>408000</v>
      </c>
      <c r="T811">
        <v>11580</v>
      </c>
    </row>
    <row r="812">
      <c r="N812">
        <v>46173</v>
      </c>
      <c r="O812">
        <v>811</v>
      </c>
      <c r="P812" t="str">
        <v>POS Data Upload DC Central</v>
      </c>
      <c r="Q812" t="str">
        <v>Sales Tax Payable</v>
      </c>
      <c r="R812" t="str">
        <v/>
      </c>
      <c r="S812">
        <v>241000</v>
      </c>
      <c r="T812">
        <v>11580</v>
      </c>
    </row>
    <row r="813">
      <c r="N813">
        <v>46173</v>
      </c>
      <c r="O813">
        <v>812</v>
      </c>
      <c r="P813" t="str">
        <v>POS Data Upload DC Central</v>
      </c>
      <c r="Q813" t="str">
        <v>Uber</v>
      </c>
      <c r="R813" t="str">
        <v>UBD</v>
      </c>
      <c r="S813">
        <v>116000</v>
      </c>
      <c r="T813">
        <v>11580</v>
      </c>
    </row>
    <row r="814">
      <c r="N814">
        <v>46173</v>
      </c>
      <c r="O814">
        <v>813</v>
      </c>
      <c r="P814" t="str">
        <v>POS Data Upload DC Central</v>
      </c>
      <c r="Q814" t="str">
        <v>Uber Shortage</v>
      </c>
      <c r="R814" t="str">
        <v>UBD</v>
      </c>
      <c r="S814">
        <v>678500</v>
      </c>
      <c r="T814">
        <v>11580</v>
      </c>
    </row>
    <row r="815">
      <c r="N815">
        <v>46173</v>
      </c>
      <c r="O815">
        <v>814</v>
      </c>
      <c r="P815" t="str">
        <v>POS Data Upload DC Central</v>
      </c>
      <c r="Q815" t="str">
        <v>WL DD Tips</v>
      </c>
      <c r="R815" t="str">
        <v/>
      </c>
      <c r="S815">
        <v>670000</v>
      </c>
      <c r="T815">
        <v>11580</v>
      </c>
    </row>
    <row r="816">
      <c r="N816">
        <v>46173</v>
      </c>
      <c r="O816">
        <v>815</v>
      </c>
      <c r="P816" t="str">
        <v>POS Data Upload DC Central</v>
      </c>
      <c r="Q816" t="str">
        <v>Amex Expected Deposit</v>
      </c>
      <c r="R816" t="str">
        <v>CC</v>
      </c>
      <c r="S816">
        <v>102500</v>
      </c>
      <c r="T816">
        <v>11691</v>
      </c>
    </row>
    <row r="817">
      <c r="N817">
        <v>46173</v>
      </c>
      <c r="O817">
        <v>816</v>
      </c>
      <c r="P817" t="str">
        <v>POS Data Upload DC Central</v>
      </c>
      <c r="Q817" t="str">
        <v>Ca CRV</v>
      </c>
      <c r="R817" t="str">
        <v/>
      </c>
      <c r="S817">
        <v>240000</v>
      </c>
      <c r="T817">
        <v>11691</v>
      </c>
    </row>
    <row r="818">
      <c r="N818">
        <v>46173</v>
      </c>
      <c r="O818">
        <v>817</v>
      </c>
      <c r="P818" t="str">
        <v>POS Data Upload DC Central</v>
      </c>
      <c r="Q818" t="str">
        <v>Cash Expected Deposit</v>
      </c>
      <c r="R818" t="str">
        <v>CASH</v>
      </c>
      <c r="S818">
        <v>102000</v>
      </c>
      <c r="T818">
        <v>11691</v>
      </c>
    </row>
    <row r="819">
      <c r="N819">
        <v>46173</v>
      </c>
      <c r="O819">
        <v>818</v>
      </c>
      <c r="P819" t="str">
        <v>POS Data Upload DC Central</v>
      </c>
      <c r="Q819" t="str">
        <v>CC Expected Deposit</v>
      </c>
      <c r="R819" t="str">
        <v>CC</v>
      </c>
      <c r="S819">
        <v>102500</v>
      </c>
      <c r="T819">
        <v>11691</v>
      </c>
    </row>
    <row r="820">
      <c r="N820">
        <v>46173</v>
      </c>
      <c r="O820">
        <v>819</v>
      </c>
      <c r="P820" t="str">
        <v>POS Data Upload DC Central</v>
      </c>
      <c r="Q820" t="str">
        <v>Delivery Fee</v>
      </c>
      <c r="R820" t="str">
        <v/>
      </c>
      <c r="S820">
        <v>670000</v>
      </c>
      <c r="T820">
        <v>11691</v>
      </c>
    </row>
    <row r="821">
      <c r="N821">
        <v>46173</v>
      </c>
      <c r="O821">
        <v>820</v>
      </c>
      <c r="P821" t="str">
        <v>POS Data Upload DC Central</v>
      </c>
      <c r="Q821" t="str">
        <v>Discounts - 10%</v>
      </c>
      <c r="R821" t="str">
        <v/>
      </c>
      <c r="S821">
        <v>421000</v>
      </c>
      <c r="T821">
        <v>11691</v>
      </c>
    </row>
    <row r="822">
      <c r="N822">
        <v>46173</v>
      </c>
      <c r="O822">
        <v>821</v>
      </c>
      <c r="P822" t="str">
        <v>POS Data Upload DC Central</v>
      </c>
      <c r="Q822" t="str">
        <v>Discounts - Employee</v>
      </c>
      <c r="R822" t="str">
        <v/>
      </c>
      <c r="S822">
        <v>421000</v>
      </c>
      <c r="T822">
        <v>11691</v>
      </c>
    </row>
    <row r="823">
      <c r="N823">
        <v>46173</v>
      </c>
      <c r="O823">
        <v>822</v>
      </c>
      <c r="P823" t="str">
        <v>POS Data Upload DC Central</v>
      </c>
      <c r="Q823" t="str">
        <v>Discounts - Guest Recovery</v>
      </c>
      <c r="R823" t="str">
        <v/>
      </c>
      <c r="S823">
        <v>421000</v>
      </c>
      <c r="T823">
        <v>11691</v>
      </c>
    </row>
    <row r="824">
      <c r="N824">
        <v>46173</v>
      </c>
      <c r="O824">
        <v>823</v>
      </c>
      <c r="P824" t="str">
        <v>POS Data Upload DC Central</v>
      </c>
      <c r="Q824" t="str">
        <v>Discounts - Manager</v>
      </c>
      <c r="R824" t="str">
        <v/>
      </c>
      <c r="S824">
        <v>421000</v>
      </c>
      <c r="T824">
        <v>11691</v>
      </c>
    </row>
    <row r="825">
      <c r="N825">
        <v>46173</v>
      </c>
      <c r="O825">
        <v>824</v>
      </c>
      <c r="P825" t="str">
        <v>POS Data Upload DC Central</v>
      </c>
      <c r="Q825" t="str">
        <v>Discounts - Military</v>
      </c>
      <c r="R825" t="str">
        <v/>
      </c>
      <c r="S825">
        <v>421000</v>
      </c>
      <c r="T825">
        <v>11691</v>
      </c>
    </row>
    <row r="826">
      <c r="N826">
        <v>46173</v>
      </c>
      <c r="O826">
        <v>825</v>
      </c>
      <c r="P826" t="str">
        <v>POS Data Upload DC Central</v>
      </c>
      <c r="Q826" t="str">
        <v>Discounts - Open $</v>
      </c>
      <c r="R826" t="str">
        <v/>
      </c>
      <c r="S826">
        <v>421000</v>
      </c>
      <c r="T826">
        <v>11691</v>
      </c>
    </row>
    <row r="827">
      <c r="N827">
        <v>46173</v>
      </c>
      <c r="O827">
        <v>826</v>
      </c>
      <c r="P827" t="str">
        <v>POS Data Upload DC Central</v>
      </c>
      <c r="Q827" t="str">
        <v>Discounts - Open %</v>
      </c>
      <c r="R827" t="str">
        <v/>
      </c>
      <c r="S827">
        <v>421000</v>
      </c>
      <c r="T827">
        <v>11691</v>
      </c>
    </row>
    <row r="828">
      <c r="N828">
        <v>46173</v>
      </c>
      <c r="O828">
        <v>827</v>
      </c>
      <c r="P828" t="str">
        <v>POS Data Upload DC Central</v>
      </c>
      <c r="Q828" t="str">
        <v>Discounts - Other</v>
      </c>
      <c r="R828" t="str">
        <v/>
      </c>
      <c r="S828">
        <v>421000</v>
      </c>
      <c r="T828">
        <v>11691</v>
      </c>
    </row>
    <row r="829">
      <c r="N829">
        <v>46173</v>
      </c>
      <c r="O829">
        <v>828</v>
      </c>
      <c r="P829" t="str">
        <v>POS Data Upload DC Central</v>
      </c>
      <c r="Q829" t="str">
        <v>Discounts - Police</v>
      </c>
      <c r="R829" t="str">
        <v/>
      </c>
      <c r="S829">
        <v>421000</v>
      </c>
      <c r="T829">
        <v>11691</v>
      </c>
    </row>
    <row r="830">
      <c r="N830">
        <v>46173</v>
      </c>
      <c r="O830">
        <v>829</v>
      </c>
      <c r="P830" t="str">
        <v>POS Data Upload DC Central</v>
      </c>
      <c r="Q830" t="str">
        <v>Discounts - Senior Citizen</v>
      </c>
      <c r="R830" t="str">
        <v/>
      </c>
      <c r="S830">
        <v>421000</v>
      </c>
      <c r="T830">
        <v>11691</v>
      </c>
    </row>
    <row r="831">
      <c r="N831">
        <v>46173</v>
      </c>
      <c r="O831">
        <v>830</v>
      </c>
      <c r="P831" t="str">
        <v>POS Data Upload DC Central</v>
      </c>
      <c r="Q831" t="str">
        <v>Donations</v>
      </c>
      <c r="R831" t="str">
        <v/>
      </c>
      <c r="S831">
        <v>236000</v>
      </c>
      <c r="T831">
        <v>11691</v>
      </c>
    </row>
    <row r="832">
      <c r="N832">
        <v>46173</v>
      </c>
      <c r="O832">
        <v>831</v>
      </c>
      <c r="P832" t="str">
        <v>POS Data Upload DC Central</v>
      </c>
      <c r="Q832" t="str">
        <v>DoorDash</v>
      </c>
      <c r="R832" t="str">
        <v>DDD</v>
      </c>
      <c r="S832">
        <v>113000</v>
      </c>
      <c r="T832">
        <v>11691</v>
      </c>
    </row>
    <row r="833">
      <c r="N833">
        <v>46173</v>
      </c>
      <c r="O833">
        <v>832</v>
      </c>
      <c r="P833" t="str">
        <v>POS Data Upload DC Central</v>
      </c>
      <c r="Q833" t="str">
        <v>DoorDash Shortage</v>
      </c>
      <c r="R833" t="str">
        <v>DDD</v>
      </c>
      <c r="S833">
        <v>678500</v>
      </c>
      <c r="T833">
        <v>11691</v>
      </c>
    </row>
    <row r="834">
      <c r="N834">
        <v>46173</v>
      </c>
      <c r="O834">
        <v>833</v>
      </c>
      <c r="P834" t="str">
        <v>POS Data Upload DC Central</v>
      </c>
      <c r="Q834" t="str">
        <v xml:space="preserve">EBT Expected </v>
      </c>
      <c r="R834" t="str">
        <v/>
      </c>
      <c r="S834">
        <v>114000</v>
      </c>
      <c r="T834">
        <v>11691</v>
      </c>
    </row>
    <row r="835">
      <c r="N835">
        <v>46173</v>
      </c>
      <c r="O835">
        <v>834</v>
      </c>
      <c r="P835" t="str">
        <v>POS Data Upload DC Central</v>
      </c>
      <c r="Q835" t="str">
        <v>EZ Cater</v>
      </c>
      <c r="R835" t="str">
        <v/>
      </c>
      <c r="S835">
        <v>110000</v>
      </c>
      <c r="T835">
        <v>11691</v>
      </c>
    </row>
    <row r="836">
      <c r="N836">
        <v>46173</v>
      </c>
      <c r="O836">
        <v>835</v>
      </c>
      <c r="P836" t="str">
        <v>POS Data Upload DC Central</v>
      </c>
      <c r="Q836" t="str">
        <v>Gift Card Redeemed</v>
      </c>
      <c r="R836" t="str">
        <v/>
      </c>
      <c r="S836">
        <v>202900</v>
      </c>
      <c r="T836">
        <v>11691</v>
      </c>
    </row>
    <row r="837">
      <c r="N837">
        <v>46173</v>
      </c>
      <c r="O837">
        <v>836</v>
      </c>
      <c r="P837" t="str">
        <v>POS Data Upload DC Central</v>
      </c>
      <c r="Q837" t="str">
        <v>Gift Cards Sales</v>
      </c>
      <c r="R837" t="str">
        <v/>
      </c>
      <c r="S837">
        <v>202800</v>
      </c>
      <c r="T837">
        <v>11691</v>
      </c>
    </row>
    <row r="838">
      <c r="N838">
        <v>46173</v>
      </c>
      <c r="O838">
        <v>837</v>
      </c>
      <c r="P838" t="str">
        <v>POS Data Upload DC Central</v>
      </c>
      <c r="Q838" t="str">
        <v>GrubHub</v>
      </c>
      <c r="R838" t="str">
        <v>GHD</v>
      </c>
      <c r="S838">
        <v>115000</v>
      </c>
      <c r="T838">
        <v>11691</v>
      </c>
    </row>
    <row r="839">
      <c r="N839">
        <v>46173</v>
      </c>
      <c r="O839">
        <v>838</v>
      </c>
      <c r="P839" t="str">
        <v>POS Data Upload DC Central</v>
      </c>
      <c r="Q839" t="str">
        <v>Kiosk Expected Payment</v>
      </c>
      <c r="R839" t="str">
        <v>CC</v>
      </c>
      <c r="S839">
        <v>102500</v>
      </c>
      <c r="T839">
        <v>11691</v>
      </c>
    </row>
    <row r="840">
      <c r="N840">
        <v>46173</v>
      </c>
      <c r="O840">
        <v>839</v>
      </c>
      <c r="P840" t="str">
        <v>POS Data Upload DC Central</v>
      </c>
      <c r="Q840" t="str">
        <v>Non-Redeemable Tender</v>
      </c>
      <c r="R840" t="str">
        <v>CASH</v>
      </c>
      <c r="S840">
        <v>676000</v>
      </c>
      <c r="T840">
        <v>11691</v>
      </c>
    </row>
    <row r="841">
      <c r="N841">
        <v>46173</v>
      </c>
      <c r="O841">
        <v>840</v>
      </c>
      <c r="P841" t="str">
        <v>POS Data Upload DC Central</v>
      </c>
      <c r="Q841" t="str">
        <v>O/S DC Discrepancies</v>
      </c>
      <c r="R841" t="str">
        <v>CASH</v>
      </c>
      <c r="S841">
        <v>676000</v>
      </c>
      <c r="T841">
        <v>11691</v>
      </c>
    </row>
    <row r="842">
      <c r="N842">
        <v>46173</v>
      </c>
      <c r="O842">
        <v>841</v>
      </c>
      <c r="P842" t="str">
        <v>POS Data Upload DC Central</v>
      </c>
      <c r="Q842" t="str">
        <v>Online Catering</v>
      </c>
      <c r="R842" t="str">
        <v/>
      </c>
      <c r="S842">
        <v>110000</v>
      </c>
      <c r="T842">
        <v>11691</v>
      </c>
    </row>
    <row r="843">
      <c r="N843">
        <v>46173</v>
      </c>
      <c r="O843">
        <v>842</v>
      </c>
      <c r="P843" t="str">
        <v>POS Data Upload DC Central</v>
      </c>
      <c r="Q843" t="str">
        <v>Paid Outs</v>
      </c>
      <c r="R843" t="str">
        <v/>
      </c>
      <c r="S843">
        <v>116200</v>
      </c>
      <c r="T843">
        <v>11691</v>
      </c>
    </row>
    <row r="844">
      <c r="N844">
        <v>46173</v>
      </c>
      <c r="O844">
        <v>843</v>
      </c>
      <c r="P844" t="str">
        <v>POS Data Upload DC Central</v>
      </c>
      <c r="Q844" t="str">
        <v>POS Over/Short</v>
      </c>
      <c r="R844" t="str">
        <v>CASH</v>
      </c>
      <c r="S844">
        <v>676000</v>
      </c>
      <c r="T844">
        <v>11691</v>
      </c>
    </row>
    <row r="845">
      <c r="N845">
        <v>46173</v>
      </c>
      <c r="O845">
        <v>844</v>
      </c>
      <c r="P845" t="str">
        <v>POS Data Upload DC Central</v>
      </c>
      <c r="Q845" t="str">
        <v>Promotions</v>
      </c>
      <c r="R845" t="str">
        <v/>
      </c>
      <c r="S845">
        <v>444000</v>
      </c>
      <c r="T845">
        <v>11691</v>
      </c>
    </row>
    <row r="846">
      <c r="N846">
        <v>46173</v>
      </c>
      <c r="O846">
        <v>845</v>
      </c>
      <c r="P846" t="str">
        <v>POS Data Upload DC Central</v>
      </c>
      <c r="Q846" t="str">
        <v>Sales Beverages</v>
      </c>
      <c r="R846" t="str">
        <v/>
      </c>
      <c r="S846">
        <v>401000</v>
      </c>
      <c r="T846">
        <v>11691</v>
      </c>
    </row>
    <row r="847">
      <c r="N847">
        <v>46173</v>
      </c>
      <c r="O847">
        <v>846</v>
      </c>
      <c r="P847" t="str">
        <v>POS Data Upload DC Central</v>
      </c>
      <c r="Q847" t="str">
        <v>Sales Food</v>
      </c>
      <c r="R847" t="str">
        <v/>
      </c>
      <c r="S847">
        <v>401000</v>
      </c>
      <c r="T847">
        <v>11691</v>
      </c>
    </row>
    <row r="848">
      <c r="N848">
        <v>46173</v>
      </c>
      <c r="O848">
        <v>847</v>
      </c>
      <c r="P848" t="str">
        <v>POS Data Upload DC Central</v>
      </c>
      <c r="Q848" t="str">
        <v>Sales Other</v>
      </c>
      <c r="R848" t="str">
        <v/>
      </c>
      <c r="S848">
        <v>408000</v>
      </c>
      <c r="T848">
        <v>11691</v>
      </c>
    </row>
    <row r="849">
      <c r="N849">
        <v>46173</v>
      </c>
      <c r="O849">
        <v>848</v>
      </c>
      <c r="P849" t="str">
        <v>POS Data Upload DC Central</v>
      </c>
      <c r="Q849" t="str">
        <v>Sales Tax Payable</v>
      </c>
      <c r="R849" t="str">
        <v/>
      </c>
      <c r="S849">
        <v>241000</v>
      </c>
      <c r="T849">
        <v>11691</v>
      </c>
    </row>
    <row r="850">
      <c r="N850">
        <v>46173</v>
      </c>
      <c r="O850">
        <v>849</v>
      </c>
      <c r="P850" t="str">
        <v>POS Data Upload DC Central</v>
      </c>
      <c r="Q850" t="str">
        <v>Uber</v>
      </c>
      <c r="R850" t="str">
        <v>UBD</v>
      </c>
      <c r="S850">
        <v>116000</v>
      </c>
      <c r="T850">
        <v>11691</v>
      </c>
    </row>
    <row r="851">
      <c r="N851">
        <v>46173</v>
      </c>
      <c r="O851">
        <v>850</v>
      </c>
      <c r="P851" t="str">
        <v>POS Data Upload DC Central</v>
      </c>
      <c r="Q851" t="str">
        <v>Uber Shortage</v>
      </c>
      <c r="R851" t="str">
        <v>UBD</v>
      </c>
      <c r="S851">
        <v>678500</v>
      </c>
      <c r="T851">
        <v>11691</v>
      </c>
    </row>
    <row r="852">
      <c r="N852">
        <v>46173</v>
      </c>
      <c r="O852">
        <v>851</v>
      </c>
      <c r="P852" t="str">
        <v>POS Data Upload DC Central</v>
      </c>
      <c r="Q852" t="str">
        <v>WL DD Tips</v>
      </c>
      <c r="R852" t="str">
        <v/>
      </c>
      <c r="S852">
        <v>670000</v>
      </c>
      <c r="T852">
        <v>11691</v>
      </c>
    </row>
    <row r="853">
      <c r="N853">
        <v>46173</v>
      </c>
      <c r="O853">
        <v>852</v>
      </c>
      <c r="P853" t="str">
        <v>POS Data Upload DC Central</v>
      </c>
      <c r="Q853" t="str">
        <v>Amex Expected Deposit</v>
      </c>
      <c r="R853" t="str">
        <v>CC</v>
      </c>
      <c r="S853">
        <v>102500</v>
      </c>
      <c r="T853">
        <v>11833</v>
      </c>
    </row>
    <row r="854">
      <c r="N854">
        <v>46173</v>
      </c>
      <c r="O854">
        <v>853</v>
      </c>
      <c r="P854" t="str">
        <v>POS Data Upload DC Central</v>
      </c>
      <c r="Q854" t="str">
        <v>Ca CRV</v>
      </c>
      <c r="R854" t="str">
        <v/>
      </c>
      <c r="S854">
        <v>240000</v>
      </c>
      <c r="T854">
        <v>11833</v>
      </c>
    </row>
    <row r="855">
      <c r="N855">
        <v>46173</v>
      </c>
      <c r="O855">
        <v>854</v>
      </c>
      <c r="P855" t="str">
        <v>POS Data Upload DC Central</v>
      </c>
      <c r="Q855" t="str">
        <v>Cash Expected Deposit</v>
      </c>
      <c r="R855" t="str">
        <v>CASH</v>
      </c>
      <c r="S855">
        <v>102000</v>
      </c>
      <c r="T855">
        <v>11833</v>
      </c>
    </row>
    <row r="856">
      <c r="N856">
        <v>46173</v>
      </c>
      <c r="O856">
        <v>855</v>
      </c>
      <c r="P856" t="str">
        <v>POS Data Upload DC Central</v>
      </c>
      <c r="Q856" t="str">
        <v>CC Expected Deposit</v>
      </c>
      <c r="R856" t="str">
        <v>CC</v>
      </c>
      <c r="S856">
        <v>102500</v>
      </c>
      <c r="T856">
        <v>11833</v>
      </c>
    </row>
    <row r="857">
      <c r="N857">
        <v>46173</v>
      </c>
      <c r="O857">
        <v>856</v>
      </c>
      <c r="P857" t="str">
        <v>POS Data Upload DC Central</v>
      </c>
      <c r="Q857" t="str">
        <v>Delivery Fee</v>
      </c>
      <c r="R857" t="str">
        <v/>
      </c>
      <c r="S857">
        <v>670000</v>
      </c>
      <c r="T857">
        <v>11833</v>
      </c>
    </row>
    <row r="858">
      <c r="N858">
        <v>46173</v>
      </c>
      <c r="O858">
        <v>857</v>
      </c>
      <c r="P858" t="str">
        <v>POS Data Upload DC Central</v>
      </c>
      <c r="Q858" t="str">
        <v>Discounts - 10%</v>
      </c>
      <c r="R858" t="str">
        <v/>
      </c>
      <c r="S858">
        <v>421000</v>
      </c>
      <c r="T858">
        <v>11833</v>
      </c>
    </row>
    <row r="859">
      <c r="N859">
        <v>46173</v>
      </c>
      <c r="O859">
        <v>858</v>
      </c>
      <c r="P859" t="str">
        <v>POS Data Upload DC Central</v>
      </c>
      <c r="Q859" t="str">
        <v>Discounts - Employee</v>
      </c>
      <c r="R859" t="str">
        <v/>
      </c>
      <c r="S859">
        <v>421000</v>
      </c>
      <c r="T859">
        <v>11833</v>
      </c>
    </row>
    <row r="860">
      <c r="N860">
        <v>46173</v>
      </c>
      <c r="O860">
        <v>859</v>
      </c>
      <c r="P860" t="str">
        <v>POS Data Upload DC Central</v>
      </c>
      <c r="Q860" t="str">
        <v>Discounts - Guest Recovery</v>
      </c>
      <c r="R860" t="str">
        <v/>
      </c>
      <c r="S860">
        <v>421000</v>
      </c>
      <c r="T860">
        <v>11833</v>
      </c>
    </row>
    <row r="861">
      <c r="N861">
        <v>46173</v>
      </c>
      <c r="O861">
        <v>860</v>
      </c>
      <c r="P861" t="str">
        <v>POS Data Upload DC Central</v>
      </c>
      <c r="Q861" t="str">
        <v>Discounts - Manager</v>
      </c>
      <c r="R861" t="str">
        <v/>
      </c>
      <c r="S861">
        <v>421000</v>
      </c>
      <c r="T861">
        <v>11833</v>
      </c>
    </row>
    <row r="862">
      <c r="N862">
        <v>46173</v>
      </c>
      <c r="O862">
        <v>861</v>
      </c>
      <c r="P862" t="str">
        <v>POS Data Upload DC Central</v>
      </c>
      <c r="Q862" t="str">
        <v>Discounts - Military</v>
      </c>
      <c r="R862" t="str">
        <v/>
      </c>
      <c r="S862">
        <v>421000</v>
      </c>
      <c r="T862">
        <v>11833</v>
      </c>
    </row>
    <row r="863">
      <c r="N863">
        <v>46173</v>
      </c>
      <c r="O863">
        <v>862</v>
      </c>
      <c r="P863" t="str">
        <v>POS Data Upload DC Central</v>
      </c>
      <c r="Q863" t="str">
        <v>Discounts - Open $</v>
      </c>
      <c r="R863" t="str">
        <v/>
      </c>
      <c r="S863">
        <v>421000</v>
      </c>
      <c r="T863">
        <v>11833</v>
      </c>
    </row>
    <row r="864">
      <c r="N864">
        <v>46173</v>
      </c>
      <c r="O864">
        <v>863</v>
      </c>
      <c r="P864" t="str">
        <v>POS Data Upload DC Central</v>
      </c>
      <c r="Q864" t="str">
        <v>Discounts - Open %</v>
      </c>
      <c r="R864" t="str">
        <v/>
      </c>
      <c r="S864">
        <v>421000</v>
      </c>
      <c r="T864">
        <v>11833</v>
      </c>
    </row>
    <row r="865">
      <c r="N865">
        <v>46173</v>
      </c>
      <c r="O865">
        <v>864</v>
      </c>
      <c r="P865" t="str">
        <v>POS Data Upload DC Central</v>
      </c>
      <c r="Q865" t="str">
        <v>Discounts - Other</v>
      </c>
      <c r="R865" t="str">
        <v/>
      </c>
      <c r="S865">
        <v>421000</v>
      </c>
      <c r="T865">
        <v>11833</v>
      </c>
    </row>
    <row r="866">
      <c r="N866">
        <v>46173</v>
      </c>
      <c r="O866">
        <v>865</v>
      </c>
      <c r="P866" t="str">
        <v>POS Data Upload DC Central</v>
      </c>
      <c r="Q866" t="str">
        <v>Discounts - Police</v>
      </c>
      <c r="R866" t="str">
        <v/>
      </c>
      <c r="S866">
        <v>421000</v>
      </c>
      <c r="T866">
        <v>11833</v>
      </c>
    </row>
    <row r="867">
      <c r="N867">
        <v>46173</v>
      </c>
      <c r="O867">
        <v>866</v>
      </c>
      <c r="P867" t="str">
        <v>POS Data Upload DC Central</v>
      </c>
      <c r="Q867" t="str">
        <v>Discounts - Senior Citizen</v>
      </c>
      <c r="R867" t="str">
        <v/>
      </c>
      <c r="S867">
        <v>421000</v>
      </c>
      <c r="T867">
        <v>11833</v>
      </c>
    </row>
    <row r="868">
      <c r="N868">
        <v>46173</v>
      </c>
      <c r="O868">
        <v>867</v>
      </c>
      <c r="P868" t="str">
        <v>POS Data Upload DC Central</v>
      </c>
      <c r="Q868" t="str">
        <v>Donations</v>
      </c>
      <c r="R868" t="str">
        <v/>
      </c>
      <c r="S868">
        <v>236000</v>
      </c>
      <c r="T868">
        <v>11833</v>
      </c>
    </row>
    <row r="869">
      <c r="N869">
        <v>46173</v>
      </c>
      <c r="O869">
        <v>868</v>
      </c>
      <c r="P869" t="str">
        <v>POS Data Upload DC Central</v>
      </c>
      <c r="Q869" t="str">
        <v>DoorDash</v>
      </c>
      <c r="R869" t="str">
        <v>DDD</v>
      </c>
      <c r="S869">
        <v>113000</v>
      </c>
      <c r="T869">
        <v>11833</v>
      </c>
    </row>
    <row r="870">
      <c r="N870">
        <v>46173</v>
      </c>
      <c r="O870">
        <v>869</v>
      </c>
      <c r="P870" t="str">
        <v>POS Data Upload DC Central</v>
      </c>
      <c r="Q870" t="str">
        <v>DoorDash Shortage</v>
      </c>
      <c r="R870" t="str">
        <v>DDD</v>
      </c>
      <c r="S870">
        <v>678500</v>
      </c>
      <c r="T870">
        <v>11833</v>
      </c>
    </row>
    <row r="871">
      <c r="N871">
        <v>46173</v>
      </c>
      <c r="O871">
        <v>870</v>
      </c>
      <c r="P871" t="str">
        <v>POS Data Upload DC Central</v>
      </c>
      <c r="Q871" t="str">
        <v xml:space="preserve">EBT Expected </v>
      </c>
      <c r="R871" t="str">
        <v/>
      </c>
      <c r="S871">
        <v>114000</v>
      </c>
      <c r="T871">
        <v>11833</v>
      </c>
    </row>
    <row r="872">
      <c r="N872">
        <v>46173</v>
      </c>
      <c r="O872">
        <v>871</v>
      </c>
      <c r="P872" t="str">
        <v>POS Data Upload DC Central</v>
      </c>
      <c r="Q872" t="str">
        <v>EZ Cater</v>
      </c>
      <c r="R872" t="str">
        <v/>
      </c>
      <c r="S872">
        <v>110000</v>
      </c>
      <c r="T872">
        <v>11833</v>
      </c>
    </row>
    <row r="873">
      <c r="N873">
        <v>46173</v>
      </c>
      <c r="O873">
        <v>872</v>
      </c>
      <c r="P873" t="str">
        <v>POS Data Upload DC Central</v>
      </c>
      <c r="Q873" t="str">
        <v>Gift Card Redeemed</v>
      </c>
      <c r="R873" t="str">
        <v/>
      </c>
      <c r="S873">
        <v>202900</v>
      </c>
      <c r="T873">
        <v>11833</v>
      </c>
    </row>
    <row r="874">
      <c r="N874">
        <v>46173</v>
      </c>
      <c r="O874">
        <v>873</v>
      </c>
      <c r="P874" t="str">
        <v>POS Data Upload DC Central</v>
      </c>
      <c r="Q874" t="str">
        <v>Gift Cards Sales</v>
      </c>
      <c r="R874" t="str">
        <v/>
      </c>
      <c r="S874">
        <v>202800</v>
      </c>
      <c r="T874">
        <v>11833</v>
      </c>
    </row>
    <row r="875">
      <c r="N875">
        <v>46173</v>
      </c>
      <c r="O875">
        <v>874</v>
      </c>
      <c r="P875" t="str">
        <v>POS Data Upload DC Central</v>
      </c>
      <c r="Q875" t="str">
        <v>GrubHub</v>
      </c>
      <c r="R875" t="str">
        <v>GHD</v>
      </c>
      <c r="S875">
        <v>115000</v>
      </c>
      <c r="T875">
        <v>11833</v>
      </c>
    </row>
    <row r="876">
      <c r="N876">
        <v>46173</v>
      </c>
      <c r="O876">
        <v>875</v>
      </c>
      <c r="P876" t="str">
        <v>POS Data Upload DC Central</v>
      </c>
      <c r="Q876" t="str">
        <v>Kiosk Expected Payment</v>
      </c>
      <c r="R876" t="str">
        <v>CC</v>
      </c>
      <c r="S876">
        <v>102500</v>
      </c>
      <c r="T876">
        <v>11833</v>
      </c>
    </row>
    <row r="877">
      <c r="N877">
        <v>46173</v>
      </c>
      <c r="O877">
        <v>876</v>
      </c>
      <c r="P877" t="str">
        <v>POS Data Upload DC Central</v>
      </c>
      <c r="Q877" t="str">
        <v>Non-Redeemable Tender</v>
      </c>
      <c r="R877" t="str">
        <v>CASH</v>
      </c>
      <c r="S877">
        <v>676000</v>
      </c>
      <c r="T877">
        <v>11833</v>
      </c>
    </row>
    <row r="878">
      <c r="N878">
        <v>46173</v>
      </c>
      <c r="O878">
        <v>877</v>
      </c>
      <c r="P878" t="str">
        <v>POS Data Upload DC Central</v>
      </c>
      <c r="Q878" t="str">
        <v>O/S DC Discrepancies</v>
      </c>
      <c r="R878" t="str">
        <v>CASH</v>
      </c>
      <c r="S878">
        <v>676000</v>
      </c>
      <c r="T878">
        <v>11833</v>
      </c>
    </row>
    <row r="879">
      <c r="N879">
        <v>46173</v>
      </c>
      <c r="O879">
        <v>878</v>
      </c>
      <c r="P879" t="str">
        <v>POS Data Upload DC Central</v>
      </c>
      <c r="Q879" t="str">
        <v>Online Catering</v>
      </c>
      <c r="R879" t="str">
        <v/>
      </c>
      <c r="S879">
        <v>110000</v>
      </c>
      <c r="T879">
        <v>11833</v>
      </c>
    </row>
    <row r="880">
      <c r="N880">
        <v>46173</v>
      </c>
      <c r="O880">
        <v>879</v>
      </c>
      <c r="P880" t="str">
        <v>POS Data Upload DC Central</v>
      </c>
      <c r="Q880" t="str">
        <v>Paid Outs</v>
      </c>
      <c r="R880" t="str">
        <v/>
      </c>
      <c r="S880">
        <v>116200</v>
      </c>
      <c r="T880">
        <v>11833</v>
      </c>
    </row>
    <row r="881">
      <c r="N881">
        <v>46173</v>
      </c>
      <c r="O881">
        <v>880</v>
      </c>
      <c r="P881" t="str">
        <v>POS Data Upload DC Central</v>
      </c>
      <c r="Q881" t="str">
        <v>POS Over/Short</v>
      </c>
      <c r="R881" t="str">
        <v>CASH</v>
      </c>
      <c r="S881">
        <v>676000</v>
      </c>
      <c r="T881">
        <v>11833</v>
      </c>
    </row>
    <row r="882">
      <c r="N882">
        <v>46173</v>
      </c>
      <c r="O882">
        <v>881</v>
      </c>
      <c r="P882" t="str">
        <v>POS Data Upload DC Central</v>
      </c>
      <c r="Q882" t="str">
        <v>Promotions</v>
      </c>
      <c r="R882" t="str">
        <v/>
      </c>
      <c r="S882">
        <v>444000</v>
      </c>
      <c r="T882">
        <v>11833</v>
      </c>
    </row>
    <row r="883">
      <c r="N883">
        <v>46173</v>
      </c>
      <c r="O883">
        <v>882</v>
      </c>
      <c r="P883" t="str">
        <v>POS Data Upload DC Central</v>
      </c>
      <c r="Q883" t="str">
        <v>Sales Beverages</v>
      </c>
      <c r="R883" t="str">
        <v/>
      </c>
      <c r="S883">
        <v>401000</v>
      </c>
      <c r="T883">
        <v>11833</v>
      </c>
    </row>
    <row r="884">
      <c r="N884">
        <v>46173</v>
      </c>
      <c r="O884">
        <v>883</v>
      </c>
      <c r="P884" t="str">
        <v>POS Data Upload DC Central</v>
      </c>
      <c r="Q884" t="str">
        <v>Sales Food</v>
      </c>
      <c r="R884" t="str">
        <v/>
      </c>
      <c r="S884">
        <v>401000</v>
      </c>
      <c r="T884">
        <v>11833</v>
      </c>
    </row>
    <row r="885">
      <c r="N885">
        <v>46173</v>
      </c>
      <c r="O885">
        <v>884</v>
      </c>
      <c r="P885" t="str">
        <v>POS Data Upload DC Central</v>
      </c>
      <c r="Q885" t="str">
        <v>Sales Other</v>
      </c>
      <c r="R885" t="str">
        <v/>
      </c>
      <c r="S885">
        <v>408000</v>
      </c>
      <c r="T885">
        <v>11833</v>
      </c>
    </row>
    <row r="886">
      <c r="N886">
        <v>46173</v>
      </c>
      <c r="O886">
        <v>885</v>
      </c>
      <c r="P886" t="str">
        <v>POS Data Upload DC Central</v>
      </c>
      <c r="Q886" t="str">
        <v>Sales Tax Payable</v>
      </c>
      <c r="R886" t="str">
        <v/>
      </c>
      <c r="S886">
        <v>241000</v>
      </c>
      <c r="T886">
        <v>11833</v>
      </c>
    </row>
    <row r="887">
      <c r="N887">
        <v>46173</v>
      </c>
      <c r="O887">
        <v>886</v>
      </c>
      <c r="P887" t="str">
        <v>POS Data Upload DC Central</v>
      </c>
      <c r="Q887" t="str">
        <v>Uber</v>
      </c>
      <c r="R887" t="str">
        <v>UBD</v>
      </c>
      <c r="S887">
        <v>116000</v>
      </c>
      <c r="T887">
        <v>11833</v>
      </c>
    </row>
    <row r="888">
      <c r="N888">
        <v>46173</v>
      </c>
      <c r="O888">
        <v>887</v>
      </c>
      <c r="P888" t="str">
        <v>POS Data Upload DC Central</v>
      </c>
      <c r="Q888" t="str">
        <v>Uber Shortage</v>
      </c>
      <c r="R888" t="str">
        <v>UBD</v>
      </c>
      <c r="S888">
        <v>678500</v>
      </c>
      <c r="T888">
        <v>11833</v>
      </c>
    </row>
    <row r="889">
      <c r="N889">
        <v>46173</v>
      </c>
      <c r="O889">
        <v>888</v>
      </c>
      <c r="P889" t="str">
        <v>POS Data Upload DC Central</v>
      </c>
      <c r="Q889" t="str">
        <v>WL DD Tips</v>
      </c>
      <c r="R889" t="str">
        <v/>
      </c>
      <c r="S889">
        <v>670000</v>
      </c>
      <c r="T889">
        <v>11833</v>
      </c>
    </row>
    <row r="890">
      <c r="N890">
        <v>46173</v>
      </c>
      <c r="O890">
        <v>889</v>
      </c>
      <c r="P890" t="str">
        <v>POS Data Upload DC Central</v>
      </c>
      <c r="Q890" t="str">
        <v>Amex Expected Deposit</v>
      </c>
      <c r="R890" t="str">
        <v>CC</v>
      </c>
      <c r="S890">
        <v>102500</v>
      </c>
      <c r="T890">
        <v>11921</v>
      </c>
    </row>
    <row r="891">
      <c r="N891">
        <v>46173</v>
      </c>
      <c r="O891">
        <v>890</v>
      </c>
      <c r="P891" t="str">
        <v>POS Data Upload DC Central</v>
      </c>
      <c r="Q891" t="str">
        <v>Ca CRV</v>
      </c>
      <c r="R891" t="str">
        <v/>
      </c>
      <c r="S891">
        <v>240000</v>
      </c>
      <c r="T891">
        <v>11921</v>
      </c>
    </row>
    <row r="892">
      <c r="N892">
        <v>46173</v>
      </c>
      <c r="O892">
        <v>891</v>
      </c>
      <c r="P892" t="str">
        <v>POS Data Upload DC Central</v>
      </c>
      <c r="Q892" t="str">
        <v>Cash Expected Deposit</v>
      </c>
      <c r="R892" t="str">
        <v>CASH</v>
      </c>
      <c r="S892">
        <v>102000</v>
      </c>
      <c r="T892">
        <v>11921</v>
      </c>
    </row>
    <row r="893">
      <c r="N893">
        <v>46173</v>
      </c>
      <c r="O893">
        <v>892</v>
      </c>
      <c r="P893" t="str">
        <v>POS Data Upload DC Central</v>
      </c>
      <c r="Q893" t="str">
        <v>CC Expected Deposit</v>
      </c>
      <c r="R893" t="str">
        <v>CC</v>
      </c>
      <c r="S893">
        <v>102500</v>
      </c>
      <c r="T893">
        <v>11921</v>
      </c>
    </row>
    <row r="894">
      <c r="N894">
        <v>46173</v>
      </c>
      <c r="O894">
        <v>893</v>
      </c>
      <c r="P894" t="str">
        <v>POS Data Upload DC Central</v>
      </c>
      <c r="Q894" t="str">
        <v>Delivery Fee</v>
      </c>
      <c r="R894" t="str">
        <v/>
      </c>
      <c r="S894">
        <v>670000</v>
      </c>
      <c r="T894">
        <v>11921</v>
      </c>
    </row>
    <row r="895">
      <c r="N895">
        <v>46173</v>
      </c>
      <c r="O895">
        <v>894</v>
      </c>
      <c r="P895" t="str">
        <v>POS Data Upload DC Central</v>
      </c>
      <c r="Q895" t="str">
        <v>Discounts - 10%</v>
      </c>
      <c r="R895" t="str">
        <v/>
      </c>
      <c r="S895">
        <v>421000</v>
      </c>
      <c r="T895">
        <v>11921</v>
      </c>
    </row>
    <row r="896">
      <c r="N896">
        <v>46173</v>
      </c>
      <c r="O896">
        <v>895</v>
      </c>
      <c r="P896" t="str">
        <v>POS Data Upload DC Central</v>
      </c>
      <c r="Q896" t="str">
        <v>Discounts - Employee</v>
      </c>
      <c r="R896" t="str">
        <v/>
      </c>
      <c r="S896">
        <v>421000</v>
      </c>
      <c r="T896">
        <v>11921</v>
      </c>
    </row>
    <row r="897">
      <c r="N897">
        <v>46173</v>
      </c>
      <c r="O897">
        <v>896</v>
      </c>
      <c r="P897" t="str">
        <v>POS Data Upload DC Central</v>
      </c>
      <c r="Q897" t="str">
        <v>Discounts - Guest Recovery</v>
      </c>
      <c r="R897" t="str">
        <v/>
      </c>
      <c r="S897">
        <v>421000</v>
      </c>
      <c r="T897">
        <v>11921</v>
      </c>
    </row>
    <row r="898">
      <c r="N898">
        <v>46173</v>
      </c>
      <c r="O898">
        <v>897</v>
      </c>
      <c r="P898" t="str">
        <v>POS Data Upload DC Central</v>
      </c>
      <c r="Q898" t="str">
        <v>Discounts - Manager</v>
      </c>
      <c r="R898" t="str">
        <v/>
      </c>
      <c r="S898">
        <v>421000</v>
      </c>
      <c r="T898">
        <v>11921</v>
      </c>
    </row>
    <row r="899">
      <c r="N899">
        <v>46173</v>
      </c>
      <c r="O899">
        <v>898</v>
      </c>
      <c r="P899" t="str">
        <v>POS Data Upload DC Central</v>
      </c>
      <c r="Q899" t="str">
        <v>Discounts - Military</v>
      </c>
      <c r="R899" t="str">
        <v/>
      </c>
      <c r="S899">
        <v>421000</v>
      </c>
      <c r="T899">
        <v>11921</v>
      </c>
    </row>
    <row r="900">
      <c r="N900">
        <v>46173</v>
      </c>
      <c r="O900">
        <v>899</v>
      </c>
      <c r="P900" t="str">
        <v>POS Data Upload DC Central</v>
      </c>
      <c r="Q900" t="str">
        <v>Discounts - Open $</v>
      </c>
      <c r="R900" t="str">
        <v/>
      </c>
      <c r="S900">
        <v>421000</v>
      </c>
      <c r="T900">
        <v>11921</v>
      </c>
    </row>
    <row r="901">
      <c r="N901">
        <v>46173</v>
      </c>
      <c r="O901">
        <v>900</v>
      </c>
      <c r="P901" t="str">
        <v>POS Data Upload DC Central</v>
      </c>
      <c r="Q901" t="str">
        <v>Discounts - Open %</v>
      </c>
      <c r="R901" t="str">
        <v/>
      </c>
      <c r="S901">
        <v>421000</v>
      </c>
      <c r="T901">
        <v>11921</v>
      </c>
    </row>
    <row r="902">
      <c r="N902">
        <v>46173</v>
      </c>
      <c r="O902">
        <v>901</v>
      </c>
      <c r="P902" t="str">
        <v>POS Data Upload DC Central</v>
      </c>
      <c r="Q902" t="str">
        <v>Discounts - Other</v>
      </c>
      <c r="R902" t="str">
        <v/>
      </c>
      <c r="S902">
        <v>421000</v>
      </c>
      <c r="T902">
        <v>11921</v>
      </c>
    </row>
    <row r="903">
      <c r="N903">
        <v>46173</v>
      </c>
      <c r="O903">
        <v>902</v>
      </c>
      <c r="P903" t="str">
        <v>POS Data Upload DC Central</v>
      </c>
      <c r="Q903" t="str">
        <v>Discounts - Police</v>
      </c>
      <c r="R903" t="str">
        <v/>
      </c>
      <c r="S903">
        <v>421000</v>
      </c>
      <c r="T903">
        <v>11921</v>
      </c>
    </row>
    <row r="904">
      <c r="N904">
        <v>46173</v>
      </c>
      <c r="O904">
        <v>903</v>
      </c>
      <c r="P904" t="str">
        <v>POS Data Upload DC Central</v>
      </c>
      <c r="Q904" t="str">
        <v>Discounts - Senior Citizen</v>
      </c>
      <c r="R904" t="str">
        <v/>
      </c>
      <c r="S904">
        <v>421000</v>
      </c>
      <c r="T904">
        <v>11921</v>
      </c>
    </row>
    <row r="905">
      <c r="N905">
        <v>46173</v>
      </c>
      <c r="O905">
        <v>904</v>
      </c>
      <c r="P905" t="str">
        <v>POS Data Upload DC Central</v>
      </c>
      <c r="Q905" t="str">
        <v>Donations</v>
      </c>
      <c r="R905" t="str">
        <v/>
      </c>
      <c r="S905">
        <v>236000</v>
      </c>
      <c r="T905">
        <v>11921</v>
      </c>
    </row>
    <row r="906">
      <c r="N906">
        <v>46173</v>
      </c>
      <c r="O906">
        <v>905</v>
      </c>
      <c r="P906" t="str">
        <v>POS Data Upload DC Central</v>
      </c>
      <c r="Q906" t="str">
        <v>DoorDash</v>
      </c>
      <c r="R906" t="str">
        <v>DDD</v>
      </c>
      <c r="S906">
        <v>113000</v>
      </c>
      <c r="T906">
        <v>11921</v>
      </c>
    </row>
    <row r="907">
      <c r="N907">
        <v>46173</v>
      </c>
      <c r="O907">
        <v>906</v>
      </c>
      <c r="P907" t="str">
        <v>POS Data Upload DC Central</v>
      </c>
      <c r="Q907" t="str">
        <v>DoorDash Shortage</v>
      </c>
      <c r="R907" t="str">
        <v>DDD</v>
      </c>
      <c r="S907">
        <v>678500</v>
      </c>
      <c r="T907">
        <v>11921</v>
      </c>
    </row>
    <row r="908">
      <c r="N908">
        <v>46173</v>
      </c>
      <c r="O908">
        <v>907</v>
      </c>
      <c r="P908" t="str">
        <v>POS Data Upload DC Central</v>
      </c>
      <c r="Q908" t="str">
        <v xml:space="preserve">EBT Expected </v>
      </c>
      <c r="R908" t="str">
        <v/>
      </c>
      <c r="S908">
        <v>114000</v>
      </c>
      <c r="T908">
        <v>11921</v>
      </c>
    </row>
    <row r="909">
      <c r="N909">
        <v>46173</v>
      </c>
      <c r="O909">
        <v>908</v>
      </c>
      <c r="P909" t="str">
        <v>POS Data Upload DC Central</v>
      </c>
      <c r="Q909" t="str">
        <v>EZ Cater</v>
      </c>
      <c r="R909" t="str">
        <v/>
      </c>
      <c r="S909">
        <v>110000</v>
      </c>
      <c r="T909">
        <v>11921</v>
      </c>
    </row>
    <row r="910">
      <c r="N910">
        <v>46173</v>
      </c>
      <c r="O910">
        <v>909</v>
      </c>
      <c r="P910" t="str">
        <v>POS Data Upload DC Central</v>
      </c>
      <c r="Q910" t="str">
        <v>Gift Card Redeemed</v>
      </c>
      <c r="R910" t="str">
        <v/>
      </c>
      <c r="S910">
        <v>202900</v>
      </c>
      <c r="T910">
        <v>11921</v>
      </c>
    </row>
    <row r="911">
      <c r="N911">
        <v>46173</v>
      </c>
      <c r="O911">
        <v>910</v>
      </c>
      <c r="P911" t="str">
        <v>POS Data Upload DC Central</v>
      </c>
      <c r="Q911" t="str">
        <v>Gift Cards Sales</v>
      </c>
      <c r="R911" t="str">
        <v/>
      </c>
      <c r="S911">
        <v>202800</v>
      </c>
      <c r="T911">
        <v>11921</v>
      </c>
    </row>
    <row r="912">
      <c r="N912">
        <v>46173</v>
      </c>
      <c r="O912">
        <v>911</v>
      </c>
      <c r="P912" t="str">
        <v>POS Data Upload DC Central</v>
      </c>
      <c r="Q912" t="str">
        <v>GrubHub</v>
      </c>
      <c r="R912" t="str">
        <v>GHD</v>
      </c>
      <c r="S912">
        <v>115000</v>
      </c>
      <c r="T912">
        <v>11921</v>
      </c>
    </row>
    <row r="913">
      <c r="N913">
        <v>46173</v>
      </c>
      <c r="O913">
        <v>912</v>
      </c>
      <c r="P913" t="str">
        <v>POS Data Upload DC Central</v>
      </c>
      <c r="Q913" t="str">
        <v>Kiosk Expected Payment</v>
      </c>
      <c r="R913" t="str">
        <v>CC</v>
      </c>
      <c r="S913">
        <v>102500</v>
      </c>
      <c r="T913">
        <v>11921</v>
      </c>
    </row>
    <row r="914">
      <c r="N914">
        <v>46173</v>
      </c>
      <c r="O914">
        <v>913</v>
      </c>
      <c r="P914" t="str">
        <v>POS Data Upload DC Central</v>
      </c>
      <c r="Q914" t="str">
        <v>Non-Redeemable Tender</v>
      </c>
      <c r="R914" t="str">
        <v>CASH</v>
      </c>
      <c r="S914">
        <v>676000</v>
      </c>
      <c r="T914">
        <v>11921</v>
      </c>
    </row>
    <row r="915">
      <c r="N915">
        <v>46173</v>
      </c>
      <c r="O915">
        <v>914</v>
      </c>
      <c r="P915" t="str">
        <v>POS Data Upload DC Central</v>
      </c>
      <c r="Q915" t="str">
        <v>O/S DC Discrepancies</v>
      </c>
      <c r="R915" t="str">
        <v>CASH</v>
      </c>
      <c r="S915">
        <v>676000</v>
      </c>
      <c r="T915">
        <v>11921</v>
      </c>
    </row>
    <row r="916">
      <c r="N916">
        <v>46173</v>
      </c>
      <c r="O916">
        <v>915</v>
      </c>
      <c r="P916" t="str">
        <v>POS Data Upload DC Central</v>
      </c>
      <c r="Q916" t="str">
        <v>Online Catering</v>
      </c>
      <c r="R916" t="str">
        <v/>
      </c>
      <c r="S916">
        <v>110000</v>
      </c>
      <c r="T916">
        <v>11921</v>
      </c>
    </row>
    <row r="917">
      <c r="N917">
        <v>46173</v>
      </c>
      <c r="O917">
        <v>916</v>
      </c>
      <c r="P917" t="str">
        <v>POS Data Upload DC Central</v>
      </c>
      <c r="Q917" t="str">
        <v>Paid Outs</v>
      </c>
      <c r="R917" t="str">
        <v/>
      </c>
      <c r="S917">
        <v>116200</v>
      </c>
      <c r="T917">
        <v>11921</v>
      </c>
    </row>
    <row r="918">
      <c r="N918">
        <v>46173</v>
      </c>
      <c r="O918">
        <v>917</v>
      </c>
      <c r="P918" t="str">
        <v>POS Data Upload DC Central</v>
      </c>
      <c r="Q918" t="str">
        <v>POS Over/Short</v>
      </c>
      <c r="R918" t="str">
        <v>CASH</v>
      </c>
      <c r="S918">
        <v>676000</v>
      </c>
      <c r="T918">
        <v>11921</v>
      </c>
    </row>
    <row r="919">
      <c r="N919">
        <v>46173</v>
      </c>
      <c r="O919">
        <v>918</v>
      </c>
      <c r="P919" t="str">
        <v>POS Data Upload DC Central</v>
      </c>
      <c r="Q919" t="str">
        <v>Promotions</v>
      </c>
      <c r="R919" t="str">
        <v/>
      </c>
      <c r="S919">
        <v>444000</v>
      </c>
      <c r="T919">
        <v>11921</v>
      </c>
    </row>
    <row r="920">
      <c r="N920">
        <v>46173</v>
      </c>
      <c r="O920">
        <v>919</v>
      </c>
      <c r="P920" t="str">
        <v>POS Data Upload DC Central</v>
      </c>
      <c r="Q920" t="str">
        <v>Sales Beverages</v>
      </c>
      <c r="R920" t="str">
        <v/>
      </c>
      <c r="S920">
        <v>401000</v>
      </c>
      <c r="T920">
        <v>11921</v>
      </c>
    </row>
    <row r="921">
      <c r="N921">
        <v>46173</v>
      </c>
      <c r="O921">
        <v>920</v>
      </c>
      <c r="P921" t="str">
        <v>POS Data Upload DC Central</v>
      </c>
      <c r="Q921" t="str">
        <v>Sales Food</v>
      </c>
      <c r="R921" t="str">
        <v/>
      </c>
      <c r="S921">
        <v>401000</v>
      </c>
      <c r="T921">
        <v>11921</v>
      </c>
    </row>
    <row r="922">
      <c r="N922">
        <v>46173</v>
      </c>
      <c r="O922">
        <v>921</v>
      </c>
      <c r="P922" t="str">
        <v>POS Data Upload DC Central</v>
      </c>
      <c r="Q922" t="str">
        <v>Sales Other</v>
      </c>
      <c r="R922" t="str">
        <v/>
      </c>
      <c r="S922">
        <v>408000</v>
      </c>
      <c r="T922">
        <v>11921</v>
      </c>
    </row>
    <row r="923">
      <c r="N923">
        <v>46173</v>
      </c>
      <c r="O923">
        <v>922</v>
      </c>
      <c r="P923" t="str">
        <v>POS Data Upload DC Central</v>
      </c>
      <c r="Q923" t="str">
        <v>Sales Tax Payable</v>
      </c>
      <c r="R923" t="str">
        <v/>
      </c>
      <c r="S923">
        <v>241000</v>
      </c>
      <c r="T923">
        <v>11921</v>
      </c>
    </row>
    <row r="924">
      <c r="N924">
        <v>46173</v>
      </c>
      <c r="O924">
        <v>923</v>
      </c>
      <c r="P924" t="str">
        <v>POS Data Upload DC Central</v>
      </c>
      <c r="Q924" t="str">
        <v>Uber</v>
      </c>
      <c r="R924" t="str">
        <v>UBD</v>
      </c>
      <c r="S924">
        <v>116000</v>
      </c>
      <c r="T924">
        <v>11921</v>
      </c>
    </row>
    <row r="925">
      <c r="N925">
        <v>46173</v>
      </c>
      <c r="O925">
        <v>924</v>
      </c>
      <c r="P925" t="str">
        <v>POS Data Upload DC Central</v>
      </c>
      <c r="Q925" t="str">
        <v>Uber Shortage</v>
      </c>
      <c r="R925" t="str">
        <v>UBD</v>
      </c>
      <c r="S925">
        <v>678500</v>
      </c>
      <c r="T925">
        <v>11921</v>
      </c>
    </row>
    <row r="926">
      <c r="N926">
        <v>46173</v>
      </c>
      <c r="O926">
        <v>925</v>
      </c>
      <c r="P926" t="str">
        <v>POS Data Upload DC Central</v>
      </c>
      <c r="Q926" t="str">
        <v>WL DD Tips</v>
      </c>
      <c r="R926" t="str">
        <v/>
      </c>
      <c r="S926">
        <v>670000</v>
      </c>
      <c r="T926">
        <v>11921</v>
      </c>
    </row>
    <row r="927">
      <c r="N927">
        <v>46173</v>
      </c>
      <c r="O927">
        <v>926</v>
      </c>
      <c r="P927" t="str">
        <v>POS Data Upload DC Central</v>
      </c>
      <c r="Q927" t="str">
        <v>Amex Expected Deposit</v>
      </c>
      <c r="R927" t="str">
        <v>CC</v>
      </c>
      <c r="S927">
        <v>102500</v>
      </c>
      <c r="T927">
        <v>11922</v>
      </c>
    </row>
    <row r="928">
      <c r="N928">
        <v>46173</v>
      </c>
      <c r="O928">
        <v>927</v>
      </c>
      <c r="P928" t="str">
        <v>POS Data Upload DC Central</v>
      </c>
      <c r="Q928" t="str">
        <v>Ca CRV</v>
      </c>
      <c r="R928" t="str">
        <v/>
      </c>
      <c r="S928">
        <v>240000</v>
      </c>
      <c r="T928">
        <v>11922</v>
      </c>
    </row>
    <row r="929">
      <c r="N929">
        <v>46173</v>
      </c>
      <c r="O929">
        <v>928</v>
      </c>
      <c r="P929" t="str">
        <v>POS Data Upload DC Central</v>
      </c>
      <c r="Q929" t="str">
        <v>Cash Expected Deposit</v>
      </c>
      <c r="R929" t="str">
        <v>CASH</v>
      </c>
      <c r="S929">
        <v>102000</v>
      </c>
      <c r="T929">
        <v>11922</v>
      </c>
    </row>
    <row r="930">
      <c r="N930">
        <v>46173</v>
      </c>
      <c r="O930">
        <v>929</v>
      </c>
      <c r="P930" t="str">
        <v>POS Data Upload DC Central</v>
      </c>
      <c r="Q930" t="str">
        <v>CC Expected Deposit</v>
      </c>
      <c r="R930" t="str">
        <v>CC</v>
      </c>
      <c r="S930">
        <v>102500</v>
      </c>
      <c r="T930">
        <v>11922</v>
      </c>
    </row>
    <row r="931">
      <c r="N931">
        <v>46173</v>
      </c>
      <c r="O931">
        <v>930</v>
      </c>
      <c r="P931" t="str">
        <v>POS Data Upload DC Central</v>
      </c>
      <c r="Q931" t="str">
        <v>Delivery Fee</v>
      </c>
      <c r="R931" t="str">
        <v/>
      </c>
      <c r="S931">
        <v>670000</v>
      </c>
      <c r="T931">
        <v>11922</v>
      </c>
    </row>
    <row r="932">
      <c r="N932">
        <v>46173</v>
      </c>
      <c r="O932">
        <v>931</v>
      </c>
      <c r="P932" t="str">
        <v>POS Data Upload DC Central</v>
      </c>
      <c r="Q932" t="str">
        <v>Discounts - 10%</v>
      </c>
      <c r="R932" t="str">
        <v/>
      </c>
      <c r="S932">
        <v>421000</v>
      </c>
      <c r="T932">
        <v>11922</v>
      </c>
    </row>
    <row r="933">
      <c r="N933">
        <v>46173</v>
      </c>
      <c r="O933">
        <v>932</v>
      </c>
      <c r="P933" t="str">
        <v>POS Data Upload DC Central</v>
      </c>
      <c r="Q933" t="str">
        <v>Discounts - Employee</v>
      </c>
      <c r="R933" t="str">
        <v/>
      </c>
      <c r="S933">
        <v>421000</v>
      </c>
      <c r="T933">
        <v>11922</v>
      </c>
    </row>
    <row r="934">
      <c r="N934">
        <v>46173</v>
      </c>
      <c r="O934">
        <v>933</v>
      </c>
      <c r="P934" t="str">
        <v>POS Data Upload DC Central</v>
      </c>
      <c r="Q934" t="str">
        <v>Discounts - Guest Recovery</v>
      </c>
      <c r="R934" t="str">
        <v/>
      </c>
      <c r="S934">
        <v>421000</v>
      </c>
      <c r="T934">
        <v>11922</v>
      </c>
    </row>
    <row r="935">
      <c r="N935">
        <v>46173</v>
      </c>
      <c r="O935">
        <v>934</v>
      </c>
      <c r="P935" t="str">
        <v>POS Data Upload DC Central</v>
      </c>
      <c r="Q935" t="str">
        <v>Discounts - Manager</v>
      </c>
      <c r="R935" t="str">
        <v/>
      </c>
      <c r="S935">
        <v>421000</v>
      </c>
      <c r="T935">
        <v>11922</v>
      </c>
    </row>
    <row r="936">
      <c r="N936">
        <v>46173</v>
      </c>
      <c r="O936">
        <v>935</v>
      </c>
      <c r="P936" t="str">
        <v>POS Data Upload DC Central</v>
      </c>
      <c r="Q936" t="str">
        <v>Discounts - Military</v>
      </c>
      <c r="R936" t="str">
        <v/>
      </c>
      <c r="S936">
        <v>421000</v>
      </c>
      <c r="T936">
        <v>11922</v>
      </c>
    </row>
    <row r="937">
      <c r="N937">
        <v>46173</v>
      </c>
      <c r="O937">
        <v>936</v>
      </c>
      <c r="P937" t="str">
        <v>POS Data Upload DC Central</v>
      </c>
      <c r="Q937" t="str">
        <v>Discounts - Open $</v>
      </c>
      <c r="R937" t="str">
        <v/>
      </c>
      <c r="S937">
        <v>421000</v>
      </c>
      <c r="T937">
        <v>11922</v>
      </c>
    </row>
    <row r="938">
      <c r="N938">
        <v>46173</v>
      </c>
      <c r="O938">
        <v>937</v>
      </c>
      <c r="P938" t="str">
        <v>POS Data Upload DC Central</v>
      </c>
      <c r="Q938" t="str">
        <v>Discounts - Open %</v>
      </c>
      <c r="R938" t="str">
        <v/>
      </c>
      <c r="S938">
        <v>421000</v>
      </c>
      <c r="T938">
        <v>11922</v>
      </c>
    </row>
    <row r="939">
      <c r="N939">
        <v>46173</v>
      </c>
      <c r="O939">
        <v>938</v>
      </c>
      <c r="P939" t="str">
        <v>POS Data Upload DC Central</v>
      </c>
      <c r="Q939" t="str">
        <v>Discounts - Other</v>
      </c>
      <c r="R939" t="str">
        <v/>
      </c>
      <c r="S939">
        <v>421000</v>
      </c>
      <c r="T939">
        <v>11922</v>
      </c>
    </row>
    <row r="940">
      <c r="N940">
        <v>46173</v>
      </c>
      <c r="O940">
        <v>939</v>
      </c>
      <c r="P940" t="str">
        <v>POS Data Upload DC Central</v>
      </c>
      <c r="Q940" t="str">
        <v>Discounts - Police</v>
      </c>
      <c r="R940" t="str">
        <v/>
      </c>
      <c r="S940">
        <v>421000</v>
      </c>
      <c r="T940">
        <v>11922</v>
      </c>
    </row>
    <row r="941">
      <c r="N941">
        <v>46173</v>
      </c>
      <c r="O941">
        <v>940</v>
      </c>
      <c r="P941" t="str">
        <v>POS Data Upload DC Central</v>
      </c>
      <c r="Q941" t="str">
        <v>Discounts - Senior Citizen</v>
      </c>
      <c r="R941" t="str">
        <v/>
      </c>
      <c r="S941">
        <v>421000</v>
      </c>
      <c r="T941">
        <v>11922</v>
      </c>
    </row>
    <row r="942">
      <c r="N942">
        <v>46173</v>
      </c>
      <c r="O942">
        <v>941</v>
      </c>
      <c r="P942" t="str">
        <v>POS Data Upload DC Central</v>
      </c>
      <c r="Q942" t="str">
        <v>Donations</v>
      </c>
      <c r="R942" t="str">
        <v/>
      </c>
      <c r="S942">
        <v>236000</v>
      </c>
      <c r="T942">
        <v>11922</v>
      </c>
    </row>
    <row r="943">
      <c r="N943">
        <v>46173</v>
      </c>
      <c r="O943">
        <v>942</v>
      </c>
      <c r="P943" t="str">
        <v>POS Data Upload DC Central</v>
      </c>
      <c r="Q943" t="str">
        <v>DoorDash</v>
      </c>
      <c r="R943" t="str">
        <v>DDD</v>
      </c>
      <c r="S943">
        <v>113000</v>
      </c>
      <c r="T943">
        <v>11922</v>
      </c>
    </row>
    <row r="944">
      <c r="N944">
        <v>46173</v>
      </c>
      <c r="O944">
        <v>943</v>
      </c>
      <c r="P944" t="str">
        <v>POS Data Upload DC Central</v>
      </c>
      <c r="Q944" t="str">
        <v>DoorDash Shortage</v>
      </c>
      <c r="R944" t="str">
        <v>DDD</v>
      </c>
      <c r="S944">
        <v>678500</v>
      </c>
      <c r="T944">
        <v>11922</v>
      </c>
    </row>
    <row r="945">
      <c r="N945">
        <v>46173</v>
      </c>
      <c r="O945">
        <v>944</v>
      </c>
      <c r="P945" t="str">
        <v>POS Data Upload DC Central</v>
      </c>
      <c r="Q945" t="str">
        <v xml:space="preserve">EBT Expected </v>
      </c>
      <c r="R945" t="str">
        <v/>
      </c>
      <c r="S945">
        <v>114000</v>
      </c>
      <c r="T945">
        <v>11922</v>
      </c>
    </row>
    <row r="946">
      <c r="N946">
        <v>46173</v>
      </c>
      <c r="O946">
        <v>945</v>
      </c>
      <c r="P946" t="str">
        <v>POS Data Upload DC Central</v>
      </c>
      <c r="Q946" t="str">
        <v>EZ Cater</v>
      </c>
      <c r="R946" t="str">
        <v/>
      </c>
      <c r="S946">
        <v>110000</v>
      </c>
      <c r="T946">
        <v>11922</v>
      </c>
    </row>
    <row r="947">
      <c r="N947">
        <v>46173</v>
      </c>
      <c r="O947">
        <v>946</v>
      </c>
      <c r="P947" t="str">
        <v>POS Data Upload DC Central</v>
      </c>
      <c r="Q947" t="str">
        <v>Gift Card Redeemed</v>
      </c>
      <c r="R947" t="str">
        <v/>
      </c>
      <c r="S947">
        <v>202900</v>
      </c>
      <c r="T947">
        <v>11922</v>
      </c>
    </row>
    <row r="948">
      <c r="N948">
        <v>46173</v>
      </c>
      <c r="O948">
        <v>947</v>
      </c>
      <c r="P948" t="str">
        <v>POS Data Upload DC Central</v>
      </c>
      <c r="Q948" t="str">
        <v>Gift Cards Sales</v>
      </c>
      <c r="R948" t="str">
        <v/>
      </c>
      <c r="S948">
        <v>202800</v>
      </c>
      <c r="T948">
        <v>11922</v>
      </c>
    </row>
    <row r="949">
      <c r="N949">
        <v>46173</v>
      </c>
      <c r="O949">
        <v>948</v>
      </c>
      <c r="P949" t="str">
        <v>POS Data Upload DC Central</v>
      </c>
      <c r="Q949" t="str">
        <v>GrubHub</v>
      </c>
      <c r="R949" t="str">
        <v>GHD</v>
      </c>
      <c r="S949">
        <v>115000</v>
      </c>
      <c r="T949">
        <v>11922</v>
      </c>
    </row>
    <row r="950">
      <c r="N950">
        <v>46173</v>
      </c>
      <c r="O950">
        <v>949</v>
      </c>
      <c r="P950" t="str">
        <v>POS Data Upload DC Central</v>
      </c>
      <c r="Q950" t="str">
        <v>Kiosk Expected Payment</v>
      </c>
      <c r="R950" t="str">
        <v>CC</v>
      </c>
      <c r="S950">
        <v>102500</v>
      </c>
      <c r="T950">
        <v>11922</v>
      </c>
    </row>
    <row r="951">
      <c r="N951">
        <v>46173</v>
      </c>
      <c r="O951">
        <v>950</v>
      </c>
      <c r="P951" t="str">
        <v>POS Data Upload DC Central</v>
      </c>
      <c r="Q951" t="str">
        <v>Non-Redeemable Tender</v>
      </c>
      <c r="R951" t="str">
        <v>CASH</v>
      </c>
      <c r="S951">
        <v>676000</v>
      </c>
      <c r="T951">
        <v>11922</v>
      </c>
    </row>
    <row r="952">
      <c r="N952">
        <v>46173</v>
      </c>
      <c r="O952">
        <v>951</v>
      </c>
      <c r="P952" t="str">
        <v>POS Data Upload DC Central</v>
      </c>
      <c r="Q952" t="str">
        <v>O/S DC Discrepancies</v>
      </c>
      <c r="R952" t="str">
        <v>CASH</v>
      </c>
      <c r="S952">
        <v>676000</v>
      </c>
      <c r="T952">
        <v>11922</v>
      </c>
    </row>
    <row r="953">
      <c r="N953">
        <v>46173</v>
      </c>
      <c r="O953">
        <v>952</v>
      </c>
      <c r="P953" t="str">
        <v>POS Data Upload DC Central</v>
      </c>
      <c r="Q953" t="str">
        <v>Online Catering</v>
      </c>
      <c r="R953" t="str">
        <v/>
      </c>
      <c r="S953">
        <v>110000</v>
      </c>
      <c r="T953">
        <v>11922</v>
      </c>
    </row>
    <row r="954">
      <c r="N954">
        <v>46173</v>
      </c>
      <c r="O954">
        <v>953</v>
      </c>
      <c r="P954" t="str">
        <v>POS Data Upload DC Central</v>
      </c>
      <c r="Q954" t="str">
        <v>Paid Outs</v>
      </c>
      <c r="R954" t="str">
        <v/>
      </c>
      <c r="S954">
        <v>116200</v>
      </c>
      <c r="T954">
        <v>11922</v>
      </c>
    </row>
    <row r="955">
      <c r="N955">
        <v>46173</v>
      </c>
      <c r="O955">
        <v>954</v>
      </c>
      <c r="P955" t="str">
        <v>POS Data Upload DC Central</v>
      </c>
      <c r="Q955" t="str">
        <v>POS Over/Short</v>
      </c>
      <c r="R955" t="str">
        <v>CASH</v>
      </c>
      <c r="S955">
        <v>676000</v>
      </c>
      <c r="T955">
        <v>11922</v>
      </c>
    </row>
    <row r="956">
      <c r="N956">
        <v>46173</v>
      </c>
      <c r="O956">
        <v>955</v>
      </c>
      <c r="P956" t="str">
        <v>POS Data Upload DC Central</v>
      </c>
      <c r="Q956" t="str">
        <v>Promotions</v>
      </c>
      <c r="R956" t="str">
        <v/>
      </c>
      <c r="S956">
        <v>444000</v>
      </c>
      <c r="T956">
        <v>11922</v>
      </c>
    </row>
    <row r="957">
      <c r="N957">
        <v>46173</v>
      </c>
      <c r="O957">
        <v>956</v>
      </c>
      <c r="P957" t="str">
        <v>POS Data Upload DC Central</v>
      </c>
      <c r="Q957" t="str">
        <v>Sales Beverages</v>
      </c>
      <c r="R957" t="str">
        <v/>
      </c>
      <c r="S957">
        <v>401000</v>
      </c>
      <c r="T957">
        <v>11922</v>
      </c>
    </row>
    <row r="958">
      <c r="N958">
        <v>46173</v>
      </c>
      <c r="O958">
        <v>957</v>
      </c>
      <c r="P958" t="str">
        <v>POS Data Upload DC Central</v>
      </c>
      <c r="Q958" t="str">
        <v>Sales Food</v>
      </c>
      <c r="R958" t="str">
        <v/>
      </c>
      <c r="S958">
        <v>401000</v>
      </c>
      <c r="T958">
        <v>11922</v>
      </c>
    </row>
    <row r="959">
      <c r="N959">
        <v>46173</v>
      </c>
      <c r="O959">
        <v>958</v>
      </c>
      <c r="P959" t="str">
        <v>POS Data Upload DC Central</v>
      </c>
      <c r="Q959" t="str">
        <v>Sales Other</v>
      </c>
      <c r="R959" t="str">
        <v/>
      </c>
      <c r="S959">
        <v>408000</v>
      </c>
      <c r="T959">
        <v>11922</v>
      </c>
    </row>
    <row r="960">
      <c r="N960">
        <v>46173</v>
      </c>
      <c r="O960">
        <v>959</v>
      </c>
      <c r="P960" t="str">
        <v>POS Data Upload DC Central</v>
      </c>
      <c r="Q960" t="str">
        <v>Sales Tax Payable</v>
      </c>
      <c r="R960" t="str">
        <v/>
      </c>
      <c r="S960">
        <v>241000</v>
      </c>
      <c r="T960">
        <v>11922</v>
      </c>
    </row>
    <row r="961">
      <c r="N961">
        <v>46173</v>
      </c>
      <c r="O961">
        <v>960</v>
      </c>
      <c r="P961" t="str">
        <v>POS Data Upload DC Central</v>
      </c>
      <c r="Q961" t="str">
        <v>Uber</v>
      </c>
      <c r="R961" t="str">
        <v>UBD</v>
      </c>
      <c r="S961">
        <v>116000</v>
      </c>
      <c r="T961">
        <v>11922</v>
      </c>
    </row>
    <row r="962">
      <c r="N962">
        <v>46173</v>
      </c>
      <c r="O962">
        <v>961</v>
      </c>
      <c r="P962" t="str">
        <v>POS Data Upload DC Central</v>
      </c>
      <c r="Q962" t="str">
        <v>Uber Shortage</v>
      </c>
      <c r="R962" t="str">
        <v>UBD</v>
      </c>
      <c r="S962">
        <v>678500</v>
      </c>
      <c r="T962">
        <v>11922</v>
      </c>
    </row>
    <row r="963">
      <c r="N963">
        <v>46173</v>
      </c>
      <c r="O963">
        <v>962</v>
      </c>
      <c r="P963" t="str">
        <v>POS Data Upload DC Central</v>
      </c>
      <c r="Q963" t="str">
        <v>WL DD Tips</v>
      </c>
      <c r="R963" t="str">
        <v/>
      </c>
      <c r="S963">
        <v>670000</v>
      </c>
      <c r="T963">
        <v>11922</v>
      </c>
    </row>
    <row r="964">
      <c r="N964">
        <v>46173</v>
      </c>
      <c r="O964">
        <v>963</v>
      </c>
      <c r="P964" t="str">
        <v>POS Data Upload DC Central</v>
      </c>
      <c r="Q964" t="str">
        <v>Amex Expected Deposit</v>
      </c>
      <c r="R964" t="str">
        <v>CC</v>
      </c>
      <c r="S964">
        <v>102500</v>
      </c>
      <c r="T964">
        <v>11949</v>
      </c>
    </row>
    <row r="965">
      <c r="N965">
        <v>46173</v>
      </c>
      <c r="O965">
        <v>964</v>
      </c>
      <c r="P965" t="str">
        <v>POS Data Upload DC Central</v>
      </c>
      <c r="Q965" t="str">
        <v>Ca CRV</v>
      </c>
      <c r="R965" t="str">
        <v/>
      </c>
      <c r="S965">
        <v>240000</v>
      </c>
      <c r="T965">
        <v>11949</v>
      </c>
    </row>
    <row r="966">
      <c r="N966">
        <v>46173</v>
      </c>
      <c r="O966">
        <v>965</v>
      </c>
      <c r="P966" t="str">
        <v>POS Data Upload DC Central</v>
      </c>
      <c r="Q966" t="str">
        <v>Cash Expected Deposit</v>
      </c>
      <c r="R966" t="str">
        <v>CASH</v>
      </c>
      <c r="S966">
        <v>102000</v>
      </c>
      <c r="T966">
        <v>11949</v>
      </c>
    </row>
    <row r="967">
      <c r="N967">
        <v>46173</v>
      </c>
      <c r="O967">
        <v>966</v>
      </c>
      <c r="P967" t="str">
        <v>POS Data Upload DC Central</v>
      </c>
      <c r="Q967" t="str">
        <v>CC Expected Deposit</v>
      </c>
      <c r="R967" t="str">
        <v>CC</v>
      </c>
      <c r="S967">
        <v>102500</v>
      </c>
      <c r="T967">
        <v>11949</v>
      </c>
    </row>
    <row r="968">
      <c r="N968">
        <v>46173</v>
      </c>
      <c r="O968">
        <v>967</v>
      </c>
      <c r="P968" t="str">
        <v>POS Data Upload DC Central</v>
      </c>
      <c r="Q968" t="str">
        <v>Delivery Fee</v>
      </c>
      <c r="R968" t="str">
        <v/>
      </c>
      <c r="S968">
        <v>670000</v>
      </c>
      <c r="T968">
        <v>11949</v>
      </c>
    </row>
    <row r="969">
      <c r="N969">
        <v>46173</v>
      </c>
      <c r="O969">
        <v>968</v>
      </c>
      <c r="P969" t="str">
        <v>POS Data Upload DC Central</v>
      </c>
      <c r="Q969" t="str">
        <v>Discounts - 10%</v>
      </c>
      <c r="R969" t="str">
        <v/>
      </c>
      <c r="S969">
        <v>421000</v>
      </c>
      <c r="T969">
        <v>11949</v>
      </c>
    </row>
    <row r="970">
      <c r="N970">
        <v>46173</v>
      </c>
      <c r="O970">
        <v>969</v>
      </c>
      <c r="P970" t="str">
        <v>POS Data Upload DC Central</v>
      </c>
      <c r="Q970" t="str">
        <v>Discounts - Employee</v>
      </c>
      <c r="R970" t="str">
        <v/>
      </c>
      <c r="S970">
        <v>421000</v>
      </c>
      <c r="T970">
        <v>11949</v>
      </c>
    </row>
    <row r="971">
      <c r="N971">
        <v>46173</v>
      </c>
      <c r="O971">
        <v>970</v>
      </c>
      <c r="P971" t="str">
        <v>POS Data Upload DC Central</v>
      </c>
      <c r="Q971" t="str">
        <v>Discounts - Guest Recovery</v>
      </c>
      <c r="R971" t="str">
        <v/>
      </c>
      <c r="S971">
        <v>421000</v>
      </c>
      <c r="T971">
        <v>11949</v>
      </c>
    </row>
    <row r="972">
      <c r="N972">
        <v>46173</v>
      </c>
      <c r="O972">
        <v>971</v>
      </c>
      <c r="P972" t="str">
        <v>POS Data Upload DC Central</v>
      </c>
      <c r="Q972" t="str">
        <v>Discounts - Manager</v>
      </c>
      <c r="R972" t="str">
        <v/>
      </c>
      <c r="S972">
        <v>421000</v>
      </c>
      <c r="T972">
        <v>11949</v>
      </c>
    </row>
    <row r="973">
      <c r="N973">
        <v>46173</v>
      </c>
      <c r="O973">
        <v>972</v>
      </c>
      <c r="P973" t="str">
        <v>POS Data Upload DC Central</v>
      </c>
      <c r="Q973" t="str">
        <v>Discounts - Military</v>
      </c>
      <c r="R973" t="str">
        <v/>
      </c>
      <c r="S973">
        <v>421000</v>
      </c>
      <c r="T973">
        <v>11949</v>
      </c>
    </row>
    <row r="974">
      <c r="N974">
        <v>46173</v>
      </c>
      <c r="O974">
        <v>973</v>
      </c>
      <c r="P974" t="str">
        <v>POS Data Upload DC Central</v>
      </c>
      <c r="Q974" t="str">
        <v>Discounts - Open $</v>
      </c>
      <c r="R974" t="str">
        <v/>
      </c>
      <c r="S974">
        <v>421000</v>
      </c>
      <c r="T974">
        <v>11949</v>
      </c>
    </row>
    <row r="975">
      <c r="N975">
        <v>46173</v>
      </c>
      <c r="O975">
        <v>974</v>
      </c>
      <c r="P975" t="str">
        <v>POS Data Upload DC Central</v>
      </c>
      <c r="Q975" t="str">
        <v>Discounts - Open %</v>
      </c>
      <c r="R975" t="str">
        <v/>
      </c>
      <c r="S975">
        <v>421000</v>
      </c>
      <c r="T975">
        <v>11949</v>
      </c>
    </row>
    <row r="976">
      <c r="N976">
        <v>46173</v>
      </c>
      <c r="O976">
        <v>975</v>
      </c>
      <c r="P976" t="str">
        <v>POS Data Upload DC Central</v>
      </c>
      <c r="Q976" t="str">
        <v>Discounts - Other</v>
      </c>
      <c r="R976" t="str">
        <v/>
      </c>
      <c r="S976">
        <v>421000</v>
      </c>
      <c r="T976">
        <v>11949</v>
      </c>
    </row>
    <row r="977">
      <c r="N977">
        <v>46173</v>
      </c>
      <c r="O977">
        <v>976</v>
      </c>
      <c r="P977" t="str">
        <v>POS Data Upload DC Central</v>
      </c>
      <c r="Q977" t="str">
        <v>Discounts - Police</v>
      </c>
      <c r="R977" t="str">
        <v/>
      </c>
      <c r="S977">
        <v>421000</v>
      </c>
      <c r="T977">
        <v>11949</v>
      </c>
    </row>
    <row r="978">
      <c r="N978">
        <v>46173</v>
      </c>
      <c r="O978">
        <v>977</v>
      </c>
      <c r="P978" t="str">
        <v>POS Data Upload DC Central</v>
      </c>
      <c r="Q978" t="str">
        <v>Discounts - Senior Citizen</v>
      </c>
      <c r="R978" t="str">
        <v/>
      </c>
      <c r="S978">
        <v>421000</v>
      </c>
      <c r="T978">
        <v>11949</v>
      </c>
    </row>
    <row r="979">
      <c r="N979">
        <v>46173</v>
      </c>
      <c r="O979">
        <v>978</v>
      </c>
      <c r="P979" t="str">
        <v>POS Data Upload DC Central</v>
      </c>
      <c r="Q979" t="str">
        <v>Donations</v>
      </c>
      <c r="R979" t="str">
        <v/>
      </c>
      <c r="S979">
        <v>236000</v>
      </c>
      <c r="T979">
        <v>11949</v>
      </c>
    </row>
    <row r="980">
      <c r="N980">
        <v>46173</v>
      </c>
      <c r="O980">
        <v>979</v>
      </c>
      <c r="P980" t="str">
        <v>POS Data Upload DC Central</v>
      </c>
      <c r="Q980" t="str">
        <v>DoorDash</v>
      </c>
      <c r="R980" t="str">
        <v>DDD</v>
      </c>
      <c r="S980">
        <v>113000</v>
      </c>
      <c r="T980">
        <v>11949</v>
      </c>
    </row>
    <row r="981">
      <c r="N981">
        <v>46173</v>
      </c>
      <c r="O981">
        <v>980</v>
      </c>
      <c r="P981" t="str">
        <v>POS Data Upload DC Central</v>
      </c>
      <c r="Q981" t="str">
        <v>DoorDash Shortage</v>
      </c>
      <c r="R981" t="str">
        <v>DDD</v>
      </c>
      <c r="S981">
        <v>678500</v>
      </c>
      <c r="T981">
        <v>11949</v>
      </c>
    </row>
    <row r="982">
      <c r="N982">
        <v>46173</v>
      </c>
      <c r="O982">
        <v>981</v>
      </c>
      <c r="P982" t="str">
        <v>POS Data Upload DC Central</v>
      </c>
      <c r="Q982" t="str">
        <v xml:space="preserve">EBT Expected </v>
      </c>
      <c r="R982" t="str">
        <v/>
      </c>
      <c r="S982">
        <v>114000</v>
      </c>
      <c r="T982">
        <v>11949</v>
      </c>
    </row>
    <row r="983">
      <c r="N983">
        <v>46173</v>
      </c>
      <c r="O983">
        <v>982</v>
      </c>
      <c r="P983" t="str">
        <v>POS Data Upload DC Central</v>
      </c>
      <c r="Q983" t="str">
        <v>EZ Cater</v>
      </c>
      <c r="R983" t="str">
        <v/>
      </c>
      <c r="S983">
        <v>110000</v>
      </c>
      <c r="T983">
        <v>11949</v>
      </c>
    </row>
    <row r="984">
      <c r="N984">
        <v>46173</v>
      </c>
      <c r="O984">
        <v>983</v>
      </c>
      <c r="P984" t="str">
        <v>POS Data Upload DC Central</v>
      </c>
      <c r="Q984" t="str">
        <v>Gift Card Redeemed</v>
      </c>
      <c r="R984" t="str">
        <v/>
      </c>
      <c r="S984">
        <v>202900</v>
      </c>
      <c r="T984">
        <v>11949</v>
      </c>
    </row>
    <row r="985">
      <c r="N985">
        <v>46173</v>
      </c>
      <c r="O985">
        <v>984</v>
      </c>
      <c r="P985" t="str">
        <v>POS Data Upload DC Central</v>
      </c>
      <c r="Q985" t="str">
        <v>Gift Cards Sales</v>
      </c>
      <c r="R985" t="str">
        <v/>
      </c>
      <c r="S985">
        <v>202800</v>
      </c>
      <c r="T985">
        <v>11949</v>
      </c>
    </row>
    <row r="986">
      <c r="N986">
        <v>46173</v>
      </c>
      <c r="O986">
        <v>985</v>
      </c>
      <c r="P986" t="str">
        <v>POS Data Upload DC Central</v>
      </c>
      <c r="Q986" t="str">
        <v>GrubHub</v>
      </c>
      <c r="R986" t="str">
        <v>GHD</v>
      </c>
      <c r="S986">
        <v>115000</v>
      </c>
      <c r="T986">
        <v>11949</v>
      </c>
    </row>
    <row r="987">
      <c r="N987">
        <v>46173</v>
      </c>
      <c r="O987">
        <v>986</v>
      </c>
      <c r="P987" t="str">
        <v>POS Data Upload DC Central</v>
      </c>
      <c r="Q987" t="str">
        <v>Kiosk Expected Payment</v>
      </c>
      <c r="R987" t="str">
        <v>CC</v>
      </c>
      <c r="S987">
        <v>102500</v>
      </c>
      <c r="T987">
        <v>11949</v>
      </c>
    </row>
    <row r="988">
      <c r="N988">
        <v>46173</v>
      </c>
      <c r="O988">
        <v>987</v>
      </c>
      <c r="P988" t="str">
        <v>POS Data Upload DC Central</v>
      </c>
      <c r="Q988" t="str">
        <v>Non-Redeemable Tender</v>
      </c>
      <c r="R988" t="str">
        <v>CASH</v>
      </c>
      <c r="S988">
        <v>676000</v>
      </c>
      <c r="T988">
        <v>11949</v>
      </c>
    </row>
    <row r="989">
      <c r="N989">
        <v>46173</v>
      </c>
      <c r="O989">
        <v>988</v>
      </c>
      <c r="P989" t="str">
        <v>POS Data Upload DC Central</v>
      </c>
      <c r="Q989" t="str">
        <v>O/S DC Discrepancies</v>
      </c>
      <c r="R989" t="str">
        <v>CASH</v>
      </c>
      <c r="S989">
        <v>676000</v>
      </c>
      <c r="T989">
        <v>11949</v>
      </c>
    </row>
    <row r="990">
      <c r="N990">
        <v>46173</v>
      </c>
      <c r="O990">
        <v>989</v>
      </c>
      <c r="P990" t="str">
        <v>POS Data Upload DC Central</v>
      </c>
      <c r="Q990" t="str">
        <v>Online Catering</v>
      </c>
      <c r="R990" t="str">
        <v/>
      </c>
      <c r="S990">
        <v>110000</v>
      </c>
      <c r="T990">
        <v>11949</v>
      </c>
    </row>
    <row r="991">
      <c r="N991">
        <v>46173</v>
      </c>
      <c r="O991">
        <v>990</v>
      </c>
      <c r="P991" t="str">
        <v>POS Data Upload DC Central</v>
      </c>
      <c r="Q991" t="str">
        <v>Paid Outs</v>
      </c>
      <c r="R991" t="str">
        <v/>
      </c>
      <c r="S991">
        <v>116200</v>
      </c>
      <c r="T991">
        <v>11949</v>
      </c>
    </row>
    <row r="992">
      <c r="N992">
        <v>46173</v>
      </c>
      <c r="O992">
        <v>991</v>
      </c>
      <c r="P992" t="str">
        <v>POS Data Upload DC Central</v>
      </c>
      <c r="Q992" t="str">
        <v>POS Over/Short</v>
      </c>
      <c r="R992" t="str">
        <v>CASH</v>
      </c>
      <c r="S992">
        <v>676000</v>
      </c>
      <c r="T992">
        <v>11949</v>
      </c>
    </row>
    <row r="993">
      <c r="N993">
        <v>46173</v>
      </c>
      <c r="O993">
        <v>992</v>
      </c>
      <c r="P993" t="str">
        <v>POS Data Upload DC Central</v>
      </c>
      <c r="Q993" t="str">
        <v>Promotions</v>
      </c>
      <c r="R993" t="str">
        <v/>
      </c>
      <c r="S993">
        <v>444000</v>
      </c>
      <c r="T993">
        <v>11949</v>
      </c>
    </row>
    <row r="994">
      <c r="N994">
        <v>46173</v>
      </c>
      <c r="O994">
        <v>993</v>
      </c>
      <c r="P994" t="str">
        <v>POS Data Upload DC Central</v>
      </c>
      <c r="Q994" t="str">
        <v>Sales Beverages</v>
      </c>
      <c r="R994" t="str">
        <v/>
      </c>
      <c r="S994">
        <v>401000</v>
      </c>
      <c r="T994">
        <v>11949</v>
      </c>
    </row>
    <row r="995">
      <c r="N995">
        <v>46173</v>
      </c>
      <c r="O995">
        <v>994</v>
      </c>
      <c r="P995" t="str">
        <v>POS Data Upload DC Central</v>
      </c>
      <c r="Q995" t="str">
        <v>Sales Food</v>
      </c>
      <c r="R995" t="str">
        <v/>
      </c>
      <c r="S995">
        <v>401000</v>
      </c>
      <c r="T995">
        <v>11949</v>
      </c>
    </row>
    <row r="996">
      <c r="N996">
        <v>46173</v>
      </c>
      <c r="O996">
        <v>995</v>
      </c>
      <c r="P996" t="str">
        <v>POS Data Upload DC Central</v>
      </c>
      <c r="Q996" t="str">
        <v>Sales Other</v>
      </c>
      <c r="R996" t="str">
        <v/>
      </c>
      <c r="S996">
        <v>408000</v>
      </c>
      <c r="T996">
        <v>11949</v>
      </c>
    </row>
    <row r="997">
      <c r="N997">
        <v>46173</v>
      </c>
      <c r="O997">
        <v>996</v>
      </c>
      <c r="P997" t="str">
        <v>POS Data Upload DC Central</v>
      </c>
      <c r="Q997" t="str">
        <v>Sales Tax Payable</v>
      </c>
      <c r="R997" t="str">
        <v/>
      </c>
      <c r="S997">
        <v>241000</v>
      </c>
      <c r="T997">
        <v>11949</v>
      </c>
    </row>
    <row r="998">
      <c r="N998">
        <v>46173</v>
      </c>
      <c r="O998">
        <v>997</v>
      </c>
      <c r="P998" t="str">
        <v>POS Data Upload DC Central</v>
      </c>
      <c r="Q998" t="str">
        <v>Uber</v>
      </c>
      <c r="R998" t="str">
        <v>UBD</v>
      </c>
      <c r="S998">
        <v>116000</v>
      </c>
      <c r="T998">
        <v>11949</v>
      </c>
    </row>
    <row r="999">
      <c r="N999">
        <v>46173</v>
      </c>
      <c r="O999">
        <v>998</v>
      </c>
      <c r="P999" t="str">
        <v>POS Data Upload DC Central</v>
      </c>
      <c r="Q999" t="str">
        <v>Uber Shortage</v>
      </c>
      <c r="R999" t="str">
        <v>UBD</v>
      </c>
      <c r="S999">
        <v>678500</v>
      </c>
      <c r="T999">
        <v>11949</v>
      </c>
    </row>
    <row r="1000">
      <c r="N1000">
        <v>46173</v>
      </c>
      <c r="O1000">
        <v>999</v>
      </c>
      <c r="P1000" t="str">
        <v>POS Data Upload DC Central</v>
      </c>
      <c r="Q1000" t="str">
        <v>WL DD Tips</v>
      </c>
      <c r="R1000" t="str">
        <v/>
      </c>
      <c r="S1000">
        <v>670000</v>
      </c>
      <c r="T1000">
        <v>11949</v>
      </c>
    </row>
    <row r="1001">
      <c r="N1001">
        <v>46173</v>
      </c>
      <c r="O1001">
        <v>1000</v>
      </c>
      <c r="P1001" t="str">
        <v>POS Data Upload DC Central</v>
      </c>
      <c r="Q1001" t="str">
        <v>Amex Expected Deposit</v>
      </c>
      <c r="R1001" t="str">
        <v>CC</v>
      </c>
      <c r="S1001">
        <v>102500</v>
      </c>
      <c r="T1001">
        <v>12114</v>
      </c>
    </row>
    <row r="1002">
      <c r="N1002">
        <v>46173</v>
      </c>
      <c r="O1002">
        <v>1001</v>
      </c>
      <c r="P1002" t="str">
        <v>POS Data Upload DC Central</v>
      </c>
      <c r="Q1002" t="str">
        <v>Ca CRV</v>
      </c>
      <c r="R1002" t="str">
        <v/>
      </c>
      <c r="S1002">
        <v>240000</v>
      </c>
      <c r="T1002">
        <v>12114</v>
      </c>
    </row>
    <row r="1003">
      <c r="N1003">
        <v>46173</v>
      </c>
      <c r="O1003">
        <v>1002</v>
      </c>
      <c r="P1003" t="str">
        <v>POS Data Upload DC Central</v>
      </c>
      <c r="Q1003" t="str">
        <v>Cash Expected Deposit</v>
      </c>
      <c r="R1003" t="str">
        <v>CASH</v>
      </c>
      <c r="S1003">
        <v>102000</v>
      </c>
      <c r="T1003">
        <v>12114</v>
      </c>
    </row>
    <row r="1004">
      <c r="N1004">
        <v>46173</v>
      </c>
      <c r="O1004">
        <v>1003</v>
      </c>
      <c r="P1004" t="str">
        <v>POS Data Upload DC Central</v>
      </c>
      <c r="Q1004" t="str">
        <v>CC Expected Deposit</v>
      </c>
      <c r="R1004" t="str">
        <v>CC</v>
      </c>
      <c r="S1004">
        <v>102500</v>
      </c>
      <c r="T1004">
        <v>12114</v>
      </c>
    </row>
    <row r="1005">
      <c r="N1005">
        <v>46173</v>
      </c>
      <c r="O1005">
        <v>1004</v>
      </c>
      <c r="P1005" t="str">
        <v>POS Data Upload DC Central</v>
      </c>
      <c r="Q1005" t="str">
        <v>Delivery Fee</v>
      </c>
      <c r="R1005" t="str">
        <v/>
      </c>
      <c r="S1005">
        <v>670000</v>
      </c>
      <c r="T1005">
        <v>12114</v>
      </c>
    </row>
    <row r="1006">
      <c r="N1006">
        <v>46173</v>
      </c>
      <c r="O1006">
        <v>1005</v>
      </c>
      <c r="P1006" t="str">
        <v>POS Data Upload DC Central</v>
      </c>
      <c r="Q1006" t="str">
        <v>Discounts - 10%</v>
      </c>
      <c r="R1006" t="str">
        <v/>
      </c>
      <c r="S1006">
        <v>421000</v>
      </c>
      <c r="T1006">
        <v>12114</v>
      </c>
    </row>
    <row r="1007">
      <c r="N1007">
        <v>46173</v>
      </c>
      <c r="O1007">
        <v>1006</v>
      </c>
      <c r="P1007" t="str">
        <v>POS Data Upload DC Central</v>
      </c>
      <c r="Q1007" t="str">
        <v>Discounts - Employee</v>
      </c>
      <c r="R1007" t="str">
        <v/>
      </c>
      <c r="S1007">
        <v>421000</v>
      </c>
      <c r="T1007">
        <v>12114</v>
      </c>
    </row>
    <row r="1008">
      <c r="N1008">
        <v>46173</v>
      </c>
      <c r="O1008">
        <v>1007</v>
      </c>
      <c r="P1008" t="str">
        <v>POS Data Upload DC Central</v>
      </c>
      <c r="Q1008" t="str">
        <v>Discounts - Guest Recovery</v>
      </c>
      <c r="R1008" t="str">
        <v/>
      </c>
      <c r="S1008">
        <v>421000</v>
      </c>
      <c r="T1008">
        <v>12114</v>
      </c>
    </row>
    <row r="1009">
      <c r="N1009">
        <v>46173</v>
      </c>
      <c r="O1009">
        <v>1008</v>
      </c>
      <c r="P1009" t="str">
        <v>POS Data Upload DC Central</v>
      </c>
      <c r="Q1009" t="str">
        <v>Discounts - Manager</v>
      </c>
      <c r="R1009" t="str">
        <v/>
      </c>
      <c r="S1009">
        <v>421000</v>
      </c>
      <c r="T1009">
        <v>12114</v>
      </c>
    </row>
    <row r="1010">
      <c r="N1010">
        <v>46173</v>
      </c>
      <c r="O1010">
        <v>1009</v>
      </c>
      <c r="P1010" t="str">
        <v>POS Data Upload DC Central</v>
      </c>
      <c r="Q1010" t="str">
        <v>Discounts - Military</v>
      </c>
      <c r="R1010" t="str">
        <v/>
      </c>
      <c r="S1010">
        <v>421000</v>
      </c>
      <c r="T1010">
        <v>12114</v>
      </c>
    </row>
    <row r="1011">
      <c r="N1011">
        <v>46173</v>
      </c>
      <c r="O1011">
        <v>1010</v>
      </c>
      <c r="P1011" t="str">
        <v>POS Data Upload DC Central</v>
      </c>
      <c r="Q1011" t="str">
        <v>Discounts - Open $</v>
      </c>
      <c r="R1011" t="str">
        <v/>
      </c>
      <c r="S1011">
        <v>421000</v>
      </c>
      <c r="T1011">
        <v>12114</v>
      </c>
    </row>
    <row r="1012">
      <c r="N1012">
        <v>46173</v>
      </c>
      <c r="O1012">
        <v>1011</v>
      </c>
      <c r="P1012" t="str">
        <v>POS Data Upload DC Central</v>
      </c>
      <c r="Q1012" t="str">
        <v>Discounts - Open %</v>
      </c>
      <c r="R1012" t="str">
        <v/>
      </c>
      <c r="S1012">
        <v>421000</v>
      </c>
      <c r="T1012">
        <v>12114</v>
      </c>
    </row>
    <row r="1013">
      <c r="N1013">
        <v>46173</v>
      </c>
      <c r="O1013">
        <v>1012</v>
      </c>
      <c r="P1013" t="str">
        <v>POS Data Upload DC Central</v>
      </c>
      <c r="Q1013" t="str">
        <v>Discounts - Other</v>
      </c>
      <c r="R1013" t="str">
        <v/>
      </c>
      <c r="S1013">
        <v>421000</v>
      </c>
      <c r="T1013">
        <v>12114</v>
      </c>
    </row>
    <row r="1014">
      <c r="N1014">
        <v>46173</v>
      </c>
      <c r="O1014">
        <v>1013</v>
      </c>
      <c r="P1014" t="str">
        <v>POS Data Upload DC Central</v>
      </c>
      <c r="Q1014" t="str">
        <v>Discounts - Police</v>
      </c>
      <c r="R1014" t="str">
        <v/>
      </c>
      <c r="S1014">
        <v>421000</v>
      </c>
      <c r="T1014">
        <v>12114</v>
      </c>
    </row>
    <row r="1015">
      <c r="N1015">
        <v>46173</v>
      </c>
      <c r="O1015">
        <v>1014</v>
      </c>
      <c r="P1015" t="str">
        <v>POS Data Upload DC Central</v>
      </c>
      <c r="Q1015" t="str">
        <v>Discounts - Senior Citizen</v>
      </c>
      <c r="R1015" t="str">
        <v/>
      </c>
      <c r="S1015">
        <v>421000</v>
      </c>
      <c r="T1015">
        <v>12114</v>
      </c>
    </row>
    <row r="1016">
      <c r="N1016">
        <v>46173</v>
      </c>
      <c r="O1016">
        <v>1015</v>
      </c>
      <c r="P1016" t="str">
        <v>POS Data Upload DC Central</v>
      </c>
      <c r="Q1016" t="str">
        <v>Donations</v>
      </c>
      <c r="R1016" t="str">
        <v/>
      </c>
      <c r="S1016">
        <v>236000</v>
      </c>
      <c r="T1016">
        <v>12114</v>
      </c>
    </row>
    <row r="1017">
      <c r="N1017">
        <v>46173</v>
      </c>
      <c r="O1017">
        <v>1016</v>
      </c>
      <c r="P1017" t="str">
        <v>POS Data Upload DC Central</v>
      </c>
      <c r="Q1017" t="str">
        <v>DoorDash</v>
      </c>
      <c r="R1017" t="str">
        <v>DDD</v>
      </c>
      <c r="S1017">
        <v>113000</v>
      </c>
      <c r="T1017">
        <v>12114</v>
      </c>
    </row>
    <row r="1018">
      <c r="N1018">
        <v>46173</v>
      </c>
      <c r="O1018">
        <v>1017</v>
      </c>
      <c r="P1018" t="str">
        <v>POS Data Upload DC Central</v>
      </c>
      <c r="Q1018" t="str">
        <v>DoorDash Shortage</v>
      </c>
      <c r="R1018" t="str">
        <v>DDD</v>
      </c>
      <c r="S1018">
        <v>678500</v>
      </c>
      <c r="T1018">
        <v>12114</v>
      </c>
    </row>
    <row r="1019">
      <c r="N1019">
        <v>46173</v>
      </c>
      <c r="O1019">
        <v>1018</v>
      </c>
      <c r="P1019" t="str">
        <v>POS Data Upload DC Central</v>
      </c>
      <c r="Q1019" t="str">
        <v xml:space="preserve">EBT Expected </v>
      </c>
      <c r="R1019" t="str">
        <v/>
      </c>
      <c r="S1019">
        <v>114000</v>
      </c>
      <c r="T1019">
        <v>12114</v>
      </c>
    </row>
    <row r="1020">
      <c r="N1020">
        <v>46173</v>
      </c>
      <c r="O1020">
        <v>1019</v>
      </c>
      <c r="P1020" t="str">
        <v>POS Data Upload DC Central</v>
      </c>
      <c r="Q1020" t="str">
        <v>EZ Cater</v>
      </c>
      <c r="R1020" t="str">
        <v/>
      </c>
      <c r="S1020">
        <v>110000</v>
      </c>
      <c r="T1020">
        <v>12114</v>
      </c>
    </row>
    <row r="1021">
      <c r="N1021">
        <v>46173</v>
      </c>
      <c r="O1021">
        <v>1020</v>
      </c>
      <c r="P1021" t="str">
        <v>POS Data Upload DC Central</v>
      </c>
      <c r="Q1021" t="str">
        <v>Gift Card Redeemed</v>
      </c>
      <c r="R1021" t="str">
        <v/>
      </c>
      <c r="S1021">
        <v>202900</v>
      </c>
      <c r="T1021">
        <v>12114</v>
      </c>
    </row>
    <row r="1022">
      <c r="N1022">
        <v>46173</v>
      </c>
      <c r="O1022">
        <v>1021</v>
      </c>
      <c r="P1022" t="str">
        <v>POS Data Upload DC Central</v>
      </c>
      <c r="Q1022" t="str">
        <v>Gift Cards Sales</v>
      </c>
      <c r="R1022" t="str">
        <v/>
      </c>
      <c r="S1022">
        <v>202800</v>
      </c>
      <c r="T1022">
        <v>12114</v>
      </c>
    </row>
    <row r="1023">
      <c r="N1023">
        <v>46173</v>
      </c>
      <c r="O1023">
        <v>1022</v>
      </c>
      <c r="P1023" t="str">
        <v>POS Data Upload DC Central</v>
      </c>
      <c r="Q1023" t="str">
        <v>GrubHub</v>
      </c>
      <c r="R1023" t="str">
        <v>GHD</v>
      </c>
      <c r="S1023">
        <v>115000</v>
      </c>
      <c r="T1023">
        <v>12114</v>
      </c>
    </row>
    <row r="1024">
      <c r="N1024">
        <v>46173</v>
      </c>
      <c r="O1024">
        <v>1023</v>
      </c>
      <c r="P1024" t="str">
        <v>POS Data Upload DC Central</v>
      </c>
      <c r="Q1024" t="str">
        <v>Kiosk Expected Payment</v>
      </c>
      <c r="R1024" t="str">
        <v>CC</v>
      </c>
      <c r="S1024">
        <v>102500</v>
      </c>
      <c r="T1024">
        <v>12114</v>
      </c>
    </row>
    <row r="1025">
      <c r="N1025">
        <v>46173</v>
      </c>
      <c r="O1025">
        <v>1024</v>
      </c>
      <c r="P1025" t="str">
        <v>POS Data Upload DC Central</v>
      </c>
      <c r="Q1025" t="str">
        <v>Non-Redeemable Tender</v>
      </c>
      <c r="R1025" t="str">
        <v>CASH</v>
      </c>
      <c r="S1025">
        <v>676000</v>
      </c>
      <c r="T1025">
        <v>12114</v>
      </c>
    </row>
    <row r="1026">
      <c r="N1026">
        <v>46173</v>
      </c>
      <c r="O1026">
        <v>1025</v>
      </c>
      <c r="P1026" t="str">
        <v>POS Data Upload DC Central</v>
      </c>
      <c r="Q1026" t="str">
        <v>O/S DC Discrepancies</v>
      </c>
      <c r="R1026" t="str">
        <v>CASH</v>
      </c>
      <c r="S1026">
        <v>676000</v>
      </c>
      <c r="T1026">
        <v>12114</v>
      </c>
    </row>
    <row r="1027">
      <c r="N1027">
        <v>46173</v>
      </c>
      <c r="O1027">
        <v>1026</v>
      </c>
      <c r="P1027" t="str">
        <v>POS Data Upload DC Central</v>
      </c>
      <c r="Q1027" t="str">
        <v>Online Catering</v>
      </c>
      <c r="R1027" t="str">
        <v/>
      </c>
      <c r="S1027">
        <v>110000</v>
      </c>
      <c r="T1027">
        <v>12114</v>
      </c>
    </row>
    <row r="1028">
      <c r="N1028">
        <v>46173</v>
      </c>
      <c r="O1028">
        <v>1027</v>
      </c>
      <c r="P1028" t="str">
        <v>POS Data Upload DC Central</v>
      </c>
      <c r="Q1028" t="str">
        <v>Paid Outs</v>
      </c>
      <c r="R1028" t="str">
        <v/>
      </c>
      <c r="S1028">
        <v>116200</v>
      </c>
      <c r="T1028">
        <v>12114</v>
      </c>
    </row>
    <row r="1029">
      <c r="N1029">
        <v>46173</v>
      </c>
      <c r="O1029">
        <v>1028</v>
      </c>
      <c r="P1029" t="str">
        <v>POS Data Upload DC Central</v>
      </c>
      <c r="Q1029" t="str">
        <v>POS Over/Short</v>
      </c>
      <c r="R1029" t="str">
        <v>CASH</v>
      </c>
      <c r="S1029">
        <v>676000</v>
      </c>
      <c r="T1029">
        <v>12114</v>
      </c>
    </row>
    <row r="1030">
      <c r="N1030">
        <v>46173</v>
      </c>
      <c r="O1030">
        <v>1029</v>
      </c>
      <c r="P1030" t="str">
        <v>POS Data Upload DC Central</v>
      </c>
      <c r="Q1030" t="str">
        <v>Promotions</v>
      </c>
      <c r="R1030" t="str">
        <v/>
      </c>
      <c r="S1030">
        <v>444000</v>
      </c>
      <c r="T1030">
        <v>12114</v>
      </c>
    </row>
    <row r="1031">
      <c r="N1031">
        <v>46173</v>
      </c>
      <c r="O1031">
        <v>1030</v>
      </c>
      <c r="P1031" t="str">
        <v>POS Data Upload DC Central</v>
      </c>
      <c r="Q1031" t="str">
        <v>Sales Beverages</v>
      </c>
      <c r="R1031" t="str">
        <v/>
      </c>
      <c r="S1031">
        <v>401000</v>
      </c>
      <c r="T1031">
        <v>12114</v>
      </c>
    </row>
    <row r="1032">
      <c r="N1032">
        <v>46173</v>
      </c>
      <c r="O1032">
        <v>1031</v>
      </c>
      <c r="P1032" t="str">
        <v>POS Data Upload DC Central</v>
      </c>
      <c r="Q1032" t="str">
        <v>Sales Food</v>
      </c>
      <c r="R1032" t="str">
        <v/>
      </c>
      <c r="S1032">
        <v>401000</v>
      </c>
      <c r="T1032">
        <v>12114</v>
      </c>
    </row>
    <row r="1033">
      <c r="N1033">
        <v>46173</v>
      </c>
      <c r="O1033">
        <v>1032</v>
      </c>
      <c r="P1033" t="str">
        <v>POS Data Upload DC Central</v>
      </c>
      <c r="Q1033" t="str">
        <v>Sales Other</v>
      </c>
      <c r="R1033" t="str">
        <v/>
      </c>
      <c r="S1033">
        <v>408000</v>
      </c>
      <c r="T1033">
        <v>12114</v>
      </c>
    </row>
    <row r="1034">
      <c r="N1034">
        <v>46173</v>
      </c>
      <c r="O1034">
        <v>1033</v>
      </c>
      <c r="P1034" t="str">
        <v>POS Data Upload DC Central</v>
      </c>
      <c r="Q1034" t="str">
        <v>Sales Tax Payable</v>
      </c>
      <c r="R1034" t="str">
        <v/>
      </c>
      <c r="S1034">
        <v>241000</v>
      </c>
      <c r="T1034">
        <v>12114</v>
      </c>
    </row>
    <row r="1035">
      <c r="N1035">
        <v>46173</v>
      </c>
      <c r="O1035">
        <v>1034</v>
      </c>
      <c r="P1035" t="str">
        <v>POS Data Upload DC Central</v>
      </c>
      <c r="Q1035" t="str">
        <v>Uber</v>
      </c>
      <c r="R1035" t="str">
        <v>UBD</v>
      </c>
      <c r="S1035">
        <v>116000</v>
      </c>
      <c r="T1035">
        <v>12114</v>
      </c>
    </row>
    <row r="1036">
      <c r="N1036">
        <v>46173</v>
      </c>
      <c r="O1036">
        <v>1035</v>
      </c>
      <c r="P1036" t="str">
        <v>POS Data Upload DC Central</v>
      </c>
      <c r="Q1036" t="str">
        <v>Uber Shortage</v>
      </c>
      <c r="R1036" t="str">
        <v>UBD</v>
      </c>
      <c r="S1036">
        <v>678500</v>
      </c>
      <c r="T1036">
        <v>12114</v>
      </c>
    </row>
    <row r="1037">
      <c r="N1037">
        <v>46173</v>
      </c>
      <c r="O1037">
        <v>1036</v>
      </c>
      <c r="P1037" t="str">
        <v>POS Data Upload DC Central</v>
      </c>
      <c r="Q1037" t="str">
        <v>WL DD Tips</v>
      </c>
      <c r="R1037" t="str">
        <v/>
      </c>
      <c r="S1037">
        <v>670000</v>
      </c>
      <c r="T1037">
        <v>12114</v>
      </c>
    </row>
    <row r="1038">
      <c r="N1038">
        <v>46173</v>
      </c>
      <c r="O1038">
        <v>1037</v>
      </c>
      <c r="P1038" t="str">
        <v>POS Data Upload DC Central</v>
      </c>
      <c r="Q1038" t="str">
        <v>Amex Expected Deposit</v>
      </c>
      <c r="R1038" t="str">
        <v>CC</v>
      </c>
      <c r="S1038">
        <v>102500</v>
      </c>
      <c r="T1038">
        <v>12192</v>
      </c>
    </row>
    <row r="1039">
      <c r="N1039">
        <v>46173</v>
      </c>
      <c r="O1039">
        <v>1038</v>
      </c>
      <c r="P1039" t="str">
        <v>POS Data Upload DC Central</v>
      </c>
      <c r="Q1039" t="str">
        <v>Ca CRV</v>
      </c>
      <c r="R1039" t="str">
        <v/>
      </c>
      <c r="S1039">
        <v>240000</v>
      </c>
      <c r="T1039">
        <v>12192</v>
      </c>
    </row>
    <row r="1040">
      <c r="N1040">
        <v>46173</v>
      </c>
      <c r="O1040">
        <v>1039</v>
      </c>
      <c r="P1040" t="str">
        <v>POS Data Upload DC Central</v>
      </c>
      <c r="Q1040" t="str">
        <v>Cash Expected Deposit</v>
      </c>
      <c r="R1040" t="str">
        <v>CASH</v>
      </c>
      <c r="S1040">
        <v>102000</v>
      </c>
      <c r="T1040">
        <v>12192</v>
      </c>
    </row>
    <row r="1041">
      <c r="N1041">
        <v>46173</v>
      </c>
      <c r="O1041">
        <v>1040</v>
      </c>
      <c r="P1041" t="str">
        <v>POS Data Upload DC Central</v>
      </c>
      <c r="Q1041" t="str">
        <v>CC Expected Deposit</v>
      </c>
      <c r="R1041" t="str">
        <v>CC</v>
      </c>
      <c r="S1041">
        <v>102500</v>
      </c>
      <c r="T1041">
        <v>12192</v>
      </c>
    </row>
    <row r="1042">
      <c r="N1042">
        <v>46173</v>
      </c>
      <c r="O1042">
        <v>1041</v>
      </c>
      <c r="P1042" t="str">
        <v>POS Data Upload DC Central</v>
      </c>
      <c r="Q1042" t="str">
        <v>Delivery Fee</v>
      </c>
      <c r="R1042" t="str">
        <v/>
      </c>
      <c r="S1042">
        <v>670000</v>
      </c>
      <c r="T1042">
        <v>12192</v>
      </c>
    </row>
    <row r="1043">
      <c r="N1043">
        <v>46173</v>
      </c>
      <c r="O1043">
        <v>1042</v>
      </c>
      <c r="P1043" t="str">
        <v>POS Data Upload DC Central</v>
      </c>
      <c r="Q1043" t="str">
        <v>Discounts - 10%</v>
      </c>
      <c r="R1043" t="str">
        <v/>
      </c>
      <c r="S1043">
        <v>421000</v>
      </c>
      <c r="T1043">
        <v>12192</v>
      </c>
    </row>
    <row r="1044">
      <c r="N1044">
        <v>46173</v>
      </c>
      <c r="O1044">
        <v>1043</v>
      </c>
      <c r="P1044" t="str">
        <v>POS Data Upload DC Central</v>
      </c>
      <c r="Q1044" t="str">
        <v>Discounts - Employee</v>
      </c>
      <c r="R1044" t="str">
        <v/>
      </c>
      <c r="S1044">
        <v>421000</v>
      </c>
      <c r="T1044">
        <v>12192</v>
      </c>
    </row>
    <row r="1045">
      <c r="N1045">
        <v>46173</v>
      </c>
      <c r="O1045">
        <v>1044</v>
      </c>
      <c r="P1045" t="str">
        <v>POS Data Upload DC Central</v>
      </c>
      <c r="Q1045" t="str">
        <v>Discounts - Guest Recovery</v>
      </c>
      <c r="R1045" t="str">
        <v/>
      </c>
      <c r="S1045">
        <v>421000</v>
      </c>
      <c r="T1045">
        <v>12192</v>
      </c>
    </row>
    <row r="1046">
      <c r="N1046">
        <v>46173</v>
      </c>
      <c r="O1046">
        <v>1045</v>
      </c>
      <c r="P1046" t="str">
        <v>POS Data Upload DC Central</v>
      </c>
      <c r="Q1046" t="str">
        <v>Discounts - Manager</v>
      </c>
      <c r="R1046" t="str">
        <v/>
      </c>
      <c r="S1046">
        <v>421000</v>
      </c>
      <c r="T1046">
        <v>12192</v>
      </c>
    </row>
    <row r="1047">
      <c r="N1047">
        <v>46173</v>
      </c>
      <c r="O1047">
        <v>1046</v>
      </c>
      <c r="P1047" t="str">
        <v>POS Data Upload DC Central</v>
      </c>
      <c r="Q1047" t="str">
        <v>Discounts - Military</v>
      </c>
      <c r="R1047" t="str">
        <v/>
      </c>
      <c r="S1047">
        <v>421000</v>
      </c>
      <c r="T1047">
        <v>12192</v>
      </c>
    </row>
    <row r="1048">
      <c r="N1048">
        <v>46173</v>
      </c>
      <c r="O1048">
        <v>1047</v>
      </c>
      <c r="P1048" t="str">
        <v>POS Data Upload DC Central</v>
      </c>
      <c r="Q1048" t="str">
        <v>Discounts - Open $</v>
      </c>
      <c r="R1048" t="str">
        <v/>
      </c>
      <c r="S1048">
        <v>421000</v>
      </c>
      <c r="T1048">
        <v>12192</v>
      </c>
    </row>
    <row r="1049">
      <c r="N1049">
        <v>46173</v>
      </c>
      <c r="O1049">
        <v>1048</v>
      </c>
      <c r="P1049" t="str">
        <v>POS Data Upload DC Central</v>
      </c>
      <c r="Q1049" t="str">
        <v>Discounts - Open %</v>
      </c>
      <c r="R1049" t="str">
        <v/>
      </c>
      <c r="S1049">
        <v>421000</v>
      </c>
      <c r="T1049">
        <v>12192</v>
      </c>
    </row>
    <row r="1050">
      <c r="N1050">
        <v>46173</v>
      </c>
      <c r="O1050">
        <v>1049</v>
      </c>
      <c r="P1050" t="str">
        <v>POS Data Upload DC Central</v>
      </c>
      <c r="Q1050" t="str">
        <v>Discounts - Other</v>
      </c>
      <c r="R1050" t="str">
        <v/>
      </c>
      <c r="S1050">
        <v>421000</v>
      </c>
      <c r="T1050">
        <v>12192</v>
      </c>
    </row>
    <row r="1051">
      <c r="N1051">
        <v>46173</v>
      </c>
      <c r="O1051">
        <v>1050</v>
      </c>
      <c r="P1051" t="str">
        <v>POS Data Upload DC Central</v>
      </c>
      <c r="Q1051" t="str">
        <v>Discounts - Police</v>
      </c>
      <c r="R1051" t="str">
        <v/>
      </c>
      <c r="S1051">
        <v>421000</v>
      </c>
      <c r="T1051">
        <v>12192</v>
      </c>
    </row>
    <row r="1052">
      <c r="N1052">
        <v>46173</v>
      </c>
      <c r="O1052">
        <v>1051</v>
      </c>
      <c r="P1052" t="str">
        <v>POS Data Upload DC Central</v>
      </c>
      <c r="Q1052" t="str">
        <v>Discounts - Senior Citizen</v>
      </c>
      <c r="R1052" t="str">
        <v/>
      </c>
      <c r="S1052">
        <v>421000</v>
      </c>
      <c r="T1052">
        <v>12192</v>
      </c>
    </row>
    <row r="1053">
      <c r="N1053">
        <v>46173</v>
      </c>
      <c r="O1053">
        <v>1052</v>
      </c>
      <c r="P1053" t="str">
        <v>POS Data Upload DC Central</v>
      </c>
      <c r="Q1053" t="str">
        <v>Donations</v>
      </c>
      <c r="R1053" t="str">
        <v/>
      </c>
      <c r="S1053">
        <v>236000</v>
      </c>
      <c r="T1053">
        <v>12192</v>
      </c>
    </row>
    <row r="1054">
      <c r="N1054">
        <v>46173</v>
      </c>
      <c r="O1054">
        <v>1053</v>
      </c>
      <c r="P1054" t="str">
        <v>POS Data Upload DC Central</v>
      </c>
      <c r="Q1054" t="str">
        <v>DoorDash</v>
      </c>
      <c r="R1054" t="str">
        <v>DDD</v>
      </c>
      <c r="S1054">
        <v>113000</v>
      </c>
      <c r="T1054">
        <v>12192</v>
      </c>
    </row>
    <row r="1055">
      <c r="N1055">
        <v>46173</v>
      </c>
      <c r="O1055">
        <v>1054</v>
      </c>
      <c r="P1055" t="str">
        <v>POS Data Upload DC Central</v>
      </c>
      <c r="Q1055" t="str">
        <v>DoorDash Shortage</v>
      </c>
      <c r="R1055" t="str">
        <v>DDD</v>
      </c>
      <c r="S1055">
        <v>678500</v>
      </c>
      <c r="T1055">
        <v>12192</v>
      </c>
    </row>
    <row r="1056">
      <c r="N1056">
        <v>46173</v>
      </c>
      <c r="O1056">
        <v>1055</v>
      </c>
      <c r="P1056" t="str">
        <v>POS Data Upload DC Central</v>
      </c>
      <c r="Q1056" t="str">
        <v xml:space="preserve">EBT Expected </v>
      </c>
      <c r="R1056" t="str">
        <v/>
      </c>
      <c r="S1056">
        <v>114000</v>
      </c>
      <c r="T1056">
        <v>12192</v>
      </c>
    </row>
    <row r="1057">
      <c r="N1057">
        <v>46173</v>
      </c>
      <c r="O1057">
        <v>1056</v>
      </c>
      <c r="P1057" t="str">
        <v>POS Data Upload DC Central</v>
      </c>
      <c r="Q1057" t="str">
        <v>EZ Cater</v>
      </c>
      <c r="R1057" t="str">
        <v/>
      </c>
      <c r="S1057">
        <v>110000</v>
      </c>
      <c r="T1057">
        <v>12192</v>
      </c>
    </row>
    <row r="1058">
      <c r="N1058">
        <v>46173</v>
      </c>
      <c r="O1058">
        <v>1057</v>
      </c>
      <c r="P1058" t="str">
        <v>POS Data Upload DC Central</v>
      </c>
      <c r="Q1058" t="str">
        <v>Gift Card Redeemed</v>
      </c>
      <c r="R1058" t="str">
        <v/>
      </c>
      <c r="S1058">
        <v>202900</v>
      </c>
      <c r="T1058">
        <v>12192</v>
      </c>
    </row>
    <row r="1059">
      <c r="N1059">
        <v>46173</v>
      </c>
      <c r="O1059">
        <v>1058</v>
      </c>
      <c r="P1059" t="str">
        <v>POS Data Upload DC Central</v>
      </c>
      <c r="Q1059" t="str">
        <v>Gift Cards Sales</v>
      </c>
      <c r="R1059" t="str">
        <v/>
      </c>
      <c r="S1059">
        <v>202800</v>
      </c>
      <c r="T1059">
        <v>12192</v>
      </c>
    </row>
    <row r="1060">
      <c r="N1060">
        <v>46173</v>
      </c>
      <c r="O1060">
        <v>1059</v>
      </c>
      <c r="P1060" t="str">
        <v>POS Data Upload DC Central</v>
      </c>
      <c r="Q1060" t="str">
        <v>GrubHub</v>
      </c>
      <c r="R1060" t="str">
        <v>GHD</v>
      </c>
      <c r="S1060">
        <v>115000</v>
      </c>
      <c r="T1060">
        <v>12192</v>
      </c>
    </row>
    <row r="1061">
      <c r="N1061">
        <v>46173</v>
      </c>
      <c r="O1061">
        <v>1060</v>
      </c>
      <c r="P1061" t="str">
        <v>POS Data Upload DC Central</v>
      </c>
      <c r="Q1061" t="str">
        <v>Kiosk Expected Payment</v>
      </c>
      <c r="R1061" t="str">
        <v>CC</v>
      </c>
      <c r="S1061">
        <v>102500</v>
      </c>
      <c r="T1061">
        <v>12192</v>
      </c>
    </row>
    <row r="1062">
      <c r="N1062">
        <v>46173</v>
      </c>
      <c r="O1062">
        <v>1061</v>
      </c>
      <c r="P1062" t="str">
        <v>POS Data Upload DC Central</v>
      </c>
      <c r="Q1062" t="str">
        <v>Non-Redeemable Tender</v>
      </c>
      <c r="R1062" t="str">
        <v>CASH</v>
      </c>
      <c r="S1062">
        <v>676000</v>
      </c>
      <c r="T1062">
        <v>12192</v>
      </c>
    </row>
    <row r="1063">
      <c r="N1063">
        <v>46173</v>
      </c>
      <c r="O1063">
        <v>1062</v>
      </c>
      <c r="P1063" t="str">
        <v>POS Data Upload DC Central</v>
      </c>
      <c r="Q1063" t="str">
        <v>O/S DC Discrepancies</v>
      </c>
      <c r="R1063" t="str">
        <v>CASH</v>
      </c>
      <c r="S1063">
        <v>676000</v>
      </c>
      <c r="T1063">
        <v>12192</v>
      </c>
    </row>
    <row r="1064">
      <c r="N1064">
        <v>46173</v>
      </c>
      <c r="O1064">
        <v>1063</v>
      </c>
      <c r="P1064" t="str">
        <v>POS Data Upload DC Central</v>
      </c>
      <c r="Q1064" t="str">
        <v>Online Catering</v>
      </c>
      <c r="R1064" t="str">
        <v/>
      </c>
      <c r="S1064">
        <v>110000</v>
      </c>
      <c r="T1064">
        <v>12192</v>
      </c>
    </row>
    <row r="1065">
      <c r="N1065">
        <v>46173</v>
      </c>
      <c r="O1065">
        <v>1064</v>
      </c>
      <c r="P1065" t="str">
        <v>POS Data Upload DC Central</v>
      </c>
      <c r="Q1065" t="str">
        <v>Paid Outs</v>
      </c>
      <c r="R1065" t="str">
        <v/>
      </c>
      <c r="S1065">
        <v>116200</v>
      </c>
      <c r="T1065">
        <v>12192</v>
      </c>
    </row>
    <row r="1066">
      <c r="N1066">
        <v>46173</v>
      </c>
      <c r="O1066">
        <v>1065</v>
      </c>
      <c r="P1066" t="str">
        <v>POS Data Upload DC Central</v>
      </c>
      <c r="Q1066" t="str">
        <v>POS Over/Short</v>
      </c>
      <c r="R1066" t="str">
        <v>CASH</v>
      </c>
      <c r="S1066">
        <v>676000</v>
      </c>
      <c r="T1066">
        <v>12192</v>
      </c>
    </row>
    <row r="1067">
      <c r="N1067">
        <v>46173</v>
      </c>
      <c r="O1067">
        <v>1066</v>
      </c>
      <c r="P1067" t="str">
        <v>POS Data Upload DC Central</v>
      </c>
      <c r="Q1067" t="str">
        <v>Promotions</v>
      </c>
      <c r="R1067" t="str">
        <v/>
      </c>
      <c r="S1067">
        <v>444000</v>
      </c>
      <c r="T1067">
        <v>12192</v>
      </c>
    </row>
    <row r="1068">
      <c r="N1068">
        <v>46173</v>
      </c>
      <c r="O1068">
        <v>1067</v>
      </c>
      <c r="P1068" t="str">
        <v>POS Data Upload DC Central</v>
      </c>
      <c r="Q1068" t="str">
        <v>Sales Beverages</v>
      </c>
      <c r="R1068" t="str">
        <v/>
      </c>
      <c r="S1068">
        <v>401000</v>
      </c>
      <c r="T1068">
        <v>12192</v>
      </c>
    </row>
    <row r="1069">
      <c r="N1069">
        <v>46173</v>
      </c>
      <c r="O1069">
        <v>1068</v>
      </c>
      <c r="P1069" t="str">
        <v>POS Data Upload DC Central</v>
      </c>
      <c r="Q1069" t="str">
        <v>Sales Food</v>
      </c>
      <c r="R1069" t="str">
        <v/>
      </c>
      <c r="S1069">
        <v>401000</v>
      </c>
      <c r="T1069">
        <v>12192</v>
      </c>
    </row>
    <row r="1070">
      <c r="N1070">
        <v>46173</v>
      </c>
      <c r="O1070">
        <v>1069</v>
      </c>
      <c r="P1070" t="str">
        <v>POS Data Upload DC Central</v>
      </c>
      <c r="Q1070" t="str">
        <v>Sales Other</v>
      </c>
      <c r="R1070" t="str">
        <v/>
      </c>
      <c r="S1070">
        <v>408000</v>
      </c>
      <c r="T1070">
        <v>12192</v>
      </c>
    </row>
    <row r="1071">
      <c r="N1071">
        <v>46173</v>
      </c>
      <c r="O1071">
        <v>1070</v>
      </c>
      <c r="P1071" t="str">
        <v>POS Data Upload DC Central</v>
      </c>
      <c r="Q1071" t="str">
        <v>Sales Tax Payable</v>
      </c>
      <c r="R1071" t="str">
        <v/>
      </c>
      <c r="S1071">
        <v>241000</v>
      </c>
      <c r="T1071">
        <v>12192</v>
      </c>
    </row>
    <row r="1072">
      <c r="N1072">
        <v>46173</v>
      </c>
      <c r="O1072">
        <v>1071</v>
      </c>
      <c r="P1072" t="str">
        <v>POS Data Upload DC Central</v>
      </c>
      <c r="Q1072" t="str">
        <v>Uber</v>
      </c>
      <c r="R1072" t="str">
        <v>UBD</v>
      </c>
      <c r="S1072">
        <v>116000</v>
      </c>
      <c r="T1072">
        <v>12192</v>
      </c>
    </row>
    <row r="1073">
      <c r="N1073">
        <v>46173</v>
      </c>
      <c r="O1073">
        <v>1072</v>
      </c>
      <c r="P1073" t="str">
        <v>POS Data Upload DC Central</v>
      </c>
      <c r="Q1073" t="str">
        <v>Uber Shortage</v>
      </c>
      <c r="R1073" t="str">
        <v>UBD</v>
      </c>
      <c r="S1073">
        <v>678500</v>
      </c>
      <c r="T1073">
        <v>12192</v>
      </c>
    </row>
    <row r="1074">
      <c r="N1074">
        <v>46173</v>
      </c>
      <c r="O1074">
        <v>1073</v>
      </c>
      <c r="P1074" t="str">
        <v>POS Data Upload DC Central</v>
      </c>
      <c r="Q1074" t="str">
        <v>WL DD Tips</v>
      </c>
      <c r="R1074" t="str">
        <v/>
      </c>
      <c r="S1074">
        <v>670000</v>
      </c>
      <c r="T1074">
        <v>12192</v>
      </c>
    </row>
    <row r="1075">
      <c r="N1075">
        <v>46173</v>
      </c>
      <c r="O1075">
        <v>1074</v>
      </c>
      <c r="P1075" t="str">
        <v>POS Data Upload DC Central</v>
      </c>
      <c r="Q1075" t="str">
        <v>Amex Expected Deposit</v>
      </c>
      <c r="R1075" t="str">
        <v>CC</v>
      </c>
      <c r="S1075">
        <v>102500</v>
      </c>
      <c r="T1075">
        <v>12967</v>
      </c>
    </row>
    <row r="1076">
      <c r="N1076">
        <v>46173</v>
      </c>
      <c r="O1076">
        <v>1075</v>
      </c>
      <c r="P1076" t="str">
        <v>POS Data Upload DC Central</v>
      </c>
      <c r="Q1076" t="str">
        <v>Ca CRV</v>
      </c>
      <c r="R1076" t="str">
        <v/>
      </c>
      <c r="S1076">
        <v>240000</v>
      </c>
      <c r="T1076">
        <v>12967</v>
      </c>
    </row>
    <row r="1077">
      <c r="N1077">
        <v>46173</v>
      </c>
      <c r="O1077">
        <v>1076</v>
      </c>
      <c r="P1077" t="str">
        <v>POS Data Upload DC Central</v>
      </c>
      <c r="Q1077" t="str">
        <v>Cash Expected Deposit</v>
      </c>
      <c r="R1077" t="str">
        <v>CASH</v>
      </c>
      <c r="S1077">
        <v>102000</v>
      </c>
      <c r="T1077">
        <v>12967</v>
      </c>
    </row>
    <row r="1078">
      <c r="N1078">
        <v>46173</v>
      </c>
      <c r="O1078">
        <v>1077</v>
      </c>
      <c r="P1078" t="str">
        <v>POS Data Upload DC Central</v>
      </c>
      <c r="Q1078" t="str">
        <v>CC Expected Deposit</v>
      </c>
      <c r="R1078" t="str">
        <v>CC</v>
      </c>
      <c r="S1078">
        <v>102500</v>
      </c>
      <c r="T1078">
        <v>12967</v>
      </c>
    </row>
    <row r="1079">
      <c r="N1079">
        <v>46173</v>
      </c>
      <c r="O1079">
        <v>1078</v>
      </c>
      <c r="P1079" t="str">
        <v>POS Data Upload DC Central</v>
      </c>
      <c r="Q1079" t="str">
        <v>Delivery Fee</v>
      </c>
      <c r="R1079" t="str">
        <v/>
      </c>
      <c r="S1079">
        <v>670000</v>
      </c>
      <c r="T1079">
        <v>12967</v>
      </c>
    </row>
    <row r="1080">
      <c r="N1080">
        <v>46173</v>
      </c>
      <c r="O1080">
        <v>1079</v>
      </c>
      <c r="P1080" t="str">
        <v>POS Data Upload DC Central</v>
      </c>
      <c r="Q1080" t="str">
        <v>Discounts - 10%</v>
      </c>
      <c r="R1080" t="str">
        <v/>
      </c>
      <c r="S1080">
        <v>421000</v>
      </c>
      <c r="T1080">
        <v>12967</v>
      </c>
    </row>
    <row r="1081">
      <c r="N1081">
        <v>46173</v>
      </c>
      <c r="O1081">
        <v>1080</v>
      </c>
      <c r="P1081" t="str">
        <v>POS Data Upload DC Central</v>
      </c>
      <c r="Q1081" t="str">
        <v>Discounts - Employee</v>
      </c>
      <c r="R1081" t="str">
        <v/>
      </c>
      <c r="S1081">
        <v>421000</v>
      </c>
      <c r="T1081">
        <v>12967</v>
      </c>
    </row>
    <row r="1082">
      <c r="N1082">
        <v>46173</v>
      </c>
      <c r="O1082">
        <v>1081</v>
      </c>
      <c r="P1082" t="str">
        <v>POS Data Upload DC Central</v>
      </c>
      <c r="Q1082" t="str">
        <v>Discounts - Guest Recovery</v>
      </c>
      <c r="R1082" t="str">
        <v/>
      </c>
      <c r="S1082">
        <v>421000</v>
      </c>
      <c r="T1082">
        <v>12967</v>
      </c>
    </row>
    <row r="1083">
      <c r="N1083">
        <v>46173</v>
      </c>
      <c r="O1083">
        <v>1082</v>
      </c>
      <c r="P1083" t="str">
        <v>POS Data Upload DC Central</v>
      </c>
      <c r="Q1083" t="str">
        <v>Discounts - Manager</v>
      </c>
      <c r="R1083" t="str">
        <v/>
      </c>
      <c r="S1083">
        <v>421000</v>
      </c>
      <c r="T1083">
        <v>12967</v>
      </c>
    </row>
    <row r="1084">
      <c r="N1084">
        <v>46173</v>
      </c>
      <c r="O1084">
        <v>1083</v>
      </c>
      <c r="P1084" t="str">
        <v>POS Data Upload DC Central</v>
      </c>
      <c r="Q1084" t="str">
        <v>Discounts - Military</v>
      </c>
      <c r="R1084" t="str">
        <v/>
      </c>
      <c r="S1084">
        <v>421000</v>
      </c>
      <c r="T1084">
        <v>12967</v>
      </c>
    </row>
    <row r="1085">
      <c r="N1085">
        <v>46173</v>
      </c>
      <c r="O1085">
        <v>1084</v>
      </c>
      <c r="P1085" t="str">
        <v>POS Data Upload DC Central</v>
      </c>
      <c r="Q1085" t="str">
        <v>Discounts - Open $</v>
      </c>
      <c r="R1085" t="str">
        <v/>
      </c>
      <c r="S1085">
        <v>421000</v>
      </c>
      <c r="T1085">
        <v>12967</v>
      </c>
    </row>
    <row r="1086">
      <c r="N1086">
        <v>46173</v>
      </c>
      <c r="O1086">
        <v>1085</v>
      </c>
      <c r="P1086" t="str">
        <v>POS Data Upload DC Central</v>
      </c>
      <c r="Q1086" t="str">
        <v>Discounts - Open %</v>
      </c>
      <c r="R1086" t="str">
        <v/>
      </c>
      <c r="S1086">
        <v>421000</v>
      </c>
      <c r="T1086">
        <v>12967</v>
      </c>
    </row>
    <row r="1087">
      <c r="N1087">
        <v>46173</v>
      </c>
      <c r="O1087">
        <v>1086</v>
      </c>
      <c r="P1087" t="str">
        <v>POS Data Upload DC Central</v>
      </c>
      <c r="Q1087" t="str">
        <v>Discounts - Other</v>
      </c>
      <c r="R1087" t="str">
        <v/>
      </c>
      <c r="S1087">
        <v>421000</v>
      </c>
      <c r="T1087">
        <v>12967</v>
      </c>
    </row>
    <row r="1088">
      <c r="N1088">
        <v>46173</v>
      </c>
      <c r="O1088">
        <v>1087</v>
      </c>
      <c r="P1088" t="str">
        <v>POS Data Upload DC Central</v>
      </c>
      <c r="Q1088" t="str">
        <v>Discounts - Police</v>
      </c>
      <c r="R1088" t="str">
        <v/>
      </c>
      <c r="S1088">
        <v>421000</v>
      </c>
      <c r="T1088">
        <v>12967</v>
      </c>
    </row>
    <row r="1089">
      <c r="N1089">
        <v>46173</v>
      </c>
      <c r="O1089">
        <v>1088</v>
      </c>
      <c r="P1089" t="str">
        <v>POS Data Upload DC Central</v>
      </c>
      <c r="Q1089" t="str">
        <v>Discounts - Senior Citizen</v>
      </c>
      <c r="R1089" t="str">
        <v/>
      </c>
      <c r="S1089">
        <v>421000</v>
      </c>
      <c r="T1089">
        <v>12967</v>
      </c>
    </row>
    <row r="1090">
      <c r="N1090">
        <v>46173</v>
      </c>
      <c r="O1090">
        <v>1089</v>
      </c>
      <c r="P1090" t="str">
        <v>POS Data Upload DC Central</v>
      </c>
      <c r="Q1090" t="str">
        <v>Donations</v>
      </c>
      <c r="R1090" t="str">
        <v/>
      </c>
      <c r="S1090">
        <v>236000</v>
      </c>
      <c r="T1090">
        <v>12967</v>
      </c>
    </row>
    <row r="1091">
      <c r="N1091">
        <v>46173</v>
      </c>
      <c r="O1091">
        <v>1090</v>
      </c>
      <c r="P1091" t="str">
        <v>POS Data Upload DC Central</v>
      </c>
      <c r="Q1091" t="str">
        <v>DoorDash</v>
      </c>
      <c r="R1091" t="str">
        <v>DDD</v>
      </c>
      <c r="S1091">
        <v>113000</v>
      </c>
      <c r="T1091">
        <v>12967</v>
      </c>
    </row>
    <row r="1092">
      <c r="N1092">
        <v>46173</v>
      </c>
      <c r="O1092">
        <v>1091</v>
      </c>
      <c r="P1092" t="str">
        <v>POS Data Upload DC Central</v>
      </c>
      <c r="Q1092" t="str">
        <v>DoorDash Shortage</v>
      </c>
      <c r="R1092" t="str">
        <v>DDD</v>
      </c>
      <c r="S1092">
        <v>678500</v>
      </c>
      <c r="T1092">
        <v>12967</v>
      </c>
    </row>
    <row r="1093">
      <c r="N1093">
        <v>46173</v>
      </c>
      <c r="O1093">
        <v>1092</v>
      </c>
      <c r="P1093" t="str">
        <v>POS Data Upload DC Central</v>
      </c>
      <c r="Q1093" t="str">
        <v xml:space="preserve">EBT Expected </v>
      </c>
      <c r="R1093" t="str">
        <v/>
      </c>
      <c r="S1093">
        <v>114000</v>
      </c>
      <c r="T1093">
        <v>12967</v>
      </c>
    </row>
    <row r="1094">
      <c r="N1094">
        <v>46173</v>
      </c>
      <c r="O1094">
        <v>1093</v>
      </c>
      <c r="P1094" t="str">
        <v>POS Data Upload DC Central</v>
      </c>
      <c r="Q1094" t="str">
        <v>EZ Cater</v>
      </c>
      <c r="R1094" t="str">
        <v/>
      </c>
      <c r="S1094">
        <v>110000</v>
      </c>
      <c r="T1094">
        <v>12967</v>
      </c>
    </row>
    <row r="1095">
      <c r="N1095">
        <v>46173</v>
      </c>
      <c r="O1095">
        <v>1094</v>
      </c>
      <c r="P1095" t="str">
        <v>POS Data Upload DC Central</v>
      </c>
      <c r="Q1095" t="str">
        <v>Gift Card Redeemed</v>
      </c>
      <c r="R1095" t="str">
        <v/>
      </c>
      <c r="S1095">
        <v>202900</v>
      </c>
      <c r="T1095">
        <v>12967</v>
      </c>
    </row>
    <row r="1096">
      <c r="N1096">
        <v>46173</v>
      </c>
      <c r="O1096">
        <v>1095</v>
      </c>
      <c r="P1096" t="str">
        <v>POS Data Upload DC Central</v>
      </c>
      <c r="Q1096" t="str">
        <v>Gift Cards Sales</v>
      </c>
      <c r="R1096" t="str">
        <v/>
      </c>
      <c r="S1096">
        <v>202800</v>
      </c>
      <c r="T1096">
        <v>12967</v>
      </c>
    </row>
    <row r="1097">
      <c r="N1097">
        <v>46173</v>
      </c>
      <c r="O1097">
        <v>1096</v>
      </c>
      <c r="P1097" t="str">
        <v>POS Data Upload DC Central</v>
      </c>
      <c r="Q1097" t="str">
        <v>GrubHub</v>
      </c>
      <c r="R1097" t="str">
        <v>GHD</v>
      </c>
      <c r="S1097">
        <v>115000</v>
      </c>
      <c r="T1097">
        <v>12967</v>
      </c>
    </row>
    <row r="1098">
      <c r="N1098">
        <v>46173</v>
      </c>
      <c r="O1098">
        <v>1097</v>
      </c>
      <c r="P1098" t="str">
        <v>POS Data Upload DC Central</v>
      </c>
      <c r="Q1098" t="str">
        <v>Kiosk Expected Payment</v>
      </c>
      <c r="R1098" t="str">
        <v>CC</v>
      </c>
      <c r="S1098">
        <v>102500</v>
      </c>
      <c r="T1098">
        <v>12967</v>
      </c>
    </row>
    <row r="1099">
      <c r="N1099">
        <v>46173</v>
      </c>
      <c r="O1099">
        <v>1098</v>
      </c>
      <c r="P1099" t="str">
        <v>POS Data Upload DC Central</v>
      </c>
      <c r="Q1099" t="str">
        <v>Non-Redeemable Tender</v>
      </c>
      <c r="R1099" t="str">
        <v>CASH</v>
      </c>
      <c r="S1099">
        <v>676000</v>
      </c>
      <c r="T1099">
        <v>12967</v>
      </c>
    </row>
    <row r="1100">
      <c r="N1100">
        <v>46173</v>
      </c>
      <c r="O1100">
        <v>1099</v>
      </c>
      <c r="P1100" t="str">
        <v>POS Data Upload DC Central</v>
      </c>
      <c r="Q1100" t="str">
        <v>O/S DC Discrepancies</v>
      </c>
      <c r="R1100" t="str">
        <v>CASH</v>
      </c>
      <c r="S1100">
        <v>676000</v>
      </c>
      <c r="T1100">
        <v>12967</v>
      </c>
    </row>
    <row r="1101">
      <c r="N1101">
        <v>46173</v>
      </c>
      <c r="O1101">
        <v>1100</v>
      </c>
      <c r="P1101" t="str">
        <v>POS Data Upload DC Central</v>
      </c>
      <c r="Q1101" t="str">
        <v>Online Catering</v>
      </c>
      <c r="R1101" t="str">
        <v/>
      </c>
      <c r="S1101">
        <v>110000</v>
      </c>
      <c r="T1101">
        <v>12967</v>
      </c>
    </row>
    <row r="1102">
      <c r="N1102">
        <v>46173</v>
      </c>
      <c r="O1102">
        <v>1101</v>
      </c>
      <c r="P1102" t="str">
        <v>POS Data Upload DC Central</v>
      </c>
      <c r="Q1102" t="str">
        <v>Paid Outs</v>
      </c>
      <c r="R1102" t="str">
        <v/>
      </c>
      <c r="S1102">
        <v>116200</v>
      </c>
      <c r="T1102">
        <v>12967</v>
      </c>
    </row>
    <row r="1103">
      <c r="N1103">
        <v>46173</v>
      </c>
      <c r="O1103">
        <v>1102</v>
      </c>
      <c r="P1103" t="str">
        <v>POS Data Upload DC Central</v>
      </c>
      <c r="Q1103" t="str">
        <v>POS Over/Short</v>
      </c>
      <c r="R1103" t="str">
        <v>CASH</v>
      </c>
      <c r="S1103">
        <v>676000</v>
      </c>
      <c r="T1103">
        <v>12967</v>
      </c>
    </row>
    <row r="1104">
      <c r="N1104">
        <v>46173</v>
      </c>
      <c r="O1104">
        <v>1103</v>
      </c>
      <c r="P1104" t="str">
        <v>POS Data Upload DC Central</v>
      </c>
      <c r="Q1104" t="str">
        <v>Promotions</v>
      </c>
      <c r="R1104" t="str">
        <v/>
      </c>
      <c r="S1104">
        <v>444000</v>
      </c>
      <c r="T1104">
        <v>12967</v>
      </c>
    </row>
    <row r="1105">
      <c r="N1105">
        <v>46173</v>
      </c>
      <c r="O1105">
        <v>1104</v>
      </c>
      <c r="P1105" t="str">
        <v>POS Data Upload DC Central</v>
      </c>
      <c r="Q1105" t="str">
        <v>Sales Beverages</v>
      </c>
      <c r="R1105" t="str">
        <v/>
      </c>
      <c r="S1105">
        <v>401000</v>
      </c>
      <c r="T1105">
        <v>12967</v>
      </c>
    </row>
    <row r="1106">
      <c r="N1106">
        <v>46173</v>
      </c>
      <c r="O1106">
        <v>1105</v>
      </c>
      <c r="P1106" t="str">
        <v>POS Data Upload DC Central</v>
      </c>
      <c r="Q1106" t="str">
        <v>Sales Food</v>
      </c>
      <c r="R1106" t="str">
        <v/>
      </c>
      <c r="S1106">
        <v>401000</v>
      </c>
      <c r="T1106">
        <v>12967</v>
      </c>
    </row>
    <row r="1107">
      <c r="N1107">
        <v>46173</v>
      </c>
      <c r="O1107">
        <v>1106</v>
      </c>
      <c r="P1107" t="str">
        <v>POS Data Upload DC Central</v>
      </c>
      <c r="Q1107" t="str">
        <v>Sales Other</v>
      </c>
      <c r="R1107" t="str">
        <v/>
      </c>
      <c r="S1107">
        <v>408000</v>
      </c>
      <c r="T1107">
        <v>12967</v>
      </c>
    </row>
    <row r="1108">
      <c r="N1108">
        <v>46173</v>
      </c>
      <c r="O1108">
        <v>1107</v>
      </c>
      <c r="P1108" t="str">
        <v>POS Data Upload DC Central</v>
      </c>
      <c r="Q1108" t="str">
        <v>Sales Tax Payable</v>
      </c>
      <c r="R1108" t="str">
        <v/>
      </c>
      <c r="S1108">
        <v>241000</v>
      </c>
      <c r="T1108">
        <v>12967</v>
      </c>
    </row>
    <row r="1109">
      <c r="N1109">
        <v>46173</v>
      </c>
      <c r="O1109">
        <v>1108</v>
      </c>
      <c r="P1109" t="str">
        <v>POS Data Upload DC Central</v>
      </c>
      <c r="Q1109" t="str">
        <v>Uber</v>
      </c>
      <c r="R1109" t="str">
        <v>UBD</v>
      </c>
      <c r="S1109">
        <v>116000</v>
      </c>
      <c r="T1109">
        <v>12967</v>
      </c>
    </row>
    <row r="1110">
      <c r="N1110">
        <v>46173</v>
      </c>
      <c r="O1110">
        <v>1109</v>
      </c>
      <c r="P1110" t="str">
        <v>POS Data Upload DC Central</v>
      </c>
      <c r="Q1110" t="str">
        <v>Uber Shortage</v>
      </c>
      <c r="R1110" t="str">
        <v>UBD</v>
      </c>
      <c r="S1110">
        <v>678500</v>
      </c>
      <c r="T1110">
        <v>12967</v>
      </c>
    </row>
    <row r="1111">
      <c r="N1111">
        <v>46173</v>
      </c>
      <c r="O1111">
        <v>1110</v>
      </c>
      <c r="P1111" t="str">
        <v>POS Data Upload DC Central</v>
      </c>
      <c r="Q1111" t="str">
        <v>WL DD Tips</v>
      </c>
      <c r="R1111" t="str">
        <v/>
      </c>
      <c r="S1111">
        <v>670000</v>
      </c>
      <c r="T1111">
        <v>12967</v>
      </c>
    </row>
    <row r="1112">
      <c r="N1112">
        <v>46173</v>
      </c>
      <c r="O1112">
        <v>1111</v>
      </c>
      <c r="P1112" t="str">
        <v>POS Data Upload DC Central</v>
      </c>
      <c r="Q1112" t="str">
        <v>Amex Expected Deposit</v>
      </c>
      <c r="R1112" t="str">
        <v>CC</v>
      </c>
      <c r="S1112">
        <v>102500</v>
      </c>
      <c r="T1112">
        <v>13144</v>
      </c>
    </row>
    <row r="1113">
      <c r="N1113">
        <v>46173</v>
      </c>
      <c r="O1113">
        <v>1112</v>
      </c>
      <c r="P1113" t="str">
        <v>POS Data Upload DC Central</v>
      </c>
      <c r="Q1113" t="str">
        <v>Ca CRV</v>
      </c>
      <c r="R1113" t="str">
        <v/>
      </c>
      <c r="S1113">
        <v>240000</v>
      </c>
      <c r="T1113">
        <v>13144</v>
      </c>
    </row>
    <row r="1114">
      <c r="N1114">
        <v>46173</v>
      </c>
      <c r="O1114">
        <v>1113</v>
      </c>
      <c r="P1114" t="str">
        <v>POS Data Upload DC Central</v>
      </c>
      <c r="Q1114" t="str">
        <v>Cash Expected Deposit</v>
      </c>
      <c r="R1114" t="str">
        <v>CASH</v>
      </c>
      <c r="S1114">
        <v>102000</v>
      </c>
      <c r="T1114">
        <v>13144</v>
      </c>
    </row>
    <row r="1115">
      <c r="N1115">
        <v>46173</v>
      </c>
      <c r="O1115">
        <v>1114</v>
      </c>
      <c r="P1115" t="str">
        <v>POS Data Upload DC Central</v>
      </c>
      <c r="Q1115" t="str">
        <v>CC Expected Deposit</v>
      </c>
      <c r="R1115" t="str">
        <v>CC</v>
      </c>
      <c r="S1115">
        <v>102500</v>
      </c>
      <c r="T1115">
        <v>13144</v>
      </c>
    </row>
    <row r="1116">
      <c r="N1116">
        <v>46173</v>
      </c>
      <c r="O1116">
        <v>1115</v>
      </c>
      <c r="P1116" t="str">
        <v>POS Data Upload DC Central</v>
      </c>
      <c r="Q1116" t="str">
        <v>Delivery Fee</v>
      </c>
      <c r="R1116" t="str">
        <v/>
      </c>
      <c r="S1116">
        <v>670000</v>
      </c>
      <c r="T1116">
        <v>13144</v>
      </c>
    </row>
    <row r="1117">
      <c r="N1117">
        <v>46173</v>
      </c>
      <c r="O1117">
        <v>1116</v>
      </c>
      <c r="P1117" t="str">
        <v>POS Data Upload DC Central</v>
      </c>
      <c r="Q1117" t="str">
        <v>Discounts - 10%</v>
      </c>
      <c r="R1117" t="str">
        <v/>
      </c>
      <c r="S1117">
        <v>421000</v>
      </c>
      <c r="T1117">
        <v>13144</v>
      </c>
    </row>
    <row r="1118">
      <c r="N1118">
        <v>46173</v>
      </c>
      <c r="O1118">
        <v>1117</v>
      </c>
      <c r="P1118" t="str">
        <v>POS Data Upload DC Central</v>
      </c>
      <c r="Q1118" t="str">
        <v>Discounts - Employee</v>
      </c>
      <c r="R1118" t="str">
        <v/>
      </c>
      <c r="S1118">
        <v>421000</v>
      </c>
      <c r="T1118">
        <v>13144</v>
      </c>
    </row>
    <row r="1119">
      <c r="N1119">
        <v>46173</v>
      </c>
      <c r="O1119">
        <v>1118</v>
      </c>
      <c r="P1119" t="str">
        <v>POS Data Upload DC Central</v>
      </c>
      <c r="Q1119" t="str">
        <v>Discounts - Guest Recovery</v>
      </c>
      <c r="R1119" t="str">
        <v/>
      </c>
      <c r="S1119">
        <v>421000</v>
      </c>
      <c r="T1119">
        <v>13144</v>
      </c>
    </row>
    <row r="1120">
      <c r="N1120">
        <v>46173</v>
      </c>
      <c r="O1120">
        <v>1119</v>
      </c>
      <c r="P1120" t="str">
        <v>POS Data Upload DC Central</v>
      </c>
      <c r="Q1120" t="str">
        <v>Discounts - Manager</v>
      </c>
      <c r="R1120" t="str">
        <v/>
      </c>
      <c r="S1120">
        <v>421000</v>
      </c>
      <c r="T1120">
        <v>13144</v>
      </c>
    </row>
    <row r="1121">
      <c r="N1121">
        <v>46173</v>
      </c>
      <c r="O1121">
        <v>1120</v>
      </c>
      <c r="P1121" t="str">
        <v>POS Data Upload DC Central</v>
      </c>
      <c r="Q1121" t="str">
        <v>Discounts - Military</v>
      </c>
      <c r="R1121" t="str">
        <v/>
      </c>
      <c r="S1121">
        <v>421000</v>
      </c>
      <c r="T1121">
        <v>13144</v>
      </c>
    </row>
    <row r="1122">
      <c r="N1122">
        <v>46173</v>
      </c>
      <c r="O1122">
        <v>1121</v>
      </c>
      <c r="P1122" t="str">
        <v>POS Data Upload DC Central</v>
      </c>
      <c r="Q1122" t="str">
        <v>Discounts - Open $</v>
      </c>
      <c r="R1122" t="str">
        <v/>
      </c>
      <c r="S1122">
        <v>421000</v>
      </c>
      <c r="T1122">
        <v>13144</v>
      </c>
    </row>
    <row r="1123">
      <c r="N1123">
        <v>46173</v>
      </c>
      <c r="O1123">
        <v>1122</v>
      </c>
      <c r="P1123" t="str">
        <v>POS Data Upload DC Central</v>
      </c>
      <c r="Q1123" t="str">
        <v>Discounts - Open %</v>
      </c>
      <c r="R1123" t="str">
        <v/>
      </c>
      <c r="S1123">
        <v>421000</v>
      </c>
      <c r="T1123">
        <v>13144</v>
      </c>
    </row>
    <row r="1124">
      <c r="N1124">
        <v>46173</v>
      </c>
      <c r="O1124">
        <v>1123</v>
      </c>
      <c r="P1124" t="str">
        <v>POS Data Upload DC Central</v>
      </c>
      <c r="Q1124" t="str">
        <v>Discounts - Other</v>
      </c>
      <c r="R1124" t="str">
        <v/>
      </c>
      <c r="S1124">
        <v>421000</v>
      </c>
      <c r="T1124">
        <v>13144</v>
      </c>
    </row>
    <row r="1125">
      <c r="N1125">
        <v>46173</v>
      </c>
      <c r="O1125">
        <v>1124</v>
      </c>
      <c r="P1125" t="str">
        <v>POS Data Upload DC Central</v>
      </c>
      <c r="Q1125" t="str">
        <v>Discounts - Police</v>
      </c>
      <c r="R1125" t="str">
        <v/>
      </c>
      <c r="S1125">
        <v>421000</v>
      </c>
      <c r="T1125">
        <v>13144</v>
      </c>
    </row>
    <row r="1126">
      <c r="N1126">
        <v>46173</v>
      </c>
      <c r="O1126">
        <v>1125</v>
      </c>
      <c r="P1126" t="str">
        <v>POS Data Upload DC Central</v>
      </c>
      <c r="Q1126" t="str">
        <v>Discounts - Senior Citizen</v>
      </c>
      <c r="R1126" t="str">
        <v/>
      </c>
      <c r="S1126">
        <v>421000</v>
      </c>
      <c r="T1126">
        <v>13144</v>
      </c>
    </row>
    <row r="1127">
      <c r="N1127">
        <v>46173</v>
      </c>
      <c r="O1127">
        <v>1126</v>
      </c>
      <c r="P1127" t="str">
        <v>POS Data Upload DC Central</v>
      </c>
      <c r="Q1127" t="str">
        <v>Donations</v>
      </c>
      <c r="R1127" t="str">
        <v/>
      </c>
      <c r="S1127">
        <v>236000</v>
      </c>
      <c r="T1127">
        <v>13144</v>
      </c>
    </row>
    <row r="1128">
      <c r="N1128">
        <v>46173</v>
      </c>
      <c r="O1128">
        <v>1127</v>
      </c>
      <c r="P1128" t="str">
        <v>POS Data Upload DC Central</v>
      </c>
      <c r="Q1128" t="str">
        <v>DoorDash</v>
      </c>
      <c r="R1128" t="str">
        <v>DDD</v>
      </c>
      <c r="S1128">
        <v>113000</v>
      </c>
      <c r="T1128">
        <v>13144</v>
      </c>
    </row>
    <row r="1129">
      <c r="N1129">
        <v>46173</v>
      </c>
      <c r="O1129">
        <v>1128</v>
      </c>
      <c r="P1129" t="str">
        <v>POS Data Upload DC Central</v>
      </c>
      <c r="Q1129" t="str">
        <v>DoorDash Shortage</v>
      </c>
      <c r="R1129" t="str">
        <v>DDD</v>
      </c>
      <c r="S1129">
        <v>678500</v>
      </c>
      <c r="T1129">
        <v>13144</v>
      </c>
    </row>
    <row r="1130">
      <c r="N1130">
        <v>46173</v>
      </c>
      <c r="O1130">
        <v>1129</v>
      </c>
      <c r="P1130" t="str">
        <v>POS Data Upload DC Central</v>
      </c>
      <c r="Q1130" t="str">
        <v xml:space="preserve">EBT Expected </v>
      </c>
      <c r="R1130" t="str">
        <v/>
      </c>
      <c r="S1130">
        <v>114000</v>
      </c>
      <c r="T1130">
        <v>13144</v>
      </c>
    </row>
    <row r="1131">
      <c r="N1131">
        <v>46173</v>
      </c>
      <c r="O1131">
        <v>1130</v>
      </c>
      <c r="P1131" t="str">
        <v>POS Data Upload DC Central</v>
      </c>
      <c r="Q1131" t="str">
        <v>EZ Cater</v>
      </c>
      <c r="R1131" t="str">
        <v/>
      </c>
      <c r="S1131">
        <v>110000</v>
      </c>
      <c r="T1131">
        <v>13144</v>
      </c>
    </row>
    <row r="1132">
      <c r="N1132">
        <v>46173</v>
      </c>
      <c r="O1132">
        <v>1131</v>
      </c>
      <c r="P1132" t="str">
        <v>POS Data Upload DC Central</v>
      </c>
      <c r="Q1132" t="str">
        <v>Gift Card Redeemed</v>
      </c>
      <c r="R1132" t="str">
        <v/>
      </c>
      <c r="S1132">
        <v>202900</v>
      </c>
      <c r="T1132">
        <v>13144</v>
      </c>
    </row>
    <row r="1133">
      <c r="N1133">
        <v>46173</v>
      </c>
      <c r="O1133">
        <v>1132</v>
      </c>
      <c r="P1133" t="str">
        <v>POS Data Upload DC Central</v>
      </c>
      <c r="Q1133" t="str">
        <v>Gift Cards Sales</v>
      </c>
      <c r="R1133" t="str">
        <v/>
      </c>
      <c r="S1133">
        <v>202800</v>
      </c>
      <c r="T1133">
        <v>13144</v>
      </c>
    </row>
    <row r="1134">
      <c r="N1134">
        <v>46173</v>
      </c>
      <c r="O1134">
        <v>1133</v>
      </c>
      <c r="P1134" t="str">
        <v>POS Data Upload DC Central</v>
      </c>
      <c r="Q1134" t="str">
        <v>GrubHub</v>
      </c>
      <c r="R1134" t="str">
        <v>GHD</v>
      </c>
      <c r="S1134">
        <v>115000</v>
      </c>
      <c r="T1134">
        <v>13144</v>
      </c>
    </row>
    <row r="1135">
      <c r="N1135">
        <v>46173</v>
      </c>
      <c r="O1135">
        <v>1134</v>
      </c>
      <c r="P1135" t="str">
        <v>POS Data Upload DC Central</v>
      </c>
      <c r="Q1135" t="str">
        <v>Kiosk Expected Payment</v>
      </c>
      <c r="R1135" t="str">
        <v>CC</v>
      </c>
      <c r="S1135">
        <v>102500</v>
      </c>
      <c r="T1135">
        <v>13144</v>
      </c>
    </row>
    <row r="1136">
      <c r="N1136">
        <v>46173</v>
      </c>
      <c r="O1136">
        <v>1135</v>
      </c>
      <c r="P1136" t="str">
        <v>POS Data Upload DC Central</v>
      </c>
      <c r="Q1136" t="str">
        <v>Non-Redeemable Tender</v>
      </c>
      <c r="R1136" t="str">
        <v>CASH</v>
      </c>
      <c r="S1136">
        <v>676000</v>
      </c>
      <c r="T1136">
        <v>13144</v>
      </c>
    </row>
    <row r="1137">
      <c r="N1137">
        <v>46173</v>
      </c>
      <c r="O1137">
        <v>1136</v>
      </c>
      <c r="P1137" t="str">
        <v>POS Data Upload DC Central</v>
      </c>
      <c r="Q1137" t="str">
        <v>O/S DC Discrepancies</v>
      </c>
      <c r="R1137" t="str">
        <v>CASH</v>
      </c>
      <c r="S1137">
        <v>676000</v>
      </c>
      <c r="T1137">
        <v>13144</v>
      </c>
    </row>
    <row r="1138">
      <c r="N1138">
        <v>46173</v>
      </c>
      <c r="O1138">
        <v>1137</v>
      </c>
      <c r="P1138" t="str">
        <v>POS Data Upload DC Central</v>
      </c>
      <c r="Q1138" t="str">
        <v>Online Catering</v>
      </c>
      <c r="R1138" t="str">
        <v/>
      </c>
      <c r="S1138">
        <v>110000</v>
      </c>
      <c r="T1138">
        <v>13144</v>
      </c>
    </row>
    <row r="1139">
      <c r="N1139">
        <v>46173</v>
      </c>
      <c r="O1139">
        <v>1138</v>
      </c>
      <c r="P1139" t="str">
        <v>POS Data Upload DC Central</v>
      </c>
      <c r="Q1139" t="str">
        <v>Paid Outs</v>
      </c>
      <c r="R1139" t="str">
        <v/>
      </c>
      <c r="S1139">
        <v>116200</v>
      </c>
      <c r="T1139">
        <v>13144</v>
      </c>
    </row>
    <row r="1140">
      <c r="N1140">
        <v>46173</v>
      </c>
      <c r="O1140">
        <v>1139</v>
      </c>
      <c r="P1140" t="str">
        <v>POS Data Upload DC Central</v>
      </c>
      <c r="Q1140" t="str">
        <v>POS Over/Short</v>
      </c>
      <c r="R1140" t="str">
        <v>CASH</v>
      </c>
      <c r="S1140">
        <v>676000</v>
      </c>
      <c r="T1140">
        <v>13144</v>
      </c>
    </row>
    <row r="1141">
      <c r="N1141">
        <v>46173</v>
      </c>
      <c r="O1141">
        <v>1140</v>
      </c>
      <c r="P1141" t="str">
        <v>POS Data Upload DC Central</v>
      </c>
      <c r="Q1141" t="str">
        <v>Promotions</v>
      </c>
      <c r="R1141" t="str">
        <v/>
      </c>
      <c r="S1141">
        <v>444000</v>
      </c>
      <c r="T1141">
        <v>13144</v>
      </c>
    </row>
    <row r="1142">
      <c r="N1142">
        <v>46173</v>
      </c>
      <c r="O1142">
        <v>1141</v>
      </c>
      <c r="P1142" t="str">
        <v>POS Data Upload DC Central</v>
      </c>
      <c r="Q1142" t="str">
        <v>Sales Beverages</v>
      </c>
      <c r="R1142" t="str">
        <v/>
      </c>
      <c r="S1142">
        <v>401000</v>
      </c>
      <c r="T1142">
        <v>13144</v>
      </c>
    </row>
    <row r="1143">
      <c r="N1143">
        <v>46173</v>
      </c>
      <c r="O1143">
        <v>1142</v>
      </c>
      <c r="P1143" t="str">
        <v>POS Data Upload DC Central</v>
      </c>
      <c r="Q1143" t="str">
        <v>Sales Food</v>
      </c>
      <c r="R1143" t="str">
        <v/>
      </c>
      <c r="S1143">
        <v>401000</v>
      </c>
      <c r="T1143">
        <v>13144</v>
      </c>
    </row>
    <row r="1144">
      <c r="N1144">
        <v>46173</v>
      </c>
      <c r="O1144">
        <v>1143</v>
      </c>
      <c r="P1144" t="str">
        <v>POS Data Upload DC Central</v>
      </c>
      <c r="Q1144" t="str">
        <v>Sales Other</v>
      </c>
      <c r="R1144" t="str">
        <v/>
      </c>
      <c r="S1144">
        <v>408000</v>
      </c>
      <c r="T1144">
        <v>13144</v>
      </c>
    </row>
    <row r="1145">
      <c r="N1145">
        <v>46173</v>
      </c>
      <c r="O1145">
        <v>1144</v>
      </c>
      <c r="P1145" t="str">
        <v>POS Data Upload DC Central</v>
      </c>
      <c r="Q1145" t="str">
        <v>Sales Tax Payable</v>
      </c>
      <c r="R1145" t="str">
        <v/>
      </c>
      <c r="S1145">
        <v>241000</v>
      </c>
      <c r="T1145">
        <v>13144</v>
      </c>
    </row>
    <row r="1146">
      <c r="N1146">
        <v>46173</v>
      </c>
      <c r="O1146">
        <v>1145</v>
      </c>
      <c r="P1146" t="str">
        <v>POS Data Upload DC Central</v>
      </c>
      <c r="Q1146" t="str">
        <v>Uber</v>
      </c>
      <c r="R1146" t="str">
        <v>UBD</v>
      </c>
      <c r="S1146">
        <v>116000</v>
      </c>
      <c r="T1146">
        <v>13144</v>
      </c>
    </row>
    <row r="1147">
      <c r="N1147">
        <v>46173</v>
      </c>
      <c r="O1147">
        <v>1146</v>
      </c>
      <c r="P1147" t="str">
        <v>POS Data Upload DC Central</v>
      </c>
      <c r="Q1147" t="str">
        <v>Uber Shortage</v>
      </c>
      <c r="R1147" t="str">
        <v>UBD</v>
      </c>
      <c r="S1147">
        <v>678500</v>
      </c>
      <c r="T1147">
        <v>13144</v>
      </c>
    </row>
    <row r="1148">
      <c r="N1148">
        <v>46173</v>
      </c>
      <c r="O1148">
        <v>1147</v>
      </c>
      <c r="P1148" t="str">
        <v>POS Data Upload DC Central</v>
      </c>
      <c r="Q1148" t="str">
        <v>WL DD Tips</v>
      </c>
      <c r="R1148" t="str">
        <v/>
      </c>
      <c r="S1148">
        <v>670000</v>
      </c>
      <c r="T1148">
        <v>13144</v>
      </c>
    </row>
    <row r="1149">
      <c r="N1149">
        <v>46173</v>
      </c>
      <c r="O1149">
        <v>1148</v>
      </c>
      <c r="P1149" t="str">
        <v>POS Data Upload DC Central</v>
      </c>
      <c r="Q1149" t="str">
        <v>Amex Expected Deposit</v>
      </c>
      <c r="R1149" t="str">
        <v>CC</v>
      </c>
      <c r="S1149">
        <v>102500</v>
      </c>
      <c r="T1149">
        <v>13684</v>
      </c>
    </row>
    <row r="1150">
      <c r="N1150">
        <v>46173</v>
      </c>
      <c r="O1150">
        <v>1149</v>
      </c>
      <c r="P1150" t="str">
        <v>POS Data Upload DC Central</v>
      </c>
      <c r="Q1150" t="str">
        <v>Ca CRV</v>
      </c>
      <c r="R1150" t="str">
        <v/>
      </c>
      <c r="S1150">
        <v>240000</v>
      </c>
      <c r="T1150">
        <v>13684</v>
      </c>
    </row>
    <row r="1151">
      <c r="N1151">
        <v>46173</v>
      </c>
      <c r="O1151">
        <v>1150</v>
      </c>
      <c r="P1151" t="str">
        <v>POS Data Upload DC Central</v>
      </c>
      <c r="Q1151" t="str">
        <v>Cash Expected Deposit</v>
      </c>
      <c r="R1151" t="str">
        <v>CASH</v>
      </c>
      <c r="S1151">
        <v>102000</v>
      </c>
      <c r="T1151">
        <v>13684</v>
      </c>
    </row>
    <row r="1152">
      <c r="N1152">
        <v>46173</v>
      </c>
      <c r="O1152">
        <v>1151</v>
      </c>
      <c r="P1152" t="str">
        <v>POS Data Upload DC Central</v>
      </c>
      <c r="Q1152" t="str">
        <v>CC Expected Deposit</v>
      </c>
      <c r="R1152" t="str">
        <v>CC</v>
      </c>
      <c r="S1152">
        <v>102500</v>
      </c>
      <c r="T1152">
        <v>13684</v>
      </c>
    </row>
    <row r="1153">
      <c r="N1153">
        <v>46173</v>
      </c>
      <c r="O1153">
        <v>1152</v>
      </c>
      <c r="P1153" t="str">
        <v>POS Data Upload DC Central</v>
      </c>
      <c r="Q1153" t="str">
        <v>Delivery Fee</v>
      </c>
      <c r="R1153" t="str">
        <v/>
      </c>
      <c r="S1153">
        <v>670000</v>
      </c>
      <c r="T1153">
        <v>13684</v>
      </c>
    </row>
    <row r="1154">
      <c r="N1154">
        <v>46173</v>
      </c>
      <c r="O1154">
        <v>1153</v>
      </c>
      <c r="P1154" t="str">
        <v>POS Data Upload DC Central</v>
      </c>
      <c r="Q1154" t="str">
        <v>Discounts - 10%</v>
      </c>
      <c r="R1154" t="str">
        <v/>
      </c>
      <c r="S1154">
        <v>421000</v>
      </c>
      <c r="T1154">
        <v>13684</v>
      </c>
    </row>
    <row r="1155">
      <c r="N1155">
        <v>46173</v>
      </c>
      <c r="O1155">
        <v>1154</v>
      </c>
      <c r="P1155" t="str">
        <v>POS Data Upload DC Central</v>
      </c>
      <c r="Q1155" t="str">
        <v>Discounts - Employee</v>
      </c>
      <c r="R1155" t="str">
        <v/>
      </c>
      <c r="S1155">
        <v>421000</v>
      </c>
      <c r="T1155">
        <v>13684</v>
      </c>
    </row>
    <row r="1156">
      <c r="N1156">
        <v>46173</v>
      </c>
      <c r="O1156">
        <v>1155</v>
      </c>
      <c r="P1156" t="str">
        <v>POS Data Upload DC Central</v>
      </c>
      <c r="Q1156" t="str">
        <v>Discounts - Guest Recovery</v>
      </c>
      <c r="R1156" t="str">
        <v/>
      </c>
      <c r="S1156">
        <v>421000</v>
      </c>
      <c r="T1156">
        <v>13684</v>
      </c>
    </row>
    <row r="1157">
      <c r="N1157">
        <v>46173</v>
      </c>
      <c r="O1157">
        <v>1156</v>
      </c>
      <c r="P1157" t="str">
        <v>POS Data Upload DC Central</v>
      </c>
      <c r="Q1157" t="str">
        <v>Discounts - Manager</v>
      </c>
      <c r="R1157" t="str">
        <v/>
      </c>
      <c r="S1157">
        <v>421000</v>
      </c>
      <c r="T1157">
        <v>13684</v>
      </c>
    </row>
    <row r="1158">
      <c r="N1158">
        <v>46173</v>
      </c>
      <c r="O1158">
        <v>1157</v>
      </c>
      <c r="P1158" t="str">
        <v>POS Data Upload DC Central</v>
      </c>
      <c r="Q1158" t="str">
        <v>Discounts - Military</v>
      </c>
      <c r="R1158" t="str">
        <v/>
      </c>
      <c r="S1158">
        <v>421000</v>
      </c>
      <c r="T1158">
        <v>13684</v>
      </c>
    </row>
    <row r="1159">
      <c r="N1159">
        <v>46173</v>
      </c>
      <c r="O1159">
        <v>1158</v>
      </c>
      <c r="P1159" t="str">
        <v>POS Data Upload DC Central</v>
      </c>
      <c r="Q1159" t="str">
        <v>Discounts - Open $</v>
      </c>
      <c r="R1159" t="str">
        <v/>
      </c>
      <c r="S1159">
        <v>421000</v>
      </c>
      <c r="T1159">
        <v>13684</v>
      </c>
    </row>
    <row r="1160">
      <c r="N1160">
        <v>46173</v>
      </c>
      <c r="O1160">
        <v>1159</v>
      </c>
      <c r="P1160" t="str">
        <v>POS Data Upload DC Central</v>
      </c>
      <c r="Q1160" t="str">
        <v>Discounts - Open %</v>
      </c>
      <c r="R1160" t="str">
        <v/>
      </c>
      <c r="S1160">
        <v>421000</v>
      </c>
      <c r="T1160">
        <v>13684</v>
      </c>
    </row>
    <row r="1161">
      <c r="N1161">
        <v>46173</v>
      </c>
      <c r="O1161">
        <v>1160</v>
      </c>
      <c r="P1161" t="str">
        <v>POS Data Upload DC Central</v>
      </c>
      <c r="Q1161" t="str">
        <v>Discounts - Other</v>
      </c>
      <c r="R1161" t="str">
        <v/>
      </c>
      <c r="S1161">
        <v>421000</v>
      </c>
      <c r="T1161">
        <v>13684</v>
      </c>
    </row>
    <row r="1162">
      <c r="N1162">
        <v>46173</v>
      </c>
      <c r="O1162">
        <v>1161</v>
      </c>
      <c r="P1162" t="str">
        <v>POS Data Upload DC Central</v>
      </c>
      <c r="Q1162" t="str">
        <v>Discounts - Police</v>
      </c>
      <c r="R1162" t="str">
        <v/>
      </c>
      <c r="S1162">
        <v>421000</v>
      </c>
      <c r="T1162">
        <v>13684</v>
      </c>
    </row>
    <row r="1163">
      <c r="N1163">
        <v>46173</v>
      </c>
      <c r="O1163">
        <v>1162</v>
      </c>
      <c r="P1163" t="str">
        <v>POS Data Upload DC Central</v>
      </c>
      <c r="Q1163" t="str">
        <v>Discounts - Senior Citizen</v>
      </c>
      <c r="R1163" t="str">
        <v/>
      </c>
      <c r="S1163">
        <v>421000</v>
      </c>
      <c r="T1163">
        <v>13684</v>
      </c>
    </row>
    <row r="1164">
      <c r="N1164">
        <v>46173</v>
      </c>
      <c r="O1164">
        <v>1163</v>
      </c>
      <c r="P1164" t="str">
        <v>POS Data Upload DC Central</v>
      </c>
      <c r="Q1164" t="str">
        <v>Donations</v>
      </c>
      <c r="R1164" t="str">
        <v/>
      </c>
      <c r="S1164">
        <v>236000</v>
      </c>
      <c r="T1164">
        <v>13684</v>
      </c>
    </row>
    <row r="1165">
      <c r="N1165">
        <v>46173</v>
      </c>
      <c r="O1165">
        <v>1164</v>
      </c>
      <c r="P1165" t="str">
        <v>POS Data Upload DC Central</v>
      </c>
      <c r="Q1165" t="str">
        <v>DoorDash</v>
      </c>
      <c r="R1165" t="str">
        <v>DDD</v>
      </c>
      <c r="S1165">
        <v>113000</v>
      </c>
      <c r="T1165">
        <v>13684</v>
      </c>
    </row>
    <row r="1166">
      <c r="N1166">
        <v>46173</v>
      </c>
      <c r="O1166">
        <v>1165</v>
      </c>
      <c r="P1166" t="str">
        <v>POS Data Upload DC Central</v>
      </c>
      <c r="Q1166" t="str">
        <v>DoorDash Shortage</v>
      </c>
      <c r="R1166" t="str">
        <v>DDD</v>
      </c>
      <c r="S1166">
        <v>678500</v>
      </c>
      <c r="T1166">
        <v>13684</v>
      </c>
    </row>
    <row r="1167">
      <c r="N1167">
        <v>46173</v>
      </c>
      <c r="O1167">
        <v>1166</v>
      </c>
      <c r="P1167" t="str">
        <v>POS Data Upload DC Central</v>
      </c>
      <c r="Q1167" t="str">
        <v xml:space="preserve">EBT Expected </v>
      </c>
      <c r="R1167" t="str">
        <v/>
      </c>
      <c r="S1167">
        <v>114000</v>
      </c>
      <c r="T1167">
        <v>13684</v>
      </c>
    </row>
    <row r="1168">
      <c r="N1168">
        <v>46173</v>
      </c>
      <c r="O1168">
        <v>1167</v>
      </c>
      <c r="P1168" t="str">
        <v>POS Data Upload DC Central</v>
      </c>
      <c r="Q1168" t="str">
        <v>EZ Cater</v>
      </c>
      <c r="R1168" t="str">
        <v/>
      </c>
      <c r="S1168">
        <v>110000</v>
      </c>
      <c r="T1168">
        <v>13684</v>
      </c>
    </row>
    <row r="1169">
      <c r="N1169">
        <v>46173</v>
      </c>
      <c r="O1169">
        <v>1168</v>
      </c>
      <c r="P1169" t="str">
        <v>POS Data Upload DC Central</v>
      </c>
      <c r="Q1169" t="str">
        <v>Gift Card Redeemed</v>
      </c>
      <c r="R1169" t="str">
        <v/>
      </c>
      <c r="S1169">
        <v>202900</v>
      </c>
      <c r="T1169">
        <v>13684</v>
      </c>
    </row>
    <row r="1170">
      <c r="N1170">
        <v>46173</v>
      </c>
      <c r="O1170">
        <v>1169</v>
      </c>
      <c r="P1170" t="str">
        <v>POS Data Upload DC Central</v>
      </c>
      <c r="Q1170" t="str">
        <v>Gift Cards Sales</v>
      </c>
      <c r="R1170" t="str">
        <v/>
      </c>
      <c r="S1170">
        <v>202800</v>
      </c>
      <c r="T1170">
        <v>13684</v>
      </c>
    </row>
    <row r="1171">
      <c r="N1171">
        <v>46173</v>
      </c>
      <c r="O1171">
        <v>1170</v>
      </c>
      <c r="P1171" t="str">
        <v>POS Data Upload DC Central</v>
      </c>
      <c r="Q1171" t="str">
        <v>GrubHub</v>
      </c>
      <c r="R1171" t="str">
        <v>GHD</v>
      </c>
      <c r="S1171">
        <v>115000</v>
      </c>
      <c r="T1171">
        <v>13684</v>
      </c>
    </row>
    <row r="1172">
      <c r="N1172">
        <v>46173</v>
      </c>
      <c r="O1172">
        <v>1171</v>
      </c>
      <c r="P1172" t="str">
        <v>POS Data Upload DC Central</v>
      </c>
      <c r="Q1172" t="str">
        <v>Kiosk Expected Payment</v>
      </c>
      <c r="R1172" t="str">
        <v>CC</v>
      </c>
      <c r="S1172">
        <v>102500</v>
      </c>
      <c r="T1172">
        <v>13684</v>
      </c>
    </row>
    <row r="1173">
      <c r="N1173">
        <v>46173</v>
      </c>
      <c r="O1173">
        <v>1172</v>
      </c>
      <c r="P1173" t="str">
        <v>POS Data Upload DC Central</v>
      </c>
      <c r="Q1173" t="str">
        <v>Non-Redeemable Tender</v>
      </c>
      <c r="R1173" t="str">
        <v>CASH</v>
      </c>
      <c r="S1173">
        <v>676000</v>
      </c>
      <c r="T1173">
        <v>13684</v>
      </c>
    </row>
    <row r="1174">
      <c r="N1174">
        <v>46173</v>
      </c>
      <c r="O1174">
        <v>1173</v>
      </c>
      <c r="P1174" t="str">
        <v>POS Data Upload DC Central</v>
      </c>
      <c r="Q1174" t="str">
        <v>O/S DC Discrepancies</v>
      </c>
      <c r="R1174" t="str">
        <v>CASH</v>
      </c>
      <c r="S1174">
        <v>676000</v>
      </c>
      <c r="T1174">
        <v>13684</v>
      </c>
    </row>
    <row r="1175">
      <c r="N1175">
        <v>46173</v>
      </c>
      <c r="O1175">
        <v>1174</v>
      </c>
      <c r="P1175" t="str">
        <v>POS Data Upload DC Central</v>
      </c>
      <c r="Q1175" t="str">
        <v>Online Catering</v>
      </c>
      <c r="R1175" t="str">
        <v/>
      </c>
      <c r="S1175">
        <v>110000</v>
      </c>
      <c r="T1175">
        <v>13684</v>
      </c>
    </row>
    <row r="1176">
      <c r="N1176">
        <v>46173</v>
      </c>
      <c r="O1176">
        <v>1175</v>
      </c>
      <c r="P1176" t="str">
        <v>POS Data Upload DC Central</v>
      </c>
      <c r="Q1176" t="str">
        <v>Paid Outs</v>
      </c>
      <c r="R1176" t="str">
        <v/>
      </c>
      <c r="S1176">
        <v>116200</v>
      </c>
      <c r="T1176">
        <v>13684</v>
      </c>
    </row>
    <row r="1177">
      <c r="N1177">
        <v>46173</v>
      </c>
      <c r="O1177">
        <v>1176</v>
      </c>
      <c r="P1177" t="str">
        <v>POS Data Upload DC Central</v>
      </c>
      <c r="Q1177" t="str">
        <v>POS Over/Short</v>
      </c>
      <c r="R1177" t="str">
        <v>CASH</v>
      </c>
      <c r="S1177">
        <v>676000</v>
      </c>
      <c r="T1177">
        <v>13684</v>
      </c>
    </row>
    <row r="1178">
      <c r="N1178">
        <v>46173</v>
      </c>
      <c r="O1178">
        <v>1177</v>
      </c>
      <c r="P1178" t="str">
        <v>POS Data Upload DC Central</v>
      </c>
      <c r="Q1178" t="str">
        <v>Promotions</v>
      </c>
      <c r="R1178" t="str">
        <v/>
      </c>
      <c r="S1178">
        <v>444000</v>
      </c>
      <c r="T1178">
        <v>13684</v>
      </c>
    </row>
    <row r="1179">
      <c r="N1179">
        <v>46173</v>
      </c>
      <c r="O1179">
        <v>1178</v>
      </c>
      <c r="P1179" t="str">
        <v>POS Data Upload DC Central</v>
      </c>
      <c r="Q1179" t="str">
        <v>Sales Beverages</v>
      </c>
      <c r="R1179" t="str">
        <v/>
      </c>
      <c r="S1179">
        <v>401000</v>
      </c>
      <c r="T1179">
        <v>13684</v>
      </c>
    </row>
    <row r="1180">
      <c r="N1180">
        <v>46173</v>
      </c>
      <c r="O1180">
        <v>1179</v>
      </c>
      <c r="P1180" t="str">
        <v>POS Data Upload DC Central</v>
      </c>
      <c r="Q1180" t="str">
        <v>Sales Food</v>
      </c>
      <c r="R1180" t="str">
        <v/>
      </c>
      <c r="S1180">
        <v>401000</v>
      </c>
      <c r="T1180">
        <v>13684</v>
      </c>
    </row>
    <row r="1181">
      <c r="N1181">
        <v>46173</v>
      </c>
      <c r="O1181">
        <v>1180</v>
      </c>
      <c r="P1181" t="str">
        <v>POS Data Upload DC Central</v>
      </c>
      <c r="Q1181" t="str">
        <v>Sales Other</v>
      </c>
      <c r="R1181" t="str">
        <v/>
      </c>
      <c r="S1181">
        <v>408000</v>
      </c>
      <c r="T1181">
        <v>13684</v>
      </c>
    </row>
    <row r="1182">
      <c r="N1182">
        <v>46173</v>
      </c>
      <c r="O1182">
        <v>1181</v>
      </c>
      <c r="P1182" t="str">
        <v>POS Data Upload DC Central</v>
      </c>
      <c r="Q1182" t="str">
        <v>Sales Tax Payable</v>
      </c>
      <c r="R1182" t="str">
        <v/>
      </c>
      <c r="S1182">
        <v>241000</v>
      </c>
      <c r="T1182">
        <v>13684</v>
      </c>
    </row>
    <row r="1183">
      <c r="N1183">
        <v>46173</v>
      </c>
      <c r="O1183">
        <v>1182</v>
      </c>
      <c r="P1183" t="str">
        <v>POS Data Upload DC Central</v>
      </c>
      <c r="Q1183" t="str">
        <v>Uber</v>
      </c>
      <c r="R1183" t="str">
        <v>UBD</v>
      </c>
      <c r="S1183">
        <v>116000</v>
      </c>
      <c r="T1183">
        <v>13684</v>
      </c>
    </row>
    <row r="1184">
      <c r="N1184">
        <v>46173</v>
      </c>
      <c r="O1184">
        <v>1183</v>
      </c>
      <c r="P1184" t="str">
        <v>POS Data Upload DC Central</v>
      </c>
      <c r="Q1184" t="str">
        <v>Uber Shortage</v>
      </c>
      <c r="R1184" t="str">
        <v>UBD</v>
      </c>
      <c r="S1184">
        <v>678500</v>
      </c>
      <c r="T1184">
        <v>13684</v>
      </c>
    </row>
    <row r="1185">
      <c r="N1185">
        <v>46173</v>
      </c>
      <c r="O1185">
        <v>1184</v>
      </c>
      <c r="P1185" t="str">
        <v>POS Data Upload DC Central</v>
      </c>
      <c r="Q1185" t="str">
        <v>WL DD Tips</v>
      </c>
      <c r="R1185" t="str">
        <v/>
      </c>
      <c r="S1185">
        <v>670000</v>
      </c>
      <c r="T1185">
        <v>13684</v>
      </c>
    </row>
    <row r="1186">
      <c r="N1186">
        <v>46173</v>
      </c>
      <c r="O1186">
        <v>1185</v>
      </c>
      <c r="P1186" t="str">
        <v>POS Data Upload DC Central</v>
      </c>
      <c r="Q1186" t="str">
        <v>Amex Expected Deposit</v>
      </c>
      <c r="R1186" t="str">
        <v>CC</v>
      </c>
      <c r="S1186">
        <v>102500</v>
      </c>
      <c r="T1186">
        <v>13691</v>
      </c>
    </row>
    <row r="1187">
      <c r="N1187">
        <v>46173</v>
      </c>
      <c r="O1187">
        <v>1186</v>
      </c>
      <c r="P1187" t="str">
        <v>POS Data Upload DC Central</v>
      </c>
      <c r="Q1187" t="str">
        <v>Ca CRV</v>
      </c>
      <c r="R1187" t="str">
        <v/>
      </c>
      <c r="S1187">
        <v>240000</v>
      </c>
      <c r="T1187">
        <v>13691</v>
      </c>
    </row>
    <row r="1188">
      <c r="N1188">
        <v>46173</v>
      </c>
      <c r="O1188">
        <v>1187</v>
      </c>
      <c r="P1188" t="str">
        <v>POS Data Upload DC Central</v>
      </c>
      <c r="Q1188" t="str">
        <v>Cash Expected Deposit</v>
      </c>
      <c r="R1188" t="str">
        <v>CASH</v>
      </c>
      <c r="S1188">
        <v>102000</v>
      </c>
      <c r="T1188">
        <v>13691</v>
      </c>
    </row>
    <row r="1189">
      <c r="N1189">
        <v>46173</v>
      </c>
      <c r="O1189">
        <v>1188</v>
      </c>
      <c r="P1189" t="str">
        <v>POS Data Upload DC Central</v>
      </c>
      <c r="Q1189" t="str">
        <v>CC Expected Deposit</v>
      </c>
      <c r="R1189" t="str">
        <v>CC</v>
      </c>
      <c r="S1189">
        <v>102500</v>
      </c>
      <c r="T1189">
        <v>13691</v>
      </c>
    </row>
    <row r="1190">
      <c r="N1190">
        <v>46173</v>
      </c>
      <c r="O1190">
        <v>1189</v>
      </c>
      <c r="P1190" t="str">
        <v>POS Data Upload DC Central</v>
      </c>
      <c r="Q1190" t="str">
        <v>Delivery Fee</v>
      </c>
      <c r="R1190" t="str">
        <v/>
      </c>
      <c r="S1190">
        <v>670000</v>
      </c>
      <c r="T1190">
        <v>13691</v>
      </c>
    </row>
    <row r="1191">
      <c r="N1191">
        <v>46173</v>
      </c>
      <c r="O1191">
        <v>1190</v>
      </c>
      <c r="P1191" t="str">
        <v>POS Data Upload DC Central</v>
      </c>
      <c r="Q1191" t="str">
        <v>Discounts - 10%</v>
      </c>
      <c r="R1191" t="str">
        <v/>
      </c>
      <c r="S1191">
        <v>421000</v>
      </c>
      <c r="T1191">
        <v>13691</v>
      </c>
    </row>
    <row r="1192">
      <c r="N1192">
        <v>46173</v>
      </c>
      <c r="O1192">
        <v>1191</v>
      </c>
      <c r="P1192" t="str">
        <v>POS Data Upload DC Central</v>
      </c>
      <c r="Q1192" t="str">
        <v>Discounts - Employee</v>
      </c>
      <c r="R1192" t="str">
        <v/>
      </c>
      <c r="S1192">
        <v>421000</v>
      </c>
      <c r="T1192">
        <v>13691</v>
      </c>
    </row>
    <row r="1193">
      <c r="N1193">
        <v>46173</v>
      </c>
      <c r="O1193">
        <v>1192</v>
      </c>
      <c r="P1193" t="str">
        <v>POS Data Upload DC Central</v>
      </c>
      <c r="Q1193" t="str">
        <v>Discounts - Guest Recovery</v>
      </c>
      <c r="R1193" t="str">
        <v/>
      </c>
      <c r="S1193">
        <v>421000</v>
      </c>
      <c r="T1193">
        <v>13691</v>
      </c>
    </row>
    <row r="1194">
      <c r="N1194">
        <v>46173</v>
      </c>
      <c r="O1194">
        <v>1193</v>
      </c>
      <c r="P1194" t="str">
        <v>POS Data Upload DC Central</v>
      </c>
      <c r="Q1194" t="str">
        <v>Discounts - Manager</v>
      </c>
      <c r="R1194" t="str">
        <v/>
      </c>
      <c r="S1194">
        <v>421000</v>
      </c>
      <c r="T1194">
        <v>13691</v>
      </c>
    </row>
    <row r="1195">
      <c r="N1195">
        <v>46173</v>
      </c>
      <c r="O1195">
        <v>1194</v>
      </c>
      <c r="P1195" t="str">
        <v>POS Data Upload DC Central</v>
      </c>
      <c r="Q1195" t="str">
        <v>Discounts - Military</v>
      </c>
      <c r="R1195" t="str">
        <v/>
      </c>
      <c r="S1195">
        <v>421000</v>
      </c>
      <c r="T1195">
        <v>13691</v>
      </c>
    </row>
    <row r="1196">
      <c r="N1196">
        <v>46173</v>
      </c>
      <c r="O1196">
        <v>1195</v>
      </c>
      <c r="P1196" t="str">
        <v>POS Data Upload DC Central</v>
      </c>
      <c r="Q1196" t="str">
        <v>Discounts - Open $</v>
      </c>
      <c r="R1196" t="str">
        <v/>
      </c>
      <c r="S1196">
        <v>421000</v>
      </c>
      <c r="T1196">
        <v>13691</v>
      </c>
    </row>
    <row r="1197">
      <c r="N1197">
        <v>46173</v>
      </c>
      <c r="O1197">
        <v>1196</v>
      </c>
      <c r="P1197" t="str">
        <v>POS Data Upload DC Central</v>
      </c>
      <c r="Q1197" t="str">
        <v>Discounts - Open %</v>
      </c>
      <c r="R1197" t="str">
        <v/>
      </c>
      <c r="S1197">
        <v>421000</v>
      </c>
      <c r="T1197">
        <v>13691</v>
      </c>
    </row>
    <row r="1198">
      <c r="N1198">
        <v>46173</v>
      </c>
      <c r="O1198">
        <v>1197</v>
      </c>
      <c r="P1198" t="str">
        <v>POS Data Upload DC Central</v>
      </c>
      <c r="Q1198" t="str">
        <v>Discounts - Other</v>
      </c>
      <c r="R1198" t="str">
        <v/>
      </c>
      <c r="S1198">
        <v>421000</v>
      </c>
      <c r="T1198">
        <v>13691</v>
      </c>
    </row>
    <row r="1199">
      <c r="N1199">
        <v>46173</v>
      </c>
      <c r="O1199">
        <v>1198</v>
      </c>
      <c r="P1199" t="str">
        <v>POS Data Upload DC Central</v>
      </c>
      <c r="Q1199" t="str">
        <v>Discounts - Police</v>
      </c>
      <c r="R1199" t="str">
        <v/>
      </c>
      <c r="S1199">
        <v>421000</v>
      </c>
      <c r="T1199">
        <v>13691</v>
      </c>
    </row>
    <row r="1200">
      <c r="N1200">
        <v>46173</v>
      </c>
      <c r="O1200">
        <v>1199</v>
      </c>
      <c r="P1200" t="str">
        <v>POS Data Upload DC Central</v>
      </c>
      <c r="Q1200" t="str">
        <v>Discounts - Senior Citizen</v>
      </c>
      <c r="R1200" t="str">
        <v/>
      </c>
      <c r="S1200">
        <v>421000</v>
      </c>
      <c r="T1200">
        <v>13691</v>
      </c>
    </row>
    <row r="1201">
      <c r="N1201">
        <v>46173</v>
      </c>
      <c r="O1201">
        <v>1200</v>
      </c>
      <c r="P1201" t="str">
        <v>POS Data Upload DC Central</v>
      </c>
      <c r="Q1201" t="str">
        <v>Donations</v>
      </c>
      <c r="R1201" t="str">
        <v/>
      </c>
      <c r="S1201">
        <v>236000</v>
      </c>
      <c r="T1201">
        <v>13691</v>
      </c>
    </row>
    <row r="1202">
      <c r="N1202">
        <v>46173</v>
      </c>
      <c r="O1202">
        <v>1201</v>
      </c>
      <c r="P1202" t="str">
        <v>POS Data Upload DC Central</v>
      </c>
      <c r="Q1202" t="str">
        <v>DoorDash</v>
      </c>
      <c r="R1202" t="str">
        <v>DDD</v>
      </c>
      <c r="S1202">
        <v>113000</v>
      </c>
      <c r="T1202">
        <v>13691</v>
      </c>
    </row>
    <row r="1203">
      <c r="N1203">
        <v>46173</v>
      </c>
      <c r="O1203">
        <v>1202</v>
      </c>
      <c r="P1203" t="str">
        <v>POS Data Upload DC Central</v>
      </c>
      <c r="Q1203" t="str">
        <v>DoorDash Shortage</v>
      </c>
      <c r="R1203" t="str">
        <v>DDD</v>
      </c>
      <c r="S1203">
        <v>678500</v>
      </c>
      <c r="T1203">
        <v>13691</v>
      </c>
    </row>
    <row r="1204">
      <c r="N1204">
        <v>46173</v>
      </c>
      <c r="O1204">
        <v>1203</v>
      </c>
      <c r="P1204" t="str">
        <v>POS Data Upload DC Central</v>
      </c>
      <c r="Q1204" t="str">
        <v xml:space="preserve">EBT Expected </v>
      </c>
      <c r="R1204" t="str">
        <v/>
      </c>
      <c r="S1204">
        <v>114000</v>
      </c>
      <c r="T1204">
        <v>13691</v>
      </c>
    </row>
    <row r="1205">
      <c r="N1205">
        <v>46173</v>
      </c>
      <c r="O1205">
        <v>1204</v>
      </c>
      <c r="P1205" t="str">
        <v>POS Data Upload DC Central</v>
      </c>
      <c r="Q1205" t="str">
        <v>EZ Cater</v>
      </c>
      <c r="R1205" t="str">
        <v/>
      </c>
      <c r="S1205">
        <v>110000</v>
      </c>
      <c r="T1205">
        <v>13691</v>
      </c>
    </row>
    <row r="1206">
      <c r="N1206">
        <v>46173</v>
      </c>
      <c r="O1206">
        <v>1205</v>
      </c>
      <c r="P1206" t="str">
        <v>POS Data Upload DC Central</v>
      </c>
      <c r="Q1206" t="str">
        <v>Gift Card Redeemed</v>
      </c>
      <c r="R1206" t="str">
        <v/>
      </c>
      <c r="S1206">
        <v>202900</v>
      </c>
      <c r="T1206">
        <v>13691</v>
      </c>
    </row>
    <row r="1207">
      <c r="N1207">
        <v>46173</v>
      </c>
      <c r="O1207">
        <v>1206</v>
      </c>
      <c r="P1207" t="str">
        <v>POS Data Upload DC Central</v>
      </c>
      <c r="Q1207" t="str">
        <v>Gift Cards Sales</v>
      </c>
      <c r="R1207" t="str">
        <v/>
      </c>
      <c r="S1207">
        <v>202800</v>
      </c>
      <c r="T1207">
        <v>13691</v>
      </c>
    </row>
    <row r="1208">
      <c r="N1208">
        <v>46173</v>
      </c>
      <c r="O1208">
        <v>1207</v>
      </c>
      <c r="P1208" t="str">
        <v>POS Data Upload DC Central</v>
      </c>
      <c r="Q1208" t="str">
        <v>GrubHub</v>
      </c>
      <c r="R1208" t="str">
        <v>GHD</v>
      </c>
      <c r="S1208">
        <v>115000</v>
      </c>
      <c r="T1208">
        <v>13691</v>
      </c>
    </row>
    <row r="1209">
      <c r="N1209">
        <v>46173</v>
      </c>
      <c r="O1209">
        <v>1208</v>
      </c>
      <c r="P1209" t="str">
        <v>POS Data Upload DC Central</v>
      </c>
      <c r="Q1209" t="str">
        <v>Kiosk Expected Payment</v>
      </c>
      <c r="R1209" t="str">
        <v>CC</v>
      </c>
      <c r="S1209">
        <v>102500</v>
      </c>
      <c r="T1209">
        <v>13691</v>
      </c>
    </row>
    <row r="1210">
      <c r="N1210">
        <v>46173</v>
      </c>
      <c r="O1210">
        <v>1209</v>
      </c>
      <c r="P1210" t="str">
        <v>POS Data Upload DC Central</v>
      </c>
      <c r="Q1210" t="str">
        <v>Non-Redeemable Tender</v>
      </c>
      <c r="R1210" t="str">
        <v>CASH</v>
      </c>
      <c r="S1210">
        <v>676000</v>
      </c>
      <c r="T1210">
        <v>13691</v>
      </c>
    </row>
    <row r="1211">
      <c r="N1211">
        <v>46173</v>
      </c>
      <c r="O1211">
        <v>1210</v>
      </c>
      <c r="P1211" t="str">
        <v>POS Data Upload DC Central</v>
      </c>
      <c r="Q1211" t="str">
        <v>O/S DC Discrepancies</v>
      </c>
      <c r="R1211" t="str">
        <v>CASH</v>
      </c>
      <c r="S1211">
        <v>676000</v>
      </c>
      <c r="T1211">
        <v>13691</v>
      </c>
    </row>
    <row r="1212">
      <c r="N1212">
        <v>46173</v>
      </c>
      <c r="O1212">
        <v>1211</v>
      </c>
      <c r="P1212" t="str">
        <v>POS Data Upload DC Central</v>
      </c>
      <c r="Q1212" t="str">
        <v>Online Catering</v>
      </c>
      <c r="R1212" t="str">
        <v/>
      </c>
      <c r="S1212">
        <v>110000</v>
      </c>
      <c r="T1212">
        <v>13691</v>
      </c>
    </row>
    <row r="1213">
      <c r="N1213">
        <v>46173</v>
      </c>
      <c r="O1213">
        <v>1212</v>
      </c>
      <c r="P1213" t="str">
        <v>POS Data Upload DC Central</v>
      </c>
      <c r="Q1213" t="str">
        <v>Paid Outs</v>
      </c>
      <c r="R1213" t="str">
        <v/>
      </c>
      <c r="S1213">
        <v>116200</v>
      </c>
      <c r="T1213">
        <v>13691</v>
      </c>
    </row>
    <row r="1214">
      <c r="N1214">
        <v>46173</v>
      </c>
      <c r="O1214">
        <v>1213</v>
      </c>
      <c r="P1214" t="str">
        <v>POS Data Upload DC Central</v>
      </c>
      <c r="Q1214" t="str">
        <v>POS Over/Short</v>
      </c>
      <c r="R1214" t="str">
        <v>CASH</v>
      </c>
      <c r="S1214">
        <v>676000</v>
      </c>
      <c r="T1214">
        <v>13691</v>
      </c>
    </row>
    <row r="1215">
      <c r="N1215">
        <v>46173</v>
      </c>
      <c r="O1215">
        <v>1214</v>
      </c>
      <c r="P1215" t="str">
        <v>POS Data Upload DC Central</v>
      </c>
      <c r="Q1215" t="str">
        <v>Promotions</v>
      </c>
      <c r="R1215" t="str">
        <v/>
      </c>
      <c r="S1215">
        <v>444000</v>
      </c>
      <c r="T1215">
        <v>13691</v>
      </c>
    </row>
    <row r="1216">
      <c r="N1216">
        <v>46173</v>
      </c>
      <c r="O1216">
        <v>1215</v>
      </c>
      <c r="P1216" t="str">
        <v>POS Data Upload DC Central</v>
      </c>
      <c r="Q1216" t="str">
        <v>Sales Beverages</v>
      </c>
      <c r="R1216" t="str">
        <v/>
      </c>
      <c r="S1216">
        <v>401000</v>
      </c>
      <c r="T1216">
        <v>13691</v>
      </c>
    </row>
    <row r="1217">
      <c r="N1217">
        <v>46173</v>
      </c>
      <c r="O1217">
        <v>1216</v>
      </c>
      <c r="P1217" t="str">
        <v>POS Data Upload DC Central</v>
      </c>
      <c r="Q1217" t="str">
        <v>Sales Food</v>
      </c>
      <c r="R1217" t="str">
        <v/>
      </c>
      <c r="S1217">
        <v>401000</v>
      </c>
      <c r="T1217">
        <v>13691</v>
      </c>
    </row>
    <row r="1218">
      <c r="N1218">
        <v>46173</v>
      </c>
      <c r="O1218">
        <v>1217</v>
      </c>
      <c r="P1218" t="str">
        <v>POS Data Upload DC Central</v>
      </c>
      <c r="Q1218" t="str">
        <v>Sales Other</v>
      </c>
      <c r="R1218" t="str">
        <v/>
      </c>
      <c r="S1218">
        <v>408000</v>
      </c>
      <c r="T1218">
        <v>13691</v>
      </c>
    </row>
    <row r="1219">
      <c r="N1219">
        <v>46173</v>
      </c>
      <c r="O1219">
        <v>1218</v>
      </c>
      <c r="P1219" t="str">
        <v>POS Data Upload DC Central</v>
      </c>
      <c r="Q1219" t="str">
        <v>Sales Tax Payable</v>
      </c>
      <c r="R1219" t="str">
        <v/>
      </c>
      <c r="S1219">
        <v>241000</v>
      </c>
      <c r="T1219">
        <v>13691</v>
      </c>
    </row>
    <row r="1220">
      <c r="N1220">
        <v>46173</v>
      </c>
      <c r="O1220">
        <v>1219</v>
      </c>
      <c r="P1220" t="str">
        <v>POS Data Upload DC Central</v>
      </c>
      <c r="Q1220" t="str">
        <v>Uber</v>
      </c>
      <c r="R1220" t="str">
        <v>UBD</v>
      </c>
      <c r="S1220">
        <v>116000</v>
      </c>
      <c r="T1220">
        <v>13691</v>
      </c>
    </row>
    <row r="1221">
      <c r="N1221">
        <v>46173</v>
      </c>
      <c r="O1221">
        <v>1220</v>
      </c>
      <c r="P1221" t="str">
        <v>POS Data Upload DC Central</v>
      </c>
      <c r="Q1221" t="str">
        <v>Uber Shortage</v>
      </c>
      <c r="R1221" t="str">
        <v>UBD</v>
      </c>
      <c r="S1221">
        <v>678500</v>
      </c>
      <c r="T1221">
        <v>13691</v>
      </c>
    </row>
    <row r="1222">
      <c r="N1222">
        <v>46173</v>
      </c>
      <c r="O1222">
        <v>1221</v>
      </c>
      <c r="P1222" t="str">
        <v>POS Data Upload DC Central</v>
      </c>
      <c r="Q1222" t="str">
        <v>WL DD Tips</v>
      </c>
      <c r="R1222" t="str">
        <v/>
      </c>
      <c r="S1222">
        <v>670000</v>
      </c>
      <c r="T1222">
        <v>13691</v>
      </c>
    </row>
    <row r="1223">
      <c r="N1223">
        <v>46173</v>
      </c>
      <c r="O1223">
        <v>1222</v>
      </c>
      <c r="P1223" t="str">
        <v>POS Data Upload DC Central</v>
      </c>
      <c r="Q1223" t="str">
        <v>Amex Expected Deposit</v>
      </c>
      <c r="R1223" t="str">
        <v>CC</v>
      </c>
      <c r="S1223">
        <v>102500</v>
      </c>
      <c r="T1223">
        <v>13903</v>
      </c>
    </row>
    <row r="1224">
      <c r="N1224">
        <v>46173</v>
      </c>
      <c r="O1224">
        <v>1223</v>
      </c>
      <c r="P1224" t="str">
        <v>POS Data Upload DC Central</v>
      </c>
      <c r="Q1224" t="str">
        <v>Ca CRV</v>
      </c>
      <c r="R1224" t="str">
        <v/>
      </c>
      <c r="S1224">
        <v>240000</v>
      </c>
      <c r="T1224">
        <v>13903</v>
      </c>
    </row>
    <row r="1225">
      <c r="N1225">
        <v>46173</v>
      </c>
      <c r="O1225">
        <v>1224</v>
      </c>
      <c r="P1225" t="str">
        <v>POS Data Upload DC Central</v>
      </c>
      <c r="Q1225" t="str">
        <v>Cash Expected Deposit</v>
      </c>
      <c r="R1225" t="str">
        <v>CASH</v>
      </c>
      <c r="S1225">
        <v>102000</v>
      </c>
      <c r="T1225">
        <v>13903</v>
      </c>
    </row>
    <row r="1226">
      <c r="N1226">
        <v>46173</v>
      </c>
      <c r="O1226">
        <v>1225</v>
      </c>
      <c r="P1226" t="str">
        <v>POS Data Upload DC Central</v>
      </c>
      <c r="Q1226" t="str">
        <v>CC Expected Deposit</v>
      </c>
      <c r="R1226" t="str">
        <v>CC</v>
      </c>
      <c r="S1226">
        <v>102500</v>
      </c>
      <c r="T1226">
        <v>13903</v>
      </c>
    </row>
    <row r="1227">
      <c r="N1227">
        <v>46173</v>
      </c>
      <c r="O1227">
        <v>1226</v>
      </c>
      <c r="P1227" t="str">
        <v>POS Data Upload DC Central</v>
      </c>
      <c r="Q1227" t="str">
        <v>Delivery Fee</v>
      </c>
      <c r="R1227" t="str">
        <v/>
      </c>
      <c r="S1227">
        <v>670000</v>
      </c>
      <c r="T1227">
        <v>13903</v>
      </c>
    </row>
    <row r="1228">
      <c r="N1228">
        <v>46173</v>
      </c>
      <c r="O1228">
        <v>1227</v>
      </c>
      <c r="P1228" t="str">
        <v>POS Data Upload DC Central</v>
      </c>
      <c r="Q1228" t="str">
        <v>Discounts - 10%</v>
      </c>
      <c r="R1228" t="str">
        <v/>
      </c>
      <c r="S1228">
        <v>421000</v>
      </c>
      <c r="T1228">
        <v>13903</v>
      </c>
    </row>
    <row r="1229">
      <c r="N1229">
        <v>46173</v>
      </c>
      <c r="O1229">
        <v>1228</v>
      </c>
      <c r="P1229" t="str">
        <v>POS Data Upload DC Central</v>
      </c>
      <c r="Q1229" t="str">
        <v>Discounts - Employee</v>
      </c>
      <c r="R1229" t="str">
        <v/>
      </c>
      <c r="S1229">
        <v>421000</v>
      </c>
      <c r="T1229">
        <v>13903</v>
      </c>
    </row>
    <row r="1230">
      <c r="N1230">
        <v>46173</v>
      </c>
      <c r="O1230">
        <v>1229</v>
      </c>
      <c r="P1230" t="str">
        <v>POS Data Upload DC Central</v>
      </c>
      <c r="Q1230" t="str">
        <v>Discounts - Guest Recovery</v>
      </c>
      <c r="R1230" t="str">
        <v/>
      </c>
      <c r="S1230">
        <v>421000</v>
      </c>
      <c r="T1230">
        <v>13903</v>
      </c>
    </row>
    <row r="1231">
      <c r="N1231">
        <v>46173</v>
      </c>
      <c r="O1231">
        <v>1230</v>
      </c>
      <c r="P1231" t="str">
        <v>POS Data Upload DC Central</v>
      </c>
      <c r="Q1231" t="str">
        <v>Discounts - Manager</v>
      </c>
      <c r="R1231" t="str">
        <v/>
      </c>
      <c r="S1231">
        <v>421000</v>
      </c>
      <c r="T1231">
        <v>13903</v>
      </c>
    </row>
    <row r="1232">
      <c r="N1232">
        <v>46173</v>
      </c>
      <c r="O1232">
        <v>1231</v>
      </c>
      <c r="P1232" t="str">
        <v>POS Data Upload DC Central</v>
      </c>
      <c r="Q1232" t="str">
        <v>Discounts - Military</v>
      </c>
      <c r="R1232" t="str">
        <v/>
      </c>
      <c r="S1232">
        <v>421000</v>
      </c>
      <c r="T1232">
        <v>13903</v>
      </c>
    </row>
    <row r="1233">
      <c r="N1233">
        <v>46173</v>
      </c>
      <c r="O1233">
        <v>1232</v>
      </c>
      <c r="P1233" t="str">
        <v>POS Data Upload DC Central</v>
      </c>
      <c r="Q1233" t="str">
        <v>Discounts - Open $</v>
      </c>
      <c r="R1233" t="str">
        <v/>
      </c>
      <c r="S1233">
        <v>421000</v>
      </c>
      <c r="T1233">
        <v>13903</v>
      </c>
    </row>
    <row r="1234">
      <c r="N1234">
        <v>46173</v>
      </c>
      <c r="O1234">
        <v>1233</v>
      </c>
      <c r="P1234" t="str">
        <v>POS Data Upload DC Central</v>
      </c>
      <c r="Q1234" t="str">
        <v>Discounts - Open %</v>
      </c>
      <c r="R1234" t="str">
        <v/>
      </c>
      <c r="S1234">
        <v>421000</v>
      </c>
      <c r="T1234">
        <v>13903</v>
      </c>
    </row>
    <row r="1235">
      <c r="N1235">
        <v>46173</v>
      </c>
      <c r="O1235">
        <v>1234</v>
      </c>
      <c r="P1235" t="str">
        <v>POS Data Upload DC Central</v>
      </c>
      <c r="Q1235" t="str">
        <v>Discounts - Other</v>
      </c>
      <c r="R1235" t="str">
        <v/>
      </c>
      <c r="S1235">
        <v>421000</v>
      </c>
      <c r="T1235">
        <v>13903</v>
      </c>
    </row>
    <row r="1236">
      <c r="N1236">
        <v>46173</v>
      </c>
      <c r="O1236">
        <v>1235</v>
      </c>
      <c r="P1236" t="str">
        <v>POS Data Upload DC Central</v>
      </c>
      <c r="Q1236" t="str">
        <v>Discounts - Police</v>
      </c>
      <c r="R1236" t="str">
        <v/>
      </c>
      <c r="S1236">
        <v>421000</v>
      </c>
      <c r="T1236">
        <v>13903</v>
      </c>
    </row>
    <row r="1237">
      <c r="N1237">
        <v>46173</v>
      </c>
      <c r="O1237">
        <v>1236</v>
      </c>
      <c r="P1237" t="str">
        <v>POS Data Upload DC Central</v>
      </c>
      <c r="Q1237" t="str">
        <v>Discounts - Senior Citizen</v>
      </c>
      <c r="R1237" t="str">
        <v/>
      </c>
      <c r="S1237">
        <v>421000</v>
      </c>
      <c r="T1237">
        <v>13903</v>
      </c>
    </row>
    <row r="1238">
      <c r="N1238">
        <v>46173</v>
      </c>
      <c r="O1238">
        <v>1237</v>
      </c>
      <c r="P1238" t="str">
        <v>POS Data Upload DC Central</v>
      </c>
      <c r="Q1238" t="str">
        <v>Donations</v>
      </c>
      <c r="R1238" t="str">
        <v/>
      </c>
      <c r="S1238">
        <v>236000</v>
      </c>
      <c r="T1238">
        <v>13903</v>
      </c>
    </row>
    <row r="1239">
      <c r="N1239">
        <v>46173</v>
      </c>
      <c r="O1239">
        <v>1238</v>
      </c>
      <c r="P1239" t="str">
        <v>POS Data Upload DC Central</v>
      </c>
      <c r="Q1239" t="str">
        <v>DoorDash</v>
      </c>
      <c r="R1239" t="str">
        <v>DDD</v>
      </c>
      <c r="S1239">
        <v>113000</v>
      </c>
      <c r="T1239">
        <v>13903</v>
      </c>
    </row>
    <row r="1240">
      <c r="N1240">
        <v>46173</v>
      </c>
      <c r="O1240">
        <v>1239</v>
      </c>
      <c r="P1240" t="str">
        <v>POS Data Upload DC Central</v>
      </c>
      <c r="Q1240" t="str">
        <v>DoorDash Shortage</v>
      </c>
      <c r="R1240" t="str">
        <v>DDD</v>
      </c>
      <c r="S1240">
        <v>678500</v>
      </c>
      <c r="T1240">
        <v>13903</v>
      </c>
    </row>
    <row r="1241">
      <c r="N1241">
        <v>46173</v>
      </c>
      <c r="O1241">
        <v>1240</v>
      </c>
      <c r="P1241" t="str">
        <v>POS Data Upload DC Central</v>
      </c>
      <c r="Q1241" t="str">
        <v xml:space="preserve">EBT Expected </v>
      </c>
      <c r="R1241" t="str">
        <v/>
      </c>
      <c r="S1241">
        <v>114000</v>
      </c>
      <c r="T1241">
        <v>13903</v>
      </c>
    </row>
    <row r="1242">
      <c r="N1242">
        <v>46173</v>
      </c>
      <c r="O1242">
        <v>1241</v>
      </c>
      <c r="P1242" t="str">
        <v>POS Data Upload DC Central</v>
      </c>
      <c r="Q1242" t="str">
        <v>EZ Cater</v>
      </c>
      <c r="R1242" t="str">
        <v/>
      </c>
      <c r="S1242">
        <v>110000</v>
      </c>
      <c r="T1242">
        <v>13903</v>
      </c>
    </row>
    <row r="1243">
      <c r="N1243">
        <v>46173</v>
      </c>
      <c r="O1243">
        <v>1242</v>
      </c>
      <c r="P1243" t="str">
        <v>POS Data Upload DC Central</v>
      </c>
      <c r="Q1243" t="str">
        <v>Gift Card Redeemed</v>
      </c>
      <c r="R1243" t="str">
        <v/>
      </c>
      <c r="S1243">
        <v>202900</v>
      </c>
      <c r="T1243">
        <v>13903</v>
      </c>
    </row>
    <row r="1244">
      <c r="N1244">
        <v>46173</v>
      </c>
      <c r="O1244">
        <v>1243</v>
      </c>
      <c r="P1244" t="str">
        <v>POS Data Upload DC Central</v>
      </c>
      <c r="Q1244" t="str">
        <v>Gift Cards Sales</v>
      </c>
      <c r="R1244" t="str">
        <v/>
      </c>
      <c r="S1244">
        <v>202800</v>
      </c>
      <c r="T1244">
        <v>13903</v>
      </c>
    </row>
    <row r="1245">
      <c r="N1245">
        <v>46173</v>
      </c>
      <c r="O1245">
        <v>1244</v>
      </c>
      <c r="P1245" t="str">
        <v>POS Data Upload DC Central</v>
      </c>
      <c r="Q1245" t="str">
        <v>GrubHub</v>
      </c>
      <c r="R1245" t="str">
        <v>GHD</v>
      </c>
      <c r="S1245">
        <v>115000</v>
      </c>
      <c r="T1245">
        <v>13903</v>
      </c>
    </row>
    <row r="1246">
      <c r="N1246">
        <v>46173</v>
      </c>
      <c r="O1246">
        <v>1245</v>
      </c>
      <c r="P1246" t="str">
        <v>POS Data Upload DC Central</v>
      </c>
      <c r="Q1246" t="str">
        <v>Kiosk Expected Payment</v>
      </c>
      <c r="R1246" t="str">
        <v>CC</v>
      </c>
      <c r="S1246">
        <v>102500</v>
      </c>
      <c r="T1246">
        <v>13903</v>
      </c>
    </row>
    <row r="1247">
      <c r="N1247">
        <v>46173</v>
      </c>
      <c r="O1247">
        <v>1246</v>
      </c>
      <c r="P1247" t="str">
        <v>POS Data Upload DC Central</v>
      </c>
      <c r="Q1247" t="str">
        <v>Non-Redeemable Tender</v>
      </c>
      <c r="R1247" t="str">
        <v>CASH</v>
      </c>
      <c r="S1247">
        <v>676000</v>
      </c>
      <c r="T1247">
        <v>13903</v>
      </c>
    </row>
    <row r="1248">
      <c r="N1248">
        <v>46173</v>
      </c>
      <c r="O1248">
        <v>1247</v>
      </c>
      <c r="P1248" t="str">
        <v>POS Data Upload DC Central</v>
      </c>
      <c r="Q1248" t="str">
        <v>O/S DC Discrepancies</v>
      </c>
      <c r="R1248" t="str">
        <v>CASH</v>
      </c>
      <c r="S1248">
        <v>676000</v>
      </c>
      <c r="T1248">
        <v>13903</v>
      </c>
    </row>
    <row r="1249">
      <c r="N1249">
        <v>46173</v>
      </c>
      <c r="O1249">
        <v>1248</v>
      </c>
      <c r="P1249" t="str">
        <v>POS Data Upload DC Central</v>
      </c>
      <c r="Q1249" t="str">
        <v>Online Catering</v>
      </c>
      <c r="R1249" t="str">
        <v/>
      </c>
      <c r="S1249">
        <v>110000</v>
      </c>
      <c r="T1249">
        <v>13903</v>
      </c>
    </row>
    <row r="1250">
      <c r="N1250">
        <v>46173</v>
      </c>
      <c r="O1250">
        <v>1249</v>
      </c>
      <c r="P1250" t="str">
        <v>POS Data Upload DC Central</v>
      </c>
      <c r="Q1250" t="str">
        <v>Paid Outs</v>
      </c>
      <c r="R1250" t="str">
        <v/>
      </c>
      <c r="S1250">
        <v>116200</v>
      </c>
      <c r="T1250">
        <v>13903</v>
      </c>
    </row>
    <row r="1251">
      <c r="N1251">
        <v>46173</v>
      </c>
      <c r="O1251">
        <v>1250</v>
      </c>
      <c r="P1251" t="str">
        <v>POS Data Upload DC Central</v>
      </c>
      <c r="Q1251" t="str">
        <v>POS Over/Short</v>
      </c>
      <c r="R1251" t="str">
        <v>CASH</v>
      </c>
      <c r="S1251">
        <v>676000</v>
      </c>
      <c r="T1251">
        <v>13903</v>
      </c>
    </row>
    <row r="1252">
      <c r="N1252">
        <v>46173</v>
      </c>
      <c r="O1252">
        <v>1251</v>
      </c>
      <c r="P1252" t="str">
        <v>POS Data Upload DC Central</v>
      </c>
      <c r="Q1252" t="str">
        <v>Promotions</v>
      </c>
      <c r="R1252" t="str">
        <v/>
      </c>
      <c r="S1252">
        <v>444000</v>
      </c>
      <c r="T1252">
        <v>13903</v>
      </c>
    </row>
    <row r="1253">
      <c r="N1253">
        <v>46173</v>
      </c>
      <c r="O1253">
        <v>1252</v>
      </c>
      <c r="P1253" t="str">
        <v>POS Data Upload DC Central</v>
      </c>
      <c r="Q1253" t="str">
        <v>Sales Beverages</v>
      </c>
      <c r="R1253" t="str">
        <v/>
      </c>
      <c r="S1253">
        <v>401000</v>
      </c>
      <c r="T1253">
        <v>13903</v>
      </c>
    </row>
    <row r="1254">
      <c r="N1254">
        <v>46173</v>
      </c>
      <c r="O1254">
        <v>1253</v>
      </c>
      <c r="P1254" t="str">
        <v>POS Data Upload DC Central</v>
      </c>
      <c r="Q1254" t="str">
        <v>Sales Food</v>
      </c>
      <c r="R1254" t="str">
        <v/>
      </c>
      <c r="S1254">
        <v>401000</v>
      </c>
      <c r="T1254">
        <v>13903</v>
      </c>
    </row>
    <row r="1255">
      <c r="N1255">
        <v>46173</v>
      </c>
      <c r="O1255">
        <v>1254</v>
      </c>
      <c r="P1255" t="str">
        <v>POS Data Upload DC Central</v>
      </c>
      <c r="Q1255" t="str">
        <v>Sales Other</v>
      </c>
      <c r="R1255" t="str">
        <v/>
      </c>
      <c r="S1255">
        <v>408000</v>
      </c>
      <c r="T1255">
        <v>13903</v>
      </c>
    </row>
    <row r="1256">
      <c r="N1256">
        <v>46173</v>
      </c>
      <c r="O1256">
        <v>1255</v>
      </c>
      <c r="P1256" t="str">
        <v>POS Data Upload DC Central</v>
      </c>
      <c r="Q1256" t="str">
        <v>Sales Tax Payable</v>
      </c>
      <c r="R1256" t="str">
        <v/>
      </c>
      <c r="S1256">
        <v>241000</v>
      </c>
      <c r="T1256">
        <v>13903</v>
      </c>
    </row>
    <row r="1257">
      <c r="N1257">
        <v>46173</v>
      </c>
      <c r="O1257">
        <v>1256</v>
      </c>
      <c r="P1257" t="str">
        <v>POS Data Upload DC Central</v>
      </c>
      <c r="Q1257" t="str">
        <v>Uber</v>
      </c>
      <c r="R1257" t="str">
        <v>UBD</v>
      </c>
      <c r="S1257">
        <v>116000</v>
      </c>
      <c r="T1257">
        <v>13903</v>
      </c>
    </row>
    <row r="1258">
      <c r="N1258">
        <v>46173</v>
      </c>
      <c r="O1258">
        <v>1257</v>
      </c>
      <c r="P1258" t="str">
        <v>POS Data Upload DC Central</v>
      </c>
      <c r="Q1258" t="str">
        <v>Uber Shortage</v>
      </c>
      <c r="R1258" t="str">
        <v>UBD</v>
      </c>
      <c r="S1258">
        <v>678500</v>
      </c>
      <c r="T1258">
        <v>13903</v>
      </c>
    </row>
    <row r="1259">
      <c r="N1259">
        <v>46173</v>
      </c>
      <c r="O1259">
        <v>1258</v>
      </c>
      <c r="P1259" t="str">
        <v>POS Data Upload DC Central</v>
      </c>
      <c r="Q1259" t="str">
        <v>WL DD Tips</v>
      </c>
      <c r="R1259" t="str">
        <v/>
      </c>
      <c r="S1259">
        <v>670000</v>
      </c>
      <c r="T1259">
        <v>13903</v>
      </c>
    </row>
    <row r="1260">
      <c r="N1260">
        <v>46173</v>
      </c>
      <c r="O1260">
        <v>1259</v>
      </c>
      <c r="P1260" t="str">
        <v>POS Data Upload DC Central</v>
      </c>
      <c r="Q1260" t="str">
        <v>Amex Expected Deposit</v>
      </c>
      <c r="R1260" t="str">
        <v>CC</v>
      </c>
      <c r="S1260">
        <v>102500</v>
      </c>
      <c r="T1260">
        <v>13959</v>
      </c>
    </row>
    <row r="1261">
      <c r="N1261">
        <v>46173</v>
      </c>
      <c r="O1261">
        <v>1260</v>
      </c>
      <c r="P1261" t="str">
        <v>POS Data Upload DC Central</v>
      </c>
      <c r="Q1261" t="str">
        <v>Ca CRV</v>
      </c>
      <c r="R1261" t="str">
        <v/>
      </c>
      <c r="S1261">
        <v>240000</v>
      </c>
      <c r="T1261">
        <v>13959</v>
      </c>
    </row>
    <row r="1262">
      <c r="N1262">
        <v>46173</v>
      </c>
      <c r="O1262">
        <v>1261</v>
      </c>
      <c r="P1262" t="str">
        <v>POS Data Upload DC Central</v>
      </c>
      <c r="Q1262" t="str">
        <v>Cash Expected Deposit</v>
      </c>
      <c r="R1262" t="str">
        <v>CASH</v>
      </c>
      <c r="S1262">
        <v>102000</v>
      </c>
      <c r="T1262">
        <v>13959</v>
      </c>
    </row>
    <row r="1263">
      <c r="N1263">
        <v>46173</v>
      </c>
      <c r="O1263">
        <v>1262</v>
      </c>
      <c r="P1263" t="str">
        <v>POS Data Upload DC Central</v>
      </c>
      <c r="Q1263" t="str">
        <v>CC Expected Deposit</v>
      </c>
      <c r="R1263" t="str">
        <v>CC</v>
      </c>
      <c r="S1263">
        <v>102500</v>
      </c>
      <c r="T1263">
        <v>13959</v>
      </c>
    </row>
    <row r="1264">
      <c r="N1264">
        <v>46173</v>
      </c>
      <c r="O1264">
        <v>1263</v>
      </c>
      <c r="P1264" t="str">
        <v>POS Data Upload DC Central</v>
      </c>
      <c r="Q1264" t="str">
        <v>Delivery Fee</v>
      </c>
      <c r="R1264" t="str">
        <v/>
      </c>
      <c r="S1264">
        <v>670000</v>
      </c>
      <c r="T1264">
        <v>13959</v>
      </c>
    </row>
    <row r="1265">
      <c r="N1265">
        <v>46173</v>
      </c>
      <c r="O1265">
        <v>1264</v>
      </c>
      <c r="P1265" t="str">
        <v>POS Data Upload DC Central</v>
      </c>
      <c r="Q1265" t="str">
        <v>Discounts - 10%</v>
      </c>
      <c r="R1265" t="str">
        <v/>
      </c>
      <c r="S1265">
        <v>421000</v>
      </c>
      <c r="T1265">
        <v>13959</v>
      </c>
    </row>
    <row r="1266">
      <c r="N1266">
        <v>46173</v>
      </c>
      <c r="O1266">
        <v>1265</v>
      </c>
      <c r="P1266" t="str">
        <v>POS Data Upload DC Central</v>
      </c>
      <c r="Q1266" t="str">
        <v>Discounts - Employee</v>
      </c>
      <c r="R1266" t="str">
        <v/>
      </c>
      <c r="S1266">
        <v>421000</v>
      </c>
      <c r="T1266">
        <v>13959</v>
      </c>
    </row>
    <row r="1267">
      <c r="N1267">
        <v>46173</v>
      </c>
      <c r="O1267">
        <v>1266</v>
      </c>
      <c r="P1267" t="str">
        <v>POS Data Upload DC Central</v>
      </c>
      <c r="Q1267" t="str">
        <v>Discounts - Guest Recovery</v>
      </c>
      <c r="R1267" t="str">
        <v/>
      </c>
      <c r="S1267">
        <v>421000</v>
      </c>
      <c r="T1267">
        <v>13959</v>
      </c>
    </row>
    <row r="1268">
      <c r="N1268">
        <v>46173</v>
      </c>
      <c r="O1268">
        <v>1267</v>
      </c>
      <c r="P1268" t="str">
        <v>POS Data Upload DC Central</v>
      </c>
      <c r="Q1268" t="str">
        <v>Discounts - Manager</v>
      </c>
      <c r="R1268" t="str">
        <v/>
      </c>
      <c r="S1268">
        <v>421000</v>
      </c>
      <c r="T1268">
        <v>13959</v>
      </c>
    </row>
    <row r="1269">
      <c r="N1269">
        <v>46173</v>
      </c>
      <c r="O1269">
        <v>1268</v>
      </c>
      <c r="P1269" t="str">
        <v>POS Data Upload DC Central</v>
      </c>
      <c r="Q1269" t="str">
        <v>Discounts - Military</v>
      </c>
      <c r="R1269" t="str">
        <v/>
      </c>
      <c r="S1269">
        <v>421000</v>
      </c>
      <c r="T1269">
        <v>13959</v>
      </c>
    </row>
    <row r="1270">
      <c r="N1270">
        <v>46173</v>
      </c>
      <c r="O1270">
        <v>1269</v>
      </c>
      <c r="P1270" t="str">
        <v>POS Data Upload DC Central</v>
      </c>
      <c r="Q1270" t="str">
        <v>Discounts - Open $</v>
      </c>
      <c r="R1270" t="str">
        <v/>
      </c>
      <c r="S1270">
        <v>421000</v>
      </c>
      <c r="T1270">
        <v>13959</v>
      </c>
    </row>
    <row r="1271">
      <c r="N1271">
        <v>46173</v>
      </c>
      <c r="O1271">
        <v>1270</v>
      </c>
      <c r="P1271" t="str">
        <v>POS Data Upload DC Central</v>
      </c>
      <c r="Q1271" t="str">
        <v>Discounts - Open %</v>
      </c>
      <c r="R1271" t="str">
        <v/>
      </c>
      <c r="S1271">
        <v>421000</v>
      </c>
      <c r="T1271">
        <v>13959</v>
      </c>
    </row>
    <row r="1272">
      <c r="N1272">
        <v>46173</v>
      </c>
      <c r="O1272">
        <v>1271</v>
      </c>
      <c r="P1272" t="str">
        <v>POS Data Upload DC Central</v>
      </c>
      <c r="Q1272" t="str">
        <v>Discounts - Other</v>
      </c>
      <c r="R1272" t="str">
        <v/>
      </c>
      <c r="S1272">
        <v>421000</v>
      </c>
      <c r="T1272">
        <v>13959</v>
      </c>
    </row>
    <row r="1273">
      <c r="N1273">
        <v>46173</v>
      </c>
      <c r="O1273">
        <v>1272</v>
      </c>
      <c r="P1273" t="str">
        <v>POS Data Upload DC Central</v>
      </c>
      <c r="Q1273" t="str">
        <v>Discounts - Police</v>
      </c>
      <c r="R1273" t="str">
        <v/>
      </c>
      <c r="S1273">
        <v>421000</v>
      </c>
      <c r="T1273">
        <v>13959</v>
      </c>
    </row>
    <row r="1274">
      <c r="N1274">
        <v>46173</v>
      </c>
      <c r="O1274">
        <v>1273</v>
      </c>
      <c r="P1274" t="str">
        <v>POS Data Upload DC Central</v>
      </c>
      <c r="Q1274" t="str">
        <v>Discounts - Senior Citizen</v>
      </c>
      <c r="R1274" t="str">
        <v/>
      </c>
      <c r="S1274">
        <v>421000</v>
      </c>
      <c r="T1274">
        <v>13959</v>
      </c>
    </row>
    <row r="1275">
      <c r="N1275">
        <v>46173</v>
      </c>
      <c r="O1275">
        <v>1274</v>
      </c>
      <c r="P1275" t="str">
        <v>POS Data Upload DC Central</v>
      </c>
      <c r="Q1275" t="str">
        <v>Donations</v>
      </c>
      <c r="R1275" t="str">
        <v/>
      </c>
      <c r="S1275">
        <v>236000</v>
      </c>
      <c r="T1275">
        <v>13959</v>
      </c>
    </row>
    <row r="1276">
      <c r="N1276">
        <v>46173</v>
      </c>
      <c r="O1276">
        <v>1275</v>
      </c>
      <c r="P1276" t="str">
        <v>POS Data Upload DC Central</v>
      </c>
      <c r="Q1276" t="str">
        <v>DoorDash</v>
      </c>
      <c r="R1276" t="str">
        <v>DDD</v>
      </c>
      <c r="S1276">
        <v>113000</v>
      </c>
      <c r="T1276">
        <v>13959</v>
      </c>
    </row>
    <row r="1277">
      <c r="N1277">
        <v>46173</v>
      </c>
      <c r="O1277">
        <v>1276</v>
      </c>
      <c r="P1277" t="str">
        <v>POS Data Upload DC Central</v>
      </c>
      <c r="Q1277" t="str">
        <v>DoorDash Shortage</v>
      </c>
      <c r="R1277" t="str">
        <v>DDD</v>
      </c>
      <c r="S1277">
        <v>678500</v>
      </c>
      <c r="T1277">
        <v>13959</v>
      </c>
    </row>
    <row r="1278">
      <c r="N1278">
        <v>46173</v>
      </c>
      <c r="O1278">
        <v>1277</v>
      </c>
      <c r="P1278" t="str">
        <v>POS Data Upload DC Central</v>
      </c>
      <c r="Q1278" t="str">
        <v xml:space="preserve">EBT Expected </v>
      </c>
      <c r="R1278" t="str">
        <v/>
      </c>
      <c r="S1278">
        <v>114000</v>
      </c>
      <c r="T1278">
        <v>13959</v>
      </c>
    </row>
    <row r="1279">
      <c r="N1279">
        <v>46173</v>
      </c>
      <c r="O1279">
        <v>1278</v>
      </c>
      <c r="P1279" t="str">
        <v>POS Data Upload DC Central</v>
      </c>
      <c r="Q1279" t="str">
        <v>EZ Cater</v>
      </c>
      <c r="R1279" t="str">
        <v/>
      </c>
      <c r="S1279">
        <v>110000</v>
      </c>
      <c r="T1279">
        <v>13959</v>
      </c>
    </row>
    <row r="1280">
      <c r="N1280">
        <v>46173</v>
      </c>
      <c r="O1280">
        <v>1279</v>
      </c>
      <c r="P1280" t="str">
        <v>POS Data Upload DC Central</v>
      </c>
      <c r="Q1280" t="str">
        <v>Gift Card Redeemed</v>
      </c>
      <c r="R1280" t="str">
        <v/>
      </c>
      <c r="S1280">
        <v>202900</v>
      </c>
      <c r="T1280">
        <v>13959</v>
      </c>
    </row>
    <row r="1281">
      <c r="N1281">
        <v>46173</v>
      </c>
      <c r="O1281">
        <v>1280</v>
      </c>
      <c r="P1281" t="str">
        <v>POS Data Upload DC Central</v>
      </c>
      <c r="Q1281" t="str">
        <v>Gift Cards Sales</v>
      </c>
      <c r="R1281" t="str">
        <v/>
      </c>
      <c r="S1281">
        <v>202800</v>
      </c>
      <c r="T1281">
        <v>13959</v>
      </c>
    </row>
    <row r="1282">
      <c r="N1282">
        <v>46173</v>
      </c>
      <c r="O1282">
        <v>1281</v>
      </c>
      <c r="P1282" t="str">
        <v>POS Data Upload DC Central</v>
      </c>
      <c r="Q1282" t="str">
        <v>GrubHub</v>
      </c>
      <c r="R1282" t="str">
        <v>GHD</v>
      </c>
      <c r="S1282">
        <v>115000</v>
      </c>
      <c r="T1282">
        <v>13959</v>
      </c>
    </row>
    <row r="1283">
      <c r="N1283">
        <v>46173</v>
      </c>
      <c r="O1283">
        <v>1282</v>
      </c>
      <c r="P1283" t="str">
        <v>POS Data Upload DC Central</v>
      </c>
      <c r="Q1283" t="str">
        <v>Kiosk Expected Payment</v>
      </c>
      <c r="R1283" t="str">
        <v>CC</v>
      </c>
      <c r="S1283">
        <v>102500</v>
      </c>
      <c r="T1283">
        <v>13959</v>
      </c>
    </row>
    <row r="1284">
      <c r="N1284">
        <v>46173</v>
      </c>
      <c r="O1284">
        <v>1283</v>
      </c>
      <c r="P1284" t="str">
        <v>POS Data Upload DC Central</v>
      </c>
      <c r="Q1284" t="str">
        <v>Non-Redeemable Tender</v>
      </c>
      <c r="R1284" t="str">
        <v>CASH</v>
      </c>
      <c r="S1284">
        <v>676000</v>
      </c>
      <c r="T1284">
        <v>13959</v>
      </c>
    </row>
    <row r="1285">
      <c r="N1285">
        <v>46173</v>
      </c>
      <c r="O1285">
        <v>1284</v>
      </c>
      <c r="P1285" t="str">
        <v>POS Data Upload DC Central</v>
      </c>
      <c r="Q1285" t="str">
        <v>O/S DC Discrepancies</v>
      </c>
      <c r="R1285" t="str">
        <v>CASH</v>
      </c>
      <c r="S1285">
        <v>676000</v>
      </c>
      <c r="T1285">
        <v>13959</v>
      </c>
    </row>
    <row r="1286">
      <c r="N1286">
        <v>46173</v>
      </c>
      <c r="O1286">
        <v>1285</v>
      </c>
      <c r="P1286" t="str">
        <v>POS Data Upload DC Central</v>
      </c>
      <c r="Q1286" t="str">
        <v>Online Catering</v>
      </c>
      <c r="R1286" t="str">
        <v/>
      </c>
      <c r="S1286">
        <v>110000</v>
      </c>
      <c r="T1286">
        <v>13959</v>
      </c>
    </row>
    <row r="1287">
      <c r="N1287">
        <v>46173</v>
      </c>
      <c r="O1287">
        <v>1286</v>
      </c>
      <c r="P1287" t="str">
        <v>POS Data Upload DC Central</v>
      </c>
      <c r="Q1287" t="str">
        <v>Paid Outs</v>
      </c>
      <c r="R1287" t="str">
        <v/>
      </c>
      <c r="S1287">
        <v>116200</v>
      </c>
      <c r="T1287">
        <v>13959</v>
      </c>
    </row>
    <row r="1288">
      <c r="N1288">
        <v>46173</v>
      </c>
      <c r="O1288">
        <v>1287</v>
      </c>
      <c r="P1288" t="str">
        <v>POS Data Upload DC Central</v>
      </c>
      <c r="Q1288" t="str">
        <v>POS Over/Short</v>
      </c>
      <c r="R1288" t="str">
        <v>CASH</v>
      </c>
      <c r="S1288">
        <v>676000</v>
      </c>
      <c r="T1288">
        <v>13959</v>
      </c>
    </row>
    <row r="1289">
      <c r="N1289">
        <v>46173</v>
      </c>
      <c r="O1289">
        <v>1288</v>
      </c>
      <c r="P1289" t="str">
        <v>POS Data Upload DC Central</v>
      </c>
      <c r="Q1289" t="str">
        <v>Promotions</v>
      </c>
      <c r="R1289" t="str">
        <v/>
      </c>
      <c r="S1289">
        <v>444000</v>
      </c>
      <c r="T1289">
        <v>13959</v>
      </c>
    </row>
    <row r="1290">
      <c r="N1290">
        <v>46173</v>
      </c>
      <c r="O1290">
        <v>1289</v>
      </c>
      <c r="P1290" t="str">
        <v>POS Data Upload DC Central</v>
      </c>
      <c r="Q1290" t="str">
        <v>Sales Beverages</v>
      </c>
      <c r="R1290" t="str">
        <v/>
      </c>
      <c r="S1290">
        <v>401000</v>
      </c>
      <c r="T1290">
        <v>13959</v>
      </c>
    </row>
    <row r="1291">
      <c r="N1291">
        <v>46173</v>
      </c>
      <c r="O1291">
        <v>1290</v>
      </c>
      <c r="P1291" t="str">
        <v>POS Data Upload DC Central</v>
      </c>
      <c r="Q1291" t="str">
        <v>Sales Food</v>
      </c>
      <c r="R1291" t="str">
        <v/>
      </c>
      <c r="S1291">
        <v>401000</v>
      </c>
      <c r="T1291">
        <v>13959</v>
      </c>
    </row>
    <row r="1292">
      <c r="N1292">
        <v>46173</v>
      </c>
      <c r="O1292">
        <v>1291</v>
      </c>
      <c r="P1292" t="str">
        <v>POS Data Upload DC Central</v>
      </c>
      <c r="Q1292" t="str">
        <v>Sales Other</v>
      </c>
      <c r="R1292" t="str">
        <v/>
      </c>
      <c r="S1292">
        <v>408000</v>
      </c>
      <c r="T1292">
        <v>13959</v>
      </c>
    </row>
    <row r="1293">
      <c r="N1293">
        <v>46173</v>
      </c>
      <c r="O1293">
        <v>1292</v>
      </c>
      <c r="P1293" t="str">
        <v>POS Data Upload DC Central</v>
      </c>
      <c r="Q1293" t="str">
        <v>Sales Tax Payable</v>
      </c>
      <c r="R1293" t="str">
        <v/>
      </c>
      <c r="S1293">
        <v>241000</v>
      </c>
      <c r="T1293">
        <v>13959</v>
      </c>
    </row>
    <row r="1294">
      <c r="N1294">
        <v>46173</v>
      </c>
      <c r="O1294">
        <v>1293</v>
      </c>
      <c r="P1294" t="str">
        <v>POS Data Upload DC Central</v>
      </c>
      <c r="Q1294" t="str">
        <v>Uber</v>
      </c>
      <c r="R1294" t="str">
        <v>UBD</v>
      </c>
      <c r="S1294">
        <v>116000</v>
      </c>
      <c r="T1294">
        <v>13959</v>
      </c>
    </row>
    <row r="1295">
      <c r="N1295">
        <v>46173</v>
      </c>
      <c r="O1295">
        <v>1294</v>
      </c>
      <c r="P1295" t="str">
        <v>POS Data Upload DC Central</v>
      </c>
      <c r="Q1295" t="str">
        <v>Uber Shortage</v>
      </c>
      <c r="R1295" t="str">
        <v>UBD</v>
      </c>
      <c r="S1295">
        <v>678500</v>
      </c>
      <c r="T1295">
        <v>13959</v>
      </c>
    </row>
    <row r="1296">
      <c r="N1296">
        <v>46173</v>
      </c>
      <c r="O1296">
        <v>1295</v>
      </c>
      <c r="P1296" t="str">
        <v>POS Data Upload DC Central</v>
      </c>
      <c r="Q1296" t="str">
        <v>WL DD Tips</v>
      </c>
      <c r="R1296" t="str">
        <v/>
      </c>
      <c r="S1296">
        <v>670000</v>
      </c>
      <c r="T1296">
        <v>13959</v>
      </c>
    </row>
    <row r="1297">
      <c r="N1297">
        <v>46173</v>
      </c>
      <c r="O1297">
        <v>1296</v>
      </c>
      <c r="P1297" t="str">
        <v>POS Data Upload DC Central</v>
      </c>
      <c r="Q1297" t="str">
        <v>Amex Expected Deposit</v>
      </c>
      <c r="R1297" t="str">
        <v>CC</v>
      </c>
      <c r="S1297">
        <v>102500</v>
      </c>
      <c r="T1297">
        <v>14183</v>
      </c>
    </row>
    <row r="1298">
      <c r="N1298">
        <v>46173</v>
      </c>
      <c r="O1298">
        <v>1297</v>
      </c>
      <c r="P1298" t="str">
        <v>POS Data Upload DC Central</v>
      </c>
      <c r="Q1298" t="str">
        <v>Ca CRV</v>
      </c>
      <c r="R1298" t="str">
        <v/>
      </c>
      <c r="S1298">
        <v>240000</v>
      </c>
      <c r="T1298">
        <v>14183</v>
      </c>
    </row>
    <row r="1299">
      <c r="N1299">
        <v>46173</v>
      </c>
      <c r="O1299">
        <v>1298</v>
      </c>
      <c r="P1299" t="str">
        <v>POS Data Upload DC Central</v>
      </c>
      <c r="Q1299" t="str">
        <v>Cash Expected Deposit</v>
      </c>
      <c r="R1299" t="str">
        <v>CASH</v>
      </c>
      <c r="S1299">
        <v>102000</v>
      </c>
      <c r="T1299">
        <v>14183</v>
      </c>
    </row>
    <row r="1300">
      <c r="N1300">
        <v>46173</v>
      </c>
      <c r="O1300">
        <v>1299</v>
      </c>
      <c r="P1300" t="str">
        <v>POS Data Upload DC Central</v>
      </c>
      <c r="Q1300" t="str">
        <v>CC Expected Deposit</v>
      </c>
      <c r="R1300" t="str">
        <v>CC</v>
      </c>
      <c r="S1300">
        <v>102500</v>
      </c>
      <c r="T1300">
        <v>14183</v>
      </c>
    </row>
    <row r="1301">
      <c r="N1301">
        <v>46173</v>
      </c>
      <c r="O1301">
        <v>1300</v>
      </c>
      <c r="P1301" t="str">
        <v>POS Data Upload DC Central</v>
      </c>
      <c r="Q1301" t="str">
        <v>Delivery Fee</v>
      </c>
      <c r="R1301" t="str">
        <v/>
      </c>
      <c r="S1301">
        <v>670000</v>
      </c>
      <c r="T1301">
        <v>14183</v>
      </c>
    </row>
    <row r="1302">
      <c r="N1302">
        <v>46173</v>
      </c>
      <c r="O1302">
        <v>1301</v>
      </c>
      <c r="P1302" t="str">
        <v>POS Data Upload DC Central</v>
      </c>
      <c r="Q1302" t="str">
        <v>Discounts - 10%</v>
      </c>
      <c r="R1302" t="str">
        <v/>
      </c>
      <c r="S1302">
        <v>421000</v>
      </c>
      <c r="T1302">
        <v>14183</v>
      </c>
    </row>
    <row r="1303">
      <c r="N1303">
        <v>46173</v>
      </c>
      <c r="O1303">
        <v>1302</v>
      </c>
      <c r="P1303" t="str">
        <v>POS Data Upload DC Central</v>
      </c>
      <c r="Q1303" t="str">
        <v>Discounts - Employee</v>
      </c>
      <c r="R1303" t="str">
        <v/>
      </c>
      <c r="S1303">
        <v>421000</v>
      </c>
      <c r="T1303">
        <v>14183</v>
      </c>
    </row>
    <row r="1304">
      <c r="N1304">
        <v>46173</v>
      </c>
      <c r="O1304">
        <v>1303</v>
      </c>
      <c r="P1304" t="str">
        <v>POS Data Upload DC Central</v>
      </c>
      <c r="Q1304" t="str">
        <v>Discounts - Guest Recovery</v>
      </c>
      <c r="R1304" t="str">
        <v/>
      </c>
      <c r="S1304">
        <v>421000</v>
      </c>
      <c r="T1304">
        <v>14183</v>
      </c>
    </row>
    <row r="1305">
      <c r="N1305">
        <v>46173</v>
      </c>
      <c r="O1305">
        <v>1304</v>
      </c>
      <c r="P1305" t="str">
        <v>POS Data Upload DC Central</v>
      </c>
      <c r="Q1305" t="str">
        <v>Discounts - Manager</v>
      </c>
      <c r="R1305" t="str">
        <v/>
      </c>
      <c r="S1305">
        <v>421000</v>
      </c>
      <c r="T1305">
        <v>14183</v>
      </c>
    </row>
    <row r="1306">
      <c r="N1306">
        <v>46173</v>
      </c>
      <c r="O1306">
        <v>1305</v>
      </c>
      <c r="P1306" t="str">
        <v>POS Data Upload DC Central</v>
      </c>
      <c r="Q1306" t="str">
        <v>Discounts - Military</v>
      </c>
      <c r="R1306" t="str">
        <v/>
      </c>
      <c r="S1306">
        <v>421000</v>
      </c>
      <c r="T1306">
        <v>14183</v>
      </c>
    </row>
    <row r="1307">
      <c r="N1307">
        <v>46173</v>
      </c>
      <c r="O1307">
        <v>1306</v>
      </c>
      <c r="P1307" t="str">
        <v>POS Data Upload DC Central</v>
      </c>
      <c r="Q1307" t="str">
        <v>Discounts - Open $</v>
      </c>
      <c r="R1307" t="str">
        <v/>
      </c>
      <c r="S1307">
        <v>421000</v>
      </c>
      <c r="T1307">
        <v>14183</v>
      </c>
    </row>
    <row r="1308">
      <c r="N1308">
        <v>46173</v>
      </c>
      <c r="O1308">
        <v>1307</v>
      </c>
      <c r="P1308" t="str">
        <v>POS Data Upload DC Central</v>
      </c>
      <c r="Q1308" t="str">
        <v>Discounts - Open %</v>
      </c>
      <c r="R1308" t="str">
        <v/>
      </c>
      <c r="S1308">
        <v>421000</v>
      </c>
      <c r="T1308">
        <v>14183</v>
      </c>
    </row>
    <row r="1309">
      <c r="N1309">
        <v>46173</v>
      </c>
      <c r="O1309">
        <v>1308</v>
      </c>
      <c r="P1309" t="str">
        <v>POS Data Upload DC Central</v>
      </c>
      <c r="Q1309" t="str">
        <v>Discounts - Other</v>
      </c>
      <c r="R1309" t="str">
        <v/>
      </c>
      <c r="S1309">
        <v>421000</v>
      </c>
      <c r="T1309">
        <v>14183</v>
      </c>
    </row>
    <row r="1310">
      <c r="N1310">
        <v>46173</v>
      </c>
      <c r="O1310">
        <v>1309</v>
      </c>
      <c r="P1310" t="str">
        <v>POS Data Upload DC Central</v>
      </c>
      <c r="Q1310" t="str">
        <v>Discounts - Police</v>
      </c>
      <c r="R1310" t="str">
        <v/>
      </c>
      <c r="S1310">
        <v>421000</v>
      </c>
      <c r="T1310">
        <v>14183</v>
      </c>
    </row>
    <row r="1311">
      <c r="N1311">
        <v>46173</v>
      </c>
      <c r="O1311">
        <v>1310</v>
      </c>
      <c r="P1311" t="str">
        <v>POS Data Upload DC Central</v>
      </c>
      <c r="Q1311" t="str">
        <v>Discounts - Senior Citizen</v>
      </c>
      <c r="R1311" t="str">
        <v/>
      </c>
      <c r="S1311">
        <v>421000</v>
      </c>
      <c r="T1311">
        <v>14183</v>
      </c>
    </row>
    <row r="1312">
      <c r="N1312">
        <v>46173</v>
      </c>
      <c r="O1312">
        <v>1311</v>
      </c>
      <c r="P1312" t="str">
        <v>POS Data Upload DC Central</v>
      </c>
      <c r="Q1312" t="str">
        <v>Donations</v>
      </c>
      <c r="R1312" t="str">
        <v/>
      </c>
      <c r="S1312">
        <v>236000</v>
      </c>
      <c r="T1312">
        <v>14183</v>
      </c>
    </row>
    <row r="1313">
      <c r="N1313">
        <v>46173</v>
      </c>
      <c r="O1313">
        <v>1312</v>
      </c>
      <c r="P1313" t="str">
        <v>POS Data Upload DC Central</v>
      </c>
      <c r="Q1313" t="str">
        <v>DoorDash</v>
      </c>
      <c r="R1313" t="str">
        <v>DDD</v>
      </c>
      <c r="S1313">
        <v>113000</v>
      </c>
      <c r="T1313">
        <v>14183</v>
      </c>
    </row>
    <row r="1314">
      <c r="N1314">
        <v>46173</v>
      </c>
      <c r="O1314">
        <v>1313</v>
      </c>
      <c r="P1314" t="str">
        <v>POS Data Upload DC Central</v>
      </c>
      <c r="Q1314" t="str">
        <v>DoorDash Shortage</v>
      </c>
      <c r="R1314" t="str">
        <v>DDD</v>
      </c>
      <c r="S1314">
        <v>678500</v>
      </c>
      <c r="T1314">
        <v>14183</v>
      </c>
    </row>
    <row r="1315">
      <c r="N1315">
        <v>46173</v>
      </c>
      <c r="O1315">
        <v>1314</v>
      </c>
      <c r="P1315" t="str">
        <v>POS Data Upload DC Central</v>
      </c>
      <c r="Q1315" t="str">
        <v xml:space="preserve">EBT Expected </v>
      </c>
      <c r="R1315" t="str">
        <v/>
      </c>
      <c r="S1315">
        <v>114000</v>
      </c>
      <c r="T1315">
        <v>14183</v>
      </c>
    </row>
    <row r="1316">
      <c r="N1316">
        <v>46173</v>
      </c>
      <c r="O1316">
        <v>1315</v>
      </c>
      <c r="P1316" t="str">
        <v>POS Data Upload DC Central</v>
      </c>
      <c r="Q1316" t="str">
        <v>EZ Cater</v>
      </c>
      <c r="R1316" t="str">
        <v/>
      </c>
      <c r="S1316">
        <v>110000</v>
      </c>
      <c r="T1316">
        <v>14183</v>
      </c>
    </row>
    <row r="1317">
      <c r="N1317">
        <v>46173</v>
      </c>
      <c r="O1317">
        <v>1316</v>
      </c>
      <c r="P1317" t="str">
        <v>POS Data Upload DC Central</v>
      </c>
      <c r="Q1317" t="str">
        <v>Gift Card Redeemed</v>
      </c>
      <c r="R1317" t="str">
        <v/>
      </c>
      <c r="S1317">
        <v>202900</v>
      </c>
      <c r="T1317">
        <v>14183</v>
      </c>
    </row>
    <row r="1318">
      <c r="N1318">
        <v>46173</v>
      </c>
      <c r="O1318">
        <v>1317</v>
      </c>
      <c r="P1318" t="str">
        <v>POS Data Upload DC Central</v>
      </c>
      <c r="Q1318" t="str">
        <v>Gift Cards Sales</v>
      </c>
      <c r="R1318" t="str">
        <v/>
      </c>
      <c r="S1318">
        <v>202800</v>
      </c>
      <c r="T1318">
        <v>14183</v>
      </c>
    </row>
    <row r="1319">
      <c r="N1319">
        <v>46173</v>
      </c>
      <c r="O1319">
        <v>1318</v>
      </c>
      <c r="P1319" t="str">
        <v>POS Data Upload DC Central</v>
      </c>
      <c r="Q1319" t="str">
        <v>GrubHub</v>
      </c>
      <c r="R1319" t="str">
        <v>GHD</v>
      </c>
      <c r="S1319">
        <v>115000</v>
      </c>
      <c r="T1319">
        <v>14183</v>
      </c>
    </row>
    <row r="1320">
      <c r="N1320">
        <v>46173</v>
      </c>
      <c r="O1320">
        <v>1319</v>
      </c>
      <c r="P1320" t="str">
        <v>POS Data Upload DC Central</v>
      </c>
      <c r="Q1320" t="str">
        <v>Kiosk Expected Payment</v>
      </c>
      <c r="R1320" t="str">
        <v>CC</v>
      </c>
      <c r="S1320">
        <v>102500</v>
      </c>
      <c r="T1320">
        <v>14183</v>
      </c>
    </row>
    <row r="1321">
      <c r="N1321">
        <v>46173</v>
      </c>
      <c r="O1321">
        <v>1320</v>
      </c>
      <c r="P1321" t="str">
        <v>POS Data Upload DC Central</v>
      </c>
      <c r="Q1321" t="str">
        <v>Non-Redeemable Tender</v>
      </c>
      <c r="R1321" t="str">
        <v>CASH</v>
      </c>
      <c r="S1321">
        <v>676000</v>
      </c>
      <c r="T1321">
        <v>14183</v>
      </c>
    </row>
    <row r="1322">
      <c r="N1322">
        <v>46173</v>
      </c>
      <c r="O1322">
        <v>1321</v>
      </c>
      <c r="P1322" t="str">
        <v>POS Data Upload DC Central</v>
      </c>
      <c r="Q1322" t="str">
        <v>O/S DC Discrepancies</v>
      </c>
      <c r="R1322" t="str">
        <v>CASH</v>
      </c>
      <c r="S1322">
        <v>676000</v>
      </c>
      <c r="T1322">
        <v>14183</v>
      </c>
    </row>
    <row r="1323">
      <c r="N1323">
        <v>46173</v>
      </c>
      <c r="O1323">
        <v>1322</v>
      </c>
      <c r="P1323" t="str">
        <v>POS Data Upload DC Central</v>
      </c>
      <c r="Q1323" t="str">
        <v>Online Catering</v>
      </c>
      <c r="R1323" t="str">
        <v/>
      </c>
      <c r="S1323">
        <v>110000</v>
      </c>
      <c r="T1323">
        <v>14183</v>
      </c>
    </row>
    <row r="1324">
      <c r="N1324">
        <v>46173</v>
      </c>
      <c r="O1324">
        <v>1323</v>
      </c>
      <c r="P1324" t="str">
        <v>POS Data Upload DC Central</v>
      </c>
      <c r="Q1324" t="str">
        <v>Paid Outs</v>
      </c>
      <c r="R1324" t="str">
        <v/>
      </c>
      <c r="S1324">
        <v>116200</v>
      </c>
      <c r="T1324">
        <v>14183</v>
      </c>
    </row>
    <row r="1325">
      <c r="N1325">
        <v>46173</v>
      </c>
      <c r="O1325">
        <v>1324</v>
      </c>
      <c r="P1325" t="str">
        <v>POS Data Upload DC Central</v>
      </c>
      <c r="Q1325" t="str">
        <v>POS Over/Short</v>
      </c>
      <c r="R1325" t="str">
        <v>CASH</v>
      </c>
      <c r="S1325">
        <v>676000</v>
      </c>
      <c r="T1325">
        <v>14183</v>
      </c>
    </row>
    <row r="1326">
      <c r="N1326">
        <v>46173</v>
      </c>
      <c r="O1326">
        <v>1325</v>
      </c>
      <c r="P1326" t="str">
        <v>POS Data Upload DC Central</v>
      </c>
      <c r="Q1326" t="str">
        <v>Promotions</v>
      </c>
      <c r="R1326" t="str">
        <v/>
      </c>
      <c r="S1326">
        <v>444000</v>
      </c>
      <c r="T1326">
        <v>14183</v>
      </c>
    </row>
    <row r="1327">
      <c r="N1327">
        <v>46173</v>
      </c>
      <c r="O1327">
        <v>1326</v>
      </c>
      <c r="P1327" t="str">
        <v>POS Data Upload DC Central</v>
      </c>
      <c r="Q1327" t="str">
        <v>Sales Beverages</v>
      </c>
      <c r="R1327" t="str">
        <v/>
      </c>
      <c r="S1327">
        <v>401000</v>
      </c>
      <c r="T1327">
        <v>14183</v>
      </c>
    </row>
    <row r="1328">
      <c r="N1328">
        <v>46173</v>
      </c>
      <c r="O1328">
        <v>1327</v>
      </c>
      <c r="P1328" t="str">
        <v>POS Data Upload DC Central</v>
      </c>
      <c r="Q1328" t="str">
        <v>Sales Food</v>
      </c>
      <c r="R1328" t="str">
        <v/>
      </c>
      <c r="S1328">
        <v>401000</v>
      </c>
      <c r="T1328">
        <v>14183</v>
      </c>
    </row>
    <row r="1329">
      <c r="N1329">
        <v>46173</v>
      </c>
      <c r="O1329">
        <v>1328</v>
      </c>
      <c r="P1329" t="str">
        <v>POS Data Upload DC Central</v>
      </c>
      <c r="Q1329" t="str">
        <v>Sales Other</v>
      </c>
      <c r="R1329" t="str">
        <v/>
      </c>
      <c r="S1329">
        <v>408000</v>
      </c>
      <c r="T1329">
        <v>14183</v>
      </c>
    </row>
    <row r="1330">
      <c r="N1330">
        <v>46173</v>
      </c>
      <c r="O1330">
        <v>1329</v>
      </c>
      <c r="P1330" t="str">
        <v>POS Data Upload DC Central</v>
      </c>
      <c r="Q1330" t="str">
        <v>Sales Tax Payable</v>
      </c>
      <c r="R1330" t="str">
        <v/>
      </c>
      <c r="S1330">
        <v>241000</v>
      </c>
      <c r="T1330">
        <v>14183</v>
      </c>
    </row>
    <row r="1331">
      <c r="N1331">
        <v>46173</v>
      </c>
      <c r="O1331">
        <v>1330</v>
      </c>
      <c r="P1331" t="str">
        <v>POS Data Upload DC Central</v>
      </c>
      <c r="Q1331" t="str">
        <v>Uber</v>
      </c>
      <c r="R1331" t="str">
        <v>UBD</v>
      </c>
      <c r="S1331">
        <v>116000</v>
      </c>
      <c r="T1331">
        <v>14183</v>
      </c>
    </row>
    <row r="1332">
      <c r="N1332">
        <v>46173</v>
      </c>
      <c r="O1332">
        <v>1331</v>
      </c>
      <c r="P1332" t="str">
        <v>POS Data Upload DC Central</v>
      </c>
      <c r="Q1332" t="str">
        <v>Uber Shortage</v>
      </c>
      <c r="R1332" t="str">
        <v>UBD</v>
      </c>
      <c r="S1332">
        <v>678500</v>
      </c>
      <c r="T1332">
        <v>14183</v>
      </c>
    </row>
    <row r="1333">
      <c r="N1333">
        <v>46173</v>
      </c>
      <c r="O1333">
        <v>1332</v>
      </c>
      <c r="P1333" t="str">
        <v>POS Data Upload DC Central</v>
      </c>
      <c r="Q1333" t="str">
        <v>WL DD Tips</v>
      </c>
      <c r="R1333" t="str">
        <v/>
      </c>
      <c r="S1333">
        <v>670000</v>
      </c>
      <c r="T1333">
        <v>14183</v>
      </c>
    </row>
    <row r="1334">
      <c r="N1334">
        <v>46173</v>
      </c>
      <c r="O1334">
        <v>1333</v>
      </c>
      <c r="P1334" t="str">
        <v>POS Data Upload DC Central</v>
      </c>
      <c r="Q1334" t="str">
        <v>Amex Expected Deposit</v>
      </c>
      <c r="R1334" t="str">
        <v>CC</v>
      </c>
      <c r="S1334">
        <v>102500</v>
      </c>
      <c r="T1334">
        <v>14184</v>
      </c>
    </row>
    <row r="1335">
      <c r="N1335">
        <v>46173</v>
      </c>
      <c r="O1335">
        <v>1334</v>
      </c>
      <c r="P1335" t="str">
        <v>POS Data Upload DC Central</v>
      </c>
      <c r="Q1335" t="str">
        <v>Ca CRV</v>
      </c>
      <c r="R1335" t="str">
        <v/>
      </c>
      <c r="S1335">
        <v>240000</v>
      </c>
      <c r="T1335">
        <v>14184</v>
      </c>
    </row>
    <row r="1336">
      <c r="N1336">
        <v>46173</v>
      </c>
      <c r="O1336">
        <v>1335</v>
      </c>
      <c r="P1336" t="str">
        <v>POS Data Upload DC Central</v>
      </c>
      <c r="Q1336" t="str">
        <v>Cash Expected Deposit</v>
      </c>
      <c r="R1336" t="str">
        <v>CASH</v>
      </c>
      <c r="S1336">
        <v>102000</v>
      </c>
      <c r="T1336">
        <v>14184</v>
      </c>
    </row>
    <row r="1337">
      <c r="N1337">
        <v>46173</v>
      </c>
      <c r="O1337">
        <v>1336</v>
      </c>
      <c r="P1337" t="str">
        <v>POS Data Upload DC Central</v>
      </c>
      <c r="Q1337" t="str">
        <v>CC Expected Deposit</v>
      </c>
      <c r="R1337" t="str">
        <v>CC</v>
      </c>
      <c r="S1337">
        <v>102500</v>
      </c>
      <c r="T1337">
        <v>14184</v>
      </c>
    </row>
    <row r="1338">
      <c r="N1338">
        <v>46173</v>
      </c>
      <c r="O1338">
        <v>1337</v>
      </c>
      <c r="P1338" t="str">
        <v>POS Data Upload DC Central</v>
      </c>
      <c r="Q1338" t="str">
        <v>Delivery Fee</v>
      </c>
      <c r="R1338" t="str">
        <v/>
      </c>
      <c r="S1338">
        <v>670000</v>
      </c>
      <c r="T1338">
        <v>14184</v>
      </c>
    </row>
    <row r="1339">
      <c r="N1339">
        <v>46173</v>
      </c>
      <c r="O1339">
        <v>1338</v>
      </c>
      <c r="P1339" t="str">
        <v>POS Data Upload DC Central</v>
      </c>
      <c r="Q1339" t="str">
        <v>Discounts - 10%</v>
      </c>
      <c r="R1339" t="str">
        <v/>
      </c>
      <c r="S1339">
        <v>421000</v>
      </c>
      <c r="T1339">
        <v>14184</v>
      </c>
    </row>
    <row r="1340">
      <c r="N1340">
        <v>46173</v>
      </c>
      <c r="O1340">
        <v>1339</v>
      </c>
      <c r="P1340" t="str">
        <v>POS Data Upload DC Central</v>
      </c>
      <c r="Q1340" t="str">
        <v>Discounts - Employee</v>
      </c>
      <c r="R1340" t="str">
        <v/>
      </c>
      <c r="S1340">
        <v>421000</v>
      </c>
      <c r="T1340">
        <v>14184</v>
      </c>
    </row>
    <row r="1341">
      <c r="N1341">
        <v>46173</v>
      </c>
      <c r="O1341">
        <v>1340</v>
      </c>
      <c r="P1341" t="str">
        <v>POS Data Upload DC Central</v>
      </c>
      <c r="Q1341" t="str">
        <v>Discounts - Guest Recovery</v>
      </c>
      <c r="R1341" t="str">
        <v/>
      </c>
      <c r="S1341">
        <v>421000</v>
      </c>
      <c r="T1341">
        <v>14184</v>
      </c>
    </row>
    <row r="1342">
      <c r="N1342">
        <v>46173</v>
      </c>
      <c r="O1342">
        <v>1341</v>
      </c>
      <c r="P1342" t="str">
        <v>POS Data Upload DC Central</v>
      </c>
      <c r="Q1342" t="str">
        <v>Discounts - Manager</v>
      </c>
      <c r="R1342" t="str">
        <v/>
      </c>
      <c r="S1342">
        <v>421000</v>
      </c>
      <c r="T1342">
        <v>14184</v>
      </c>
    </row>
    <row r="1343">
      <c r="N1343">
        <v>46173</v>
      </c>
      <c r="O1343">
        <v>1342</v>
      </c>
      <c r="P1343" t="str">
        <v>POS Data Upload DC Central</v>
      </c>
      <c r="Q1343" t="str">
        <v>Discounts - Military</v>
      </c>
      <c r="R1343" t="str">
        <v/>
      </c>
      <c r="S1343">
        <v>421000</v>
      </c>
      <c r="T1343">
        <v>14184</v>
      </c>
    </row>
    <row r="1344">
      <c r="N1344">
        <v>46173</v>
      </c>
      <c r="O1344">
        <v>1343</v>
      </c>
      <c r="P1344" t="str">
        <v>POS Data Upload DC Central</v>
      </c>
      <c r="Q1344" t="str">
        <v>Discounts - Open $</v>
      </c>
      <c r="R1344" t="str">
        <v/>
      </c>
      <c r="S1344">
        <v>421000</v>
      </c>
      <c r="T1344">
        <v>14184</v>
      </c>
    </row>
    <row r="1345">
      <c r="N1345">
        <v>46173</v>
      </c>
      <c r="O1345">
        <v>1344</v>
      </c>
      <c r="P1345" t="str">
        <v>POS Data Upload DC Central</v>
      </c>
      <c r="Q1345" t="str">
        <v>Discounts - Open %</v>
      </c>
      <c r="R1345" t="str">
        <v/>
      </c>
      <c r="S1345">
        <v>421000</v>
      </c>
      <c r="T1345">
        <v>14184</v>
      </c>
    </row>
    <row r="1346">
      <c r="N1346">
        <v>46173</v>
      </c>
      <c r="O1346">
        <v>1345</v>
      </c>
      <c r="P1346" t="str">
        <v>POS Data Upload DC Central</v>
      </c>
      <c r="Q1346" t="str">
        <v>Discounts - Other</v>
      </c>
      <c r="R1346" t="str">
        <v/>
      </c>
      <c r="S1346">
        <v>421000</v>
      </c>
      <c r="T1346">
        <v>14184</v>
      </c>
    </row>
    <row r="1347">
      <c r="N1347">
        <v>46173</v>
      </c>
      <c r="O1347">
        <v>1346</v>
      </c>
      <c r="P1347" t="str">
        <v>POS Data Upload DC Central</v>
      </c>
      <c r="Q1347" t="str">
        <v>Discounts - Police</v>
      </c>
      <c r="R1347" t="str">
        <v/>
      </c>
      <c r="S1347">
        <v>421000</v>
      </c>
      <c r="T1347">
        <v>14184</v>
      </c>
    </row>
    <row r="1348">
      <c r="N1348">
        <v>46173</v>
      </c>
      <c r="O1348">
        <v>1347</v>
      </c>
      <c r="P1348" t="str">
        <v>POS Data Upload DC Central</v>
      </c>
      <c r="Q1348" t="str">
        <v>Discounts - Senior Citizen</v>
      </c>
      <c r="R1348" t="str">
        <v/>
      </c>
      <c r="S1348">
        <v>421000</v>
      </c>
      <c r="T1348">
        <v>14184</v>
      </c>
    </row>
    <row r="1349">
      <c r="N1349">
        <v>46173</v>
      </c>
      <c r="O1349">
        <v>1348</v>
      </c>
      <c r="P1349" t="str">
        <v>POS Data Upload DC Central</v>
      </c>
      <c r="Q1349" t="str">
        <v>Donations</v>
      </c>
      <c r="R1349" t="str">
        <v/>
      </c>
      <c r="S1349">
        <v>236000</v>
      </c>
      <c r="T1349">
        <v>14184</v>
      </c>
    </row>
    <row r="1350">
      <c r="N1350">
        <v>46173</v>
      </c>
      <c r="O1350">
        <v>1349</v>
      </c>
      <c r="P1350" t="str">
        <v>POS Data Upload DC Central</v>
      </c>
      <c r="Q1350" t="str">
        <v>DoorDash</v>
      </c>
      <c r="R1350" t="str">
        <v>DDD</v>
      </c>
      <c r="S1350">
        <v>113000</v>
      </c>
      <c r="T1350">
        <v>14184</v>
      </c>
    </row>
    <row r="1351">
      <c r="N1351">
        <v>46173</v>
      </c>
      <c r="O1351">
        <v>1350</v>
      </c>
      <c r="P1351" t="str">
        <v>POS Data Upload DC Central</v>
      </c>
      <c r="Q1351" t="str">
        <v>DoorDash Shortage</v>
      </c>
      <c r="R1351" t="str">
        <v>DDD</v>
      </c>
      <c r="S1351">
        <v>678500</v>
      </c>
      <c r="T1351">
        <v>14184</v>
      </c>
    </row>
    <row r="1352">
      <c r="N1352">
        <v>46173</v>
      </c>
      <c r="O1352">
        <v>1351</v>
      </c>
      <c r="P1352" t="str">
        <v>POS Data Upload DC Central</v>
      </c>
      <c r="Q1352" t="str">
        <v xml:space="preserve">EBT Expected </v>
      </c>
      <c r="R1352" t="str">
        <v/>
      </c>
      <c r="S1352">
        <v>114000</v>
      </c>
      <c r="T1352">
        <v>14184</v>
      </c>
    </row>
    <row r="1353">
      <c r="N1353">
        <v>46173</v>
      </c>
      <c r="O1353">
        <v>1352</v>
      </c>
      <c r="P1353" t="str">
        <v>POS Data Upload DC Central</v>
      </c>
      <c r="Q1353" t="str">
        <v>EZ Cater</v>
      </c>
      <c r="R1353" t="str">
        <v/>
      </c>
      <c r="S1353">
        <v>110000</v>
      </c>
      <c r="T1353">
        <v>14184</v>
      </c>
    </row>
    <row r="1354">
      <c r="N1354">
        <v>46173</v>
      </c>
      <c r="O1354">
        <v>1353</v>
      </c>
      <c r="P1354" t="str">
        <v>POS Data Upload DC Central</v>
      </c>
      <c r="Q1354" t="str">
        <v>Gift Card Redeemed</v>
      </c>
      <c r="R1354" t="str">
        <v/>
      </c>
      <c r="S1354">
        <v>202900</v>
      </c>
      <c r="T1354">
        <v>14184</v>
      </c>
    </row>
    <row r="1355">
      <c r="N1355">
        <v>46173</v>
      </c>
      <c r="O1355">
        <v>1354</v>
      </c>
      <c r="P1355" t="str">
        <v>POS Data Upload DC Central</v>
      </c>
      <c r="Q1355" t="str">
        <v>Gift Cards Sales</v>
      </c>
      <c r="R1355" t="str">
        <v/>
      </c>
      <c r="S1355">
        <v>202800</v>
      </c>
      <c r="T1355">
        <v>14184</v>
      </c>
    </row>
    <row r="1356">
      <c r="N1356">
        <v>46173</v>
      </c>
      <c r="O1356">
        <v>1355</v>
      </c>
      <c r="P1356" t="str">
        <v>POS Data Upload DC Central</v>
      </c>
      <c r="Q1356" t="str">
        <v>GrubHub</v>
      </c>
      <c r="R1356" t="str">
        <v>GHD</v>
      </c>
      <c r="S1356">
        <v>115000</v>
      </c>
      <c r="T1356">
        <v>14184</v>
      </c>
    </row>
    <row r="1357">
      <c r="N1357">
        <v>46173</v>
      </c>
      <c r="O1357">
        <v>1356</v>
      </c>
      <c r="P1357" t="str">
        <v>POS Data Upload DC Central</v>
      </c>
      <c r="Q1357" t="str">
        <v>Kiosk Expected Payment</v>
      </c>
      <c r="R1357" t="str">
        <v>CC</v>
      </c>
      <c r="S1357">
        <v>102500</v>
      </c>
      <c r="T1357">
        <v>14184</v>
      </c>
    </row>
    <row r="1358">
      <c r="N1358">
        <v>46173</v>
      </c>
      <c r="O1358">
        <v>1357</v>
      </c>
      <c r="P1358" t="str">
        <v>POS Data Upload DC Central</v>
      </c>
      <c r="Q1358" t="str">
        <v>Non-Redeemable Tender</v>
      </c>
      <c r="R1358" t="str">
        <v>CASH</v>
      </c>
      <c r="S1358">
        <v>676000</v>
      </c>
      <c r="T1358">
        <v>14184</v>
      </c>
    </row>
    <row r="1359">
      <c r="N1359">
        <v>46173</v>
      </c>
      <c r="O1359">
        <v>1358</v>
      </c>
      <c r="P1359" t="str">
        <v>POS Data Upload DC Central</v>
      </c>
      <c r="Q1359" t="str">
        <v>O/S DC Discrepancies</v>
      </c>
      <c r="R1359" t="str">
        <v>CASH</v>
      </c>
      <c r="S1359">
        <v>676000</v>
      </c>
      <c r="T1359">
        <v>14184</v>
      </c>
    </row>
    <row r="1360">
      <c r="N1360">
        <v>46173</v>
      </c>
      <c r="O1360">
        <v>1359</v>
      </c>
      <c r="P1360" t="str">
        <v>POS Data Upload DC Central</v>
      </c>
      <c r="Q1360" t="str">
        <v>Online Catering</v>
      </c>
      <c r="R1360" t="str">
        <v/>
      </c>
      <c r="S1360">
        <v>110000</v>
      </c>
      <c r="T1360">
        <v>14184</v>
      </c>
    </row>
    <row r="1361">
      <c r="N1361">
        <v>46173</v>
      </c>
      <c r="O1361">
        <v>1360</v>
      </c>
      <c r="P1361" t="str">
        <v>POS Data Upload DC Central</v>
      </c>
      <c r="Q1361" t="str">
        <v>Paid Outs</v>
      </c>
      <c r="R1361" t="str">
        <v/>
      </c>
      <c r="S1361">
        <v>116200</v>
      </c>
      <c r="T1361">
        <v>14184</v>
      </c>
    </row>
    <row r="1362">
      <c r="N1362">
        <v>46173</v>
      </c>
      <c r="O1362">
        <v>1361</v>
      </c>
      <c r="P1362" t="str">
        <v>POS Data Upload DC Central</v>
      </c>
      <c r="Q1362" t="str">
        <v>POS Over/Short</v>
      </c>
      <c r="R1362" t="str">
        <v>CASH</v>
      </c>
      <c r="S1362">
        <v>676000</v>
      </c>
      <c r="T1362">
        <v>14184</v>
      </c>
    </row>
    <row r="1363">
      <c r="N1363">
        <v>46173</v>
      </c>
      <c r="O1363">
        <v>1362</v>
      </c>
      <c r="P1363" t="str">
        <v>POS Data Upload DC Central</v>
      </c>
      <c r="Q1363" t="str">
        <v>Promotions</v>
      </c>
      <c r="R1363" t="str">
        <v/>
      </c>
      <c r="S1363">
        <v>444000</v>
      </c>
      <c r="T1363">
        <v>14184</v>
      </c>
    </row>
    <row r="1364">
      <c r="N1364">
        <v>46173</v>
      </c>
      <c r="O1364">
        <v>1363</v>
      </c>
      <c r="P1364" t="str">
        <v>POS Data Upload DC Central</v>
      </c>
      <c r="Q1364" t="str">
        <v>Sales Beverages</v>
      </c>
      <c r="R1364" t="str">
        <v/>
      </c>
      <c r="S1364">
        <v>401000</v>
      </c>
      <c r="T1364">
        <v>14184</v>
      </c>
    </row>
    <row r="1365">
      <c r="N1365">
        <v>46173</v>
      </c>
      <c r="O1365">
        <v>1364</v>
      </c>
      <c r="P1365" t="str">
        <v>POS Data Upload DC Central</v>
      </c>
      <c r="Q1365" t="str">
        <v>Sales Food</v>
      </c>
      <c r="R1365" t="str">
        <v/>
      </c>
      <c r="S1365">
        <v>401000</v>
      </c>
      <c r="T1365">
        <v>14184</v>
      </c>
    </row>
    <row r="1366">
      <c r="N1366">
        <v>46173</v>
      </c>
      <c r="O1366">
        <v>1365</v>
      </c>
      <c r="P1366" t="str">
        <v>POS Data Upload DC Central</v>
      </c>
      <c r="Q1366" t="str">
        <v>Sales Other</v>
      </c>
      <c r="R1366" t="str">
        <v/>
      </c>
      <c r="S1366">
        <v>408000</v>
      </c>
      <c r="T1366">
        <v>14184</v>
      </c>
    </row>
    <row r="1367">
      <c r="N1367">
        <v>46173</v>
      </c>
      <c r="O1367">
        <v>1366</v>
      </c>
      <c r="P1367" t="str">
        <v>POS Data Upload DC Central</v>
      </c>
      <c r="Q1367" t="str">
        <v>Sales Tax Payable</v>
      </c>
      <c r="R1367" t="str">
        <v/>
      </c>
      <c r="S1367">
        <v>241000</v>
      </c>
      <c r="T1367">
        <v>14184</v>
      </c>
    </row>
    <row r="1368">
      <c r="N1368">
        <v>46173</v>
      </c>
      <c r="O1368">
        <v>1367</v>
      </c>
      <c r="P1368" t="str">
        <v>POS Data Upload DC Central</v>
      </c>
      <c r="Q1368" t="str">
        <v>Uber</v>
      </c>
      <c r="R1368" t="str">
        <v>UBD</v>
      </c>
      <c r="S1368">
        <v>116000</v>
      </c>
      <c r="T1368">
        <v>14184</v>
      </c>
    </row>
    <row r="1369">
      <c r="N1369">
        <v>46173</v>
      </c>
      <c r="O1369">
        <v>1368</v>
      </c>
      <c r="P1369" t="str">
        <v>POS Data Upload DC Central</v>
      </c>
      <c r="Q1369" t="str">
        <v>Uber Shortage</v>
      </c>
      <c r="R1369" t="str">
        <v>UBD</v>
      </c>
      <c r="S1369">
        <v>678500</v>
      </c>
      <c r="T1369">
        <v>14184</v>
      </c>
    </row>
    <row r="1370">
      <c r="N1370">
        <v>46173</v>
      </c>
      <c r="O1370">
        <v>1369</v>
      </c>
      <c r="P1370" t="str">
        <v>POS Data Upload DC Central</v>
      </c>
      <c r="Q1370" t="str">
        <v>WL DD Tips</v>
      </c>
      <c r="R1370" t="str">
        <v/>
      </c>
      <c r="S1370">
        <v>670000</v>
      </c>
      <c r="T1370">
        <v>14184</v>
      </c>
    </row>
    <row r="1371">
      <c r="N1371">
        <v>46173</v>
      </c>
      <c r="O1371">
        <v>1370</v>
      </c>
      <c r="P1371" t="str">
        <v>POS Data Upload DC Central</v>
      </c>
      <c r="Q1371" t="str">
        <v>Amex Expected Deposit</v>
      </c>
      <c r="R1371" t="str">
        <v>CC</v>
      </c>
      <c r="S1371">
        <v>102500</v>
      </c>
      <c r="T1371">
        <v>14210</v>
      </c>
    </row>
    <row r="1372">
      <c r="N1372">
        <v>46173</v>
      </c>
      <c r="O1372">
        <v>1371</v>
      </c>
      <c r="P1372" t="str">
        <v>POS Data Upload DC Central</v>
      </c>
      <c r="Q1372" t="str">
        <v>Ca CRV</v>
      </c>
      <c r="R1372" t="str">
        <v/>
      </c>
      <c r="S1372">
        <v>240000</v>
      </c>
      <c r="T1372">
        <v>14210</v>
      </c>
    </row>
    <row r="1373">
      <c r="N1373">
        <v>46173</v>
      </c>
      <c r="O1373">
        <v>1372</v>
      </c>
      <c r="P1373" t="str">
        <v>POS Data Upload DC Central</v>
      </c>
      <c r="Q1373" t="str">
        <v>Cash Expected Deposit</v>
      </c>
      <c r="R1373" t="str">
        <v>CASH</v>
      </c>
      <c r="S1373">
        <v>102000</v>
      </c>
      <c r="T1373">
        <v>14210</v>
      </c>
    </row>
    <row r="1374">
      <c r="N1374">
        <v>46173</v>
      </c>
      <c r="O1374">
        <v>1373</v>
      </c>
      <c r="P1374" t="str">
        <v>POS Data Upload DC Central</v>
      </c>
      <c r="Q1374" t="str">
        <v>CC Expected Deposit</v>
      </c>
      <c r="R1374" t="str">
        <v>CC</v>
      </c>
      <c r="S1374">
        <v>102500</v>
      </c>
      <c r="T1374">
        <v>14210</v>
      </c>
    </row>
    <row r="1375">
      <c r="N1375">
        <v>46173</v>
      </c>
      <c r="O1375">
        <v>1374</v>
      </c>
      <c r="P1375" t="str">
        <v>POS Data Upload DC Central</v>
      </c>
      <c r="Q1375" t="str">
        <v>Delivery Fee</v>
      </c>
      <c r="R1375" t="str">
        <v/>
      </c>
      <c r="S1375">
        <v>670000</v>
      </c>
      <c r="T1375">
        <v>14210</v>
      </c>
    </row>
    <row r="1376">
      <c r="N1376">
        <v>46173</v>
      </c>
      <c r="O1376">
        <v>1375</v>
      </c>
      <c r="P1376" t="str">
        <v>POS Data Upload DC Central</v>
      </c>
      <c r="Q1376" t="str">
        <v>Discounts - 10%</v>
      </c>
      <c r="R1376" t="str">
        <v/>
      </c>
      <c r="S1376">
        <v>421000</v>
      </c>
      <c r="T1376">
        <v>14210</v>
      </c>
    </row>
    <row r="1377">
      <c r="N1377">
        <v>46173</v>
      </c>
      <c r="O1377">
        <v>1376</v>
      </c>
      <c r="P1377" t="str">
        <v>POS Data Upload DC Central</v>
      </c>
      <c r="Q1377" t="str">
        <v>Discounts - Employee</v>
      </c>
      <c r="R1377" t="str">
        <v/>
      </c>
      <c r="S1377">
        <v>421000</v>
      </c>
      <c r="T1377">
        <v>14210</v>
      </c>
    </row>
    <row r="1378">
      <c r="N1378">
        <v>46173</v>
      </c>
      <c r="O1378">
        <v>1377</v>
      </c>
      <c r="P1378" t="str">
        <v>POS Data Upload DC Central</v>
      </c>
      <c r="Q1378" t="str">
        <v>Discounts - Guest Recovery</v>
      </c>
      <c r="R1378" t="str">
        <v/>
      </c>
      <c r="S1378">
        <v>421000</v>
      </c>
      <c r="T1378">
        <v>14210</v>
      </c>
    </row>
    <row r="1379">
      <c r="N1379">
        <v>46173</v>
      </c>
      <c r="O1379">
        <v>1378</v>
      </c>
      <c r="P1379" t="str">
        <v>POS Data Upload DC Central</v>
      </c>
      <c r="Q1379" t="str">
        <v>Discounts - Manager</v>
      </c>
      <c r="R1379" t="str">
        <v/>
      </c>
      <c r="S1379">
        <v>421000</v>
      </c>
      <c r="T1379">
        <v>14210</v>
      </c>
    </row>
    <row r="1380">
      <c r="N1380">
        <v>46173</v>
      </c>
      <c r="O1380">
        <v>1379</v>
      </c>
      <c r="P1380" t="str">
        <v>POS Data Upload DC Central</v>
      </c>
      <c r="Q1380" t="str">
        <v>Discounts - Military</v>
      </c>
      <c r="R1380" t="str">
        <v/>
      </c>
      <c r="S1380">
        <v>421000</v>
      </c>
      <c r="T1380">
        <v>14210</v>
      </c>
    </row>
    <row r="1381">
      <c r="N1381">
        <v>46173</v>
      </c>
      <c r="O1381">
        <v>1380</v>
      </c>
      <c r="P1381" t="str">
        <v>POS Data Upload DC Central</v>
      </c>
      <c r="Q1381" t="str">
        <v>Discounts - Open $</v>
      </c>
      <c r="R1381" t="str">
        <v/>
      </c>
      <c r="S1381">
        <v>421000</v>
      </c>
      <c r="T1381">
        <v>14210</v>
      </c>
    </row>
    <row r="1382">
      <c r="N1382">
        <v>46173</v>
      </c>
      <c r="O1382">
        <v>1381</v>
      </c>
      <c r="P1382" t="str">
        <v>POS Data Upload DC Central</v>
      </c>
      <c r="Q1382" t="str">
        <v>Discounts - Open %</v>
      </c>
      <c r="R1382" t="str">
        <v/>
      </c>
      <c r="S1382">
        <v>421000</v>
      </c>
      <c r="T1382">
        <v>14210</v>
      </c>
    </row>
    <row r="1383">
      <c r="N1383">
        <v>46173</v>
      </c>
      <c r="O1383">
        <v>1382</v>
      </c>
      <c r="P1383" t="str">
        <v>POS Data Upload DC Central</v>
      </c>
      <c r="Q1383" t="str">
        <v>Discounts - Other</v>
      </c>
      <c r="R1383" t="str">
        <v/>
      </c>
      <c r="S1383">
        <v>421000</v>
      </c>
      <c r="T1383">
        <v>14210</v>
      </c>
    </row>
    <row r="1384">
      <c r="N1384">
        <v>46173</v>
      </c>
      <c r="O1384">
        <v>1383</v>
      </c>
      <c r="P1384" t="str">
        <v>POS Data Upload DC Central</v>
      </c>
      <c r="Q1384" t="str">
        <v>Discounts - Police</v>
      </c>
      <c r="R1384" t="str">
        <v/>
      </c>
      <c r="S1384">
        <v>421000</v>
      </c>
      <c r="T1384">
        <v>14210</v>
      </c>
    </row>
    <row r="1385">
      <c r="N1385">
        <v>46173</v>
      </c>
      <c r="O1385">
        <v>1384</v>
      </c>
      <c r="P1385" t="str">
        <v>POS Data Upload DC Central</v>
      </c>
      <c r="Q1385" t="str">
        <v>Discounts - Senior Citizen</v>
      </c>
      <c r="R1385" t="str">
        <v/>
      </c>
      <c r="S1385">
        <v>421000</v>
      </c>
      <c r="T1385">
        <v>14210</v>
      </c>
    </row>
    <row r="1386">
      <c r="N1386">
        <v>46173</v>
      </c>
      <c r="O1386">
        <v>1385</v>
      </c>
      <c r="P1386" t="str">
        <v>POS Data Upload DC Central</v>
      </c>
      <c r="Q1386" t="str">
        <v>Donations</v>
      </c>
      <c r="R1386" t="str">
        <v/>
      </c>
      <c r="S1386">
        <v>236000</v>
      </c>
      <c r="T1386">
        <v>14210</v>
      </c>
    </row>
    <row r="1387">
      <c r="N1387">
        <v>46173</v>
      </c>
      <c r="O1387">
        <v>1386</v>
      </c>
      <c r="P1387" t="str">
        <v>POS Data Upload DC Central</v>
      </c>
      <c r="Q1387" t="str">
        <v>DoorDash</v>
      </c>
      <c r="R1387" t="str">
        <v>DDD</v>
      </c>
      <c r="S1387">
        <v>113000</v>
      </c>
      <c r="T1387">
        <v>14210</v>
      </c>
    </row>
    <row r="1388">
      <c r="N1388">
        <v>46173</v>
      </c>
      <c r="O1388">
        <v>1387</v>
      </c>
      <c r="P1388" t="str">
        <v>POS Data Upload DC Central</v>
      </c>
      <c r="Q1388" t="str">
        <v>DoorDash Shortage</v>
      </c>
      <c r="R1388" t="str">
        <v>DDD</v>
      </c>
      <c r="S1388">
        <v>678500</v>
      </c>
      <c r="T1388">
        <v>14210</v>
      </c>
    </row>
    <row r="1389">
      <c r="N1389">
        <v>46173</v>
      </c>
      <c r="O1389">
        <v>1388</v>
      </c>
      <c r="P1389" t="str">
        <v>POS Data Upload DC Central</v>
      </c>
      <c r="Q1389" t="str">
        <v xml:space="preserve">EBT Expected </v>
      </c>
      <c r="R1389" t="str">
        <v/>
      </c>
      <c r="S1389">
        <v>114000</v>
      </c>
      <c r="T1389">
        <v>14210</v>
      </c>
    </row>
    <row r="1390">
      <c r="N1390">
        <v>46173</v>
      </c>
      <c r="O1390">
        <v>1389</v>
      </c>
      <c r="P1390" t="str">
        <v>POS Data Upload DC Central</v>
      </c>
      <c r="Q1390" t="str">
        <v>EZ Cater</v>
      </c>
      <c r="R1390" t="str">
        <v/>
      </c>
      <c r="S1390">
        <v>110000</v>
      </c>
      <c r="T1390">
        <v>14210</v>
      </c>
    </row>
    <row r="1391">
      <c r="N1391">
        <v>46173</v>
      </c>
      <c r="O1391">
        <v>1390</v>
      </c>
      <c r="P1391" t="str">
        <v>POS Data Upload DC Central</v>
      </c>
      <c r="Q1391" t="str">
        <v>Gift Card Redeemed</v>
      </c>
      <c r="R1391" t="str">
        <v/>
      </c>
      <c r="S1391">
        <v>202900</v>
      </c>
      <c r="T1391">
        <v>14210</v>
      </c>
    </row>
    <row r="1392">
      <c r="N1392">
        <v>46173</v>
      </c>
      <c r="O1392">
        <v>1391</v>
      </c>
      <c r="P1392" t="str">
        <v>POS Data Upload DC Central</v>
      </c>
      <c r="Q1392" t="str">
        <v>Gift Cards Sales</v>
      </c>
      <c r="R1392" t="str">
        <v/>
      </c>
      <c r="S1392">
        <v>202800</v>
      </c>
      <c r="T1392">
        <v>14210</v>
      </c>
    </row>
    <row r="1393">
      <c r="N1393">
        <v>46173</v>
      </c>
      <c r="O1393">
        <v>1392</v>
      </c>
      <c r="P1393" t="str">
        <v>POS Data Upload DC Central</v>
      </c>
      <c r="Q1393" t="str">
        <v>GrubHub</v>
      </c>
      <c r="R1393" t="str">
        <v>GHD</v>
      </c>
      <c r="S1393">
        <v>115000</v>
      </c>
      <c r="T1393">
        <v>14210</v>
      </c>
    </row>
    <row r="1394">
      <c r="N1394">
        <v>46173</v>
      </c>
      <c r="O1394">
        <v>1393</v>
      </c>
      <c r="P1394" t="str">
        <v>POS Data Upload DC Central</v>
      </c>
      <c r="Q1394" t="str">
        <v>Kiosk Expected Payment</v>
      </c>
      <c r="R1394" t="str">
        <v>CC</v>
      </c>
      <c r="S1394">
        <v>102500</v>
      </c>
      <c r="T1394">
        <v>14210</v>
      </c>
    </row>
    <row r="1395">
      <c r="N1395">
        <v>46173</v>
      </c>
      <c r="O1395">
        <v>1394</v>
      </c>
      <c r="P1395" t="str">
        <v>POS Data Upload DC Central</v>
      </c>
      <c r="Q1395" t="str">
        <v>Non-Redeemable Tender</v>
      </c>
      <c r="R1395" t="str">
        <v>CASH</v>
      </c>
      <c r="S1395">
        <v>676000</v>
      </c>
      <c r="T1395">
        <v>14210</v>
      </c>
    </row>
    <row r="1396">
      <c r="N1396">
        <v>46173</v>
      </c>
      <c r="O1396">
        <v>1395</v>
      </c>
      <c r="P1396" t="str">
        <v>POS Data Upload DC Central</v>
      </c>
      <c r="Q1396" t="str">
        <v>O/S DC Discrepancies</v>
      </c>
      <c r="R1396" t="str">
        <v>CASH</v>
      </c>
      <c r="S1396">
        <v>676000</v>
      </c>
      <c r="T1396">
        <v>14210</v>
      </c>
    </row>
    <row r="1397">
      <c r="N1397">
        <v>46173</v>
      </c>
      <c r="O1397">
        <v>1396</v>
      </c>
      <c r="P1397" t="str">
        <v>POS Data Upload DC Central</v>
      </c>
      <c r="Q1397" t="str">
        <v>Online Catering</v>
      </c>
      <c r="R1397" t="str">
        <v/>
      </c>
      <c r="S1397">
        <v>110000</v>
      </c>
      <c r="T1397">
        <v>14210</v>
      </c>
    </row>
    <row r="1398">
      <c r="N1398">
        <v>46173</v>
      </c>
      <c r="O1398">
        <v>1397</v>
      </c>
      <c r="P1398" t="str">
        <v>POS Data Upload DC Central</v>
      </c>
      <c r="Q1398" t="str">
        <v>Paid Outs</v>
      </c>
      <c r="R1398" t="str">
        <v/>
      </c>
      <c r="S1398">
        <v>116200</v>
      </c>
      <c r="T1398">
        <v>14210</v>
      </c>
    </row>
    <row r="1399">
      <c r="N1399">
        <v>46173</v>
      </c>
      <c r="O1399">
        <v>1398</v>
      </c>
      <c r="P1399" t="str">
        <v>POS Data Upload DC Central</v>
      </c>
      <c r="Q1399" t="str">
        <v>POS Over/Short</v>
      </c>
      <c r="R1399" t="str">
        <v>CASH</v>
      </c>
      <c r="S1399">
        <v>676000</v>
      </c>
      <c r="T1399">
        <v>14210</v>
      </c>
    </row>
    <row r="1400">
      <c r="N1400">
        <v>46173</v>
      </c>
      <c r="O1400">
        <v>1399</v>
      </c>
      <c r="P1400" t="str">
        <v>POS Data Upload DC Central</v>
      </c>
      <c r="Q1400" t="str">
        <v>Promotions</v>
      </c>
      <c r="R1400" t="str">
        <v/>
      </c>
      <c r="S1400">
        <v>444000</v>
      </c>
      <c r="T1400">
        <v>14210</v>
      </c>
    </row>
    <row r="1401">
      <c r="N1401">
        <v>46173</v>
      </c>
      <c r="O1401">
        <v>1400</v>
      </c>
      <c r="P1401" t="str">
        <v>POS Data Upload DC Central</v>
      </c>
      <c r="Q1401" t="str">
        <v>Sales Beverages</v>
      </c>
      <c r="R1401" t="str">
        <v/>
      </c>
      <c r="S1401">
        <v>401000</v>
      </c>
      <c r="T1401">
        <v>14210</v>
      </c>
    </row>
    <row r="1402">
      <c r="N1402">
        <v>46173</v>
      </c>
      <c r="O1402">
        <v>1401</v>
      </c>
      <c r="P1402" t="str">
        <v>POS Data Upload DC Central</v>
      </c>
      <c r="Q1402" t="str">
        <v>Sales Food</v>
      </c>
      <c r="R1402" t="str">
        <v/>
      </c>
      <c r="S1402">
        <v>401000</v>
      </c>
      <c r="T1402">
        <v>14210</v>
      </c>
    </row>
    <row r="1403">
      <c r="N1403">
        <v>46173</v>
      </c>
      <c r="O1403">
        <v>1402</v>
      </c>
      <c r="P1403" t="str">
        <v>POS Data Upload DC Central</v>
      </c>
      <c r="Q1403" t="str">
        <v>Sales Other</v>
      </c>
      <c r="R1403" t="str">
        <v/>
      </c>
      <c r="S1403">
        <v>408000</v>
      </c>
      <c r="T1403">
        <v>14210</v>
      </c>
    </row>
    <row r="1404">
      <c r="N1404">
        <v>46173</v>
      </c>
      <c r="O1404">
        <v>1403</v>
      </c>
      <c r="P1404" t="str">
        <v>POS Data Upload DC Central</v>
      </c>
      <c r="Q1404" t="str">
        <v>Sales Tax Payable</v>
      </c>
      <c r="R1404" t="str">
        <v/>
      </c>
      <c r="S1404">
        <v>241000</v>
      </c>
      <c r="T1404">
        <v>14210</v>
      </c>
    </row>
    <row r="1405">
      <c r="N1405">
        <v>46173</v>
      </c>
      <c r="O1405">
        <v>1404</v>
      </c>
      <c r="P1405" t="str">
        <v>POS Data Upload DC Central</v>
      </c>
      <c r="Q1405" t="str">
        <v>Uber</v>
      </c>
      <c r="R1405" t="str">
        <v>UBD</v>
      </c>
      <c r="S1405">
        <v>116000</v>
      </c>
      <c r="T1405">
        <v>14210</v>
      </c>
    </row>
    <row r="1406">
      <c r="N1406">
        <v>46173</v>
      </c>
      <c r="O1406">
        <v>1405</v>
      </c>
      <c r="P1406" t="str">
        <v>POS Data Upload DC Central</v>
      </c>
      <c r="Q1406" t="str">
        <v>Uber Shortage</v>
      </c>
      <c r="R1406" t="str">
        <v>UBD</v>
      </c>
      <c r="S1406">
        <v>678500</v>
      </c>
      <c r="T1406">
        <v>14210</v>
      </c>
    </row>
    <row r="1407">
      <c r="N1407">
        <v>46173</v>
      </c>
      <c r="O1407">
        <v>1406</v>
      </c>
      <c r="P1407" t="str">
        <v>POS Data Upload DC Central</v>
      </c>
      <c r="Q1407" t="str">
        <v>WL DD Tips</v>
      </c>
      <c r="R1407" t="str">
        <v/>
      </c>
      <c r="S1407">
        <v>670000</v>
      </c>
      <c r="T1407">
        <v>14210</v>
      </c>
    </row>
    <row r="1408">
      <c r="N1408">
        <v>46173</v>
      </c>
      <c r="O1408">
        <v>1407</v>
      </c>
      <c r="P1408" t="str">
        <v>POS Data Upload DC Central</v>
      </c>
      <c r="Q1408" t="str">
        <v>Amex Expected Deposit</v>
      </c>
      <c r="R1408" t="str">
        <v>CC</v>
      </c>
      <c r="S1408">
        <v>102500</v>
      </c>
      <c r="T1408">
        <v>14589</v>
      </c>
    </row>
    <row r="1409">
      <c r="N1409">
        <v>46173</v>
      </c>
      <c r="O1409">
        <v>1408</v>
      </c>
      <c r="P1409" t="str">
        <v>POS Data Upload DC Central</v>
      </c>
      <c r="Q1409" t="str">
        <v>Ca CRV</v>
      </c>
      <c r="R1409" t="str">
        <v/>
      </c>
      <c r="S1409">
        <v>240000</v>
      </c>
      <c r="T1409">
        <v>14589</v>
      </c>
    </row>
    <row r="1410">
      <c r="N1410">
        <v>46173</v>
      </c>
      <c r="O1410">
        <v>1409</v>
      </c>
      <c r="P1410" t="str">
        <v>POS Data Upload DC Central</v>
      </c>
      <c r="Q1410" t="str">
        <v>Cash Expected Deposit</v>
      </c>
      <c r="R1410" t="str">
        <v>CASH</v>
      </c>
      <c r="S1410">
        <v>102000</v>
      </c>
      <c r="T1410">
        <v>14589</v>
      </c>
    </row>
    <row r="1411">
      <c r="N1411">
        <v>46173</v>
      </c>
      <c r="O1411">
        <v>1410</v>
      </c>
      <c r="P1411" t="str">
        <v>POS Data Upload DC Central</v>
      </c>
      <c r="Q1411" t="str">
        <v>CC Expected Deposit</v>
      </c>
      <c r="R1411" t="str">
        <v>CC</v>
      </c>
      <c r="S1411">
        <v>102500</v>
      </c>
      <c r="T1411">
        <v>14589</v>
      </c>
    </row>
    <row r="1412">
      <c r="N1412">
        <v>46173</v>
      </c>
      <c r="O1412">
        <v>1411</v>
      </c>
      <c r="P1412" t="str">
        <v>POS Data Upload DC Central</v>
      </c>
      <c r="Q1412" t="str">
        <v>Delivery Fee</v>
      </c>
      <c r="R1412" t="str">
        <v/>
      </c>
      <c r="S1412">
        <v>670000</v>
      </c>
      <c r="T1412">
        <v>14589</v>
      </c>
    </row>
    <row r="1413">
      <c r="N1413">
        <v>46173</v>
      </c>
      <c r="O1413">
        <v>1412</v>
      </c>
      <c r="P1413" t="str">
        <v>POS Data Upload DC Central</v>
      </c>
      <c r="Q1413" t="str">
        <v>Discounts - 10%</v>
      </c>
      <c r="R1413" t="str">
        <v/>
      </c>
      <c r="S1413">
        <v>421000</v>
      </c>
      <c r="T1413">
        <v>14589</v>
      </c>
    </row>
    <row r="1414">
      <c r="N1414">
        <v>46173</v>
      </c>
      <c r="O1414">
        <v>1413</v>
      </c>
      <c r="P1414" t="str">
        <v>POS Data Upload DC Central</v>
      </c>
      <c r="Q1414" t="str">
        <v>Discounts - Employee</v>
      </c>
      <c r="R1414" t="str">
        <v/>
      </c>
      <c r="S1414">
        <v>421000</v>
      </c>
      <c r="T1414">
        <v>14589</v>
      </c>
    </row>
    <row r="1415">
      <c r="N1415">
        <v>46173</v>
      </c>
      <c r="O1415">
        <v>1414</v>
      </c>
      <c r="P1415" t="str">
        <v>POS Data Upload DC Central</v>
      </c>
      <c r="Q1415" t="str">
        <v>Discounts - Guest Recovery</v>
      </c>
      <c r="R1415" t="str">
        <v/>
      </c>
      <c r="S1415">
        <v>421000</v>
      </c>
      <c r="T1415">
        <v>14589</v>
      </c>
    </row>
    <row r="1416">
      <c r="N1416">
        <v>46173</v>
      </c>
      <c r="O1416">
        <v>1415</v>
      </c>
      <c r="P1416" t="str">
        <v>POS Data Upload DC Central</v>
      </c>
      <c r="Q1416" t="str">
        <v>Discounts - Manager</v>
      </c>
      <c r="R1416" t="str">
        <v/>
      </c>
      <c r="S1416">
        <v>421000</v>
      </c>
      <c r="T1416">
        <v>14589</v>
      </c>
    </row>
    <row r="1417">
      <c r="N1417">
        <v>46173</v>
      </c>
      <c r="O1417">
        <v>1416</v>
      </c>
      <c r="P1417" t="str">
        <v>POS Data Upload DC Central</v>
      </c>
      <c r="Q1417" t="str">
        <v>Discounts - Military</v>
      </c>
      <c r="R1417" t="str">
        <v/>
      </c>
      <c r="S1417">
        <v>421000</v>
      </c>
      <c r="T1417">
        <v>14589</v>
      </c>
    </row>
    <row r="1418">
      <c r="N1418">
        <v>46173</v>
      </c>
      <c r="O1418">
        <v>1417</v>
      </c>
      <c r="P1418" t="str">
        <v>POS Data Upload DC Central</v>
      </c>
      <c r="Q1418" t="str">
        <v>Discounts - Open $</v>
      </c>
      <c r="R1418" t="str">
        <v/>
      </c>
      <c r="S1418">
        <v>421000</v>
      </c>
      <c r="T1418">
        <v>14589</v>
      </c>
    </row>
    <row r="1419">
      <c r="N1419">
        <v>46173</v>
      </c>
      <c r="O1419">
        <v>1418</v>
      </c>
      <c r="P1419" t="str">
        <v>POS Data Upload DC Central</v>
      </c>
      <c r="Q1419" t="str">
        <v>Discounts - Open %</v>
      </c>
      <c r="R1419" t="str">
        <v/>
      </c>
      <c r="S1419">
        <v>421000</v>
      </c>
      <c r="T1419">
        <v>14589</v>
      </c>
    </row>
    <row r="1420">
      <c r="N1420">
        <v>46173</v>
      </c>
      <c r="O1420">
        <v>1419</v>
      </c>
      <c r="P1420" t="str">
        <v>POS Data Upload DC Central</v>
      </c>
      <c r="Q1420" t="str">
        <v>Discounts - Other</v>
      </c>
      <c r="R1420" t="str">
        <v/>
      </c>
      <c r="S1420">
        <v>421000</v>
      </c>
      <c r="T1420">
        <v>14589</v>
      </c>
    </row>
    <row r="1421">
      <c r="N1421">
        <v>46173</v>
      </c>
      <c r="O1421">
        <v>1420</v>
      </c>
      <c r="P1421" t="str">
        <v>POS Data Upload DC Central</v>
      </c>
      <c r="Q1421" t="str">
        <v>Discounts - Police</v>
      </c>
      <c r="R1421" t="str">
        <v/>
      </c>
      <c r="S1421">
        <v>421000</v>
      </c>
      <c r="T1421">
        <v>14589</v>
      </c>
    </row>
    <row r="1422">
      <c r="N1422">
        <v>46173</v>
      </c>
      <c r="O1422">
        <v>1421</v>
      </c>
      <c r="P1422" t="str">
        <v>POS Data Upload DC Central</v>
      </c>
      <c r="Q1422" t="str">
        <v>Discounts - Senior Citizen</v>
      </c>
      <c r="R1422" t="str">
        <v/>
      </c>
      <c r="S1422">
        <v>421000</v>
      </c>
      <c r="T1422">
        <v>14589</v>
      </c>
    </row>
    <row r="1423">
      <c r="N1423">
        <v>46173</v>
      </c>
      <c r="O1423">
        <v>1422</v>
      </c>
      <c r="P1423" t="str">
        <v>POS Data Upload DC Central</v>
      </c>
      <c r="Q1423" t="str">
        <v>Donations</v>
      </c>
      <c r="R1423" t="str">
        <v/>
      </c>
      <c r="S1423">
        <v>236000</v>
      </c>
      <c r="T1423">
        <v>14589</v>
      </c>
    </row>
    <row r="1424">
      <c r="N1424">
        <v>46173</v>
      </c>
      <c r="O1424">
        <v>1423</v>
      </c>
      <c r="P1424" t="str">
        <v>POS Data Upload DC Central</v>
      </c>
      <c r="Q1424" t="str">
        <v>DoorDash</v>
      </c>
      <c r="R1424" t="str">
        <v>DDD</v>
      </c>
      <c r="S1424">
        <v>113000</v>
      </c>
      <c r="T1424">
        <v>14589</v>
      </c>
    </row>
    <row r="1425">
      <c r="N1425">
        <v>46173</v>
      </c>
      <c r="O1425">
        <v>1424</v>
      </c>
      <c r="P1425" t="str">
        <v>POS Data Upload DC Central</v>
      </c>
      <c r="Q1425" t="str">
        <v>DoorDash Shortage</v>
      </c>
      <c r="R1425" t="str">
        <v>DDD</v>
      </c>
      <c r="S1425">
        <v>678500</v>
      </c>
      <c r="T1425">
        <v>14589</v>
      </c>
    </row>
    <row r="1426">
      <c r="N1426">
        <v>46173</v>
      </c>
      <c r="O1426">
        <v>1425</v>
      </c>
      <c r="P1426" t="str">
        <v>POS Data Upload DC Central</v>
      </c>
      <c r="Q1426" t="str">
        <v xml:space="preserve">EBT Expected </v>
      </c>
      <c r="R1426" t="str">
        <v/>
      </c>
      <c r="S1426">
        <v>114000</v>
      </c>
      <c r="T1426">
        <v>14589</v>
      </c>
    </row>
    <row r="1427">
      <c r="N1427">
        <v>46173</v>
      </c>
      <c r="O1427">
        <v>1426</v>
      </c>
      <c r="P1427" t="str">
        <v>POS Data Upload DC Central</v>
      </c>
      <c r="Q1427" t="str">
        <v>EZ Cater</v>
      </c>
      <c r="R1427" t="str">
        <v/>
      </c>
      <c r="S1427">
        <v>110000</v>
      </c>
      <c r="T1427">
        <v>14589</v>
      </c>
    </row>
    <row r="1428">
      <c r="N1428">
        <v>46173</v>
      </c>
      <c r="O1428">
        <v>1427</v>
      </c>
      <c r="P1428" t="str">
        <v>POS Data Upload DC Central</v>
      </c>
      <c r="Q1428" t="str">
        <v>Gift Card Redeemed</v>
      </c>
      <c r="R1428" t="str">
        <v/>
      </c>
      <c r="S1428">
        <v>202900</v>
      </c>
      <c r="T1428">
        <v>14589</v>
      </c>
    </row>
    <row r="1429">
      <c r="N1429">
        <v>46173</v>
      </c>
      <c r="O1429">
        <v>1428</v>
      </c>
      <c r="P1429" t="str">
        <v>POS Data Upload DC Central</v>
      </c>
      <c r="Q1429" t="str">
        <v>Gift Cards Sales</v>
      </c>
      <c r="R1429" t="str">
        <v/>
      </c>
      <c r="S1429">
        <v>202800</v>
      </c>
      <c r="T1429">
        <v>14589</v>
      </c>
    </row>
    <row r="1430">
      <c r="N1430">
        <v>46173</v>
      </c>
      <c r="O1430">
        <v>1429</v>
      </c>
      <c r="P1430" t="str">
        <v>POS Data Upload DC Central</v>
      </c>
      <c r="Q1430" t="str">
        <v>GrubHub</v>
      </c>
      <c r="R1430" t="str">
        <v>GHD</v>
      </c>
      <c r="S1430">
        <v>115000</v>
      </c>
      <c r="T1430">
        <v>14589</v>
      </c>
    </row>
    <row r="1431">
      <c r="N1431">
        <v>46173</v>
      </c>
      <c r="O1431">
        <v>1430</v>
      </c>
      <c r="P1431" t="str">
        <v>POS Data Upload DC Central</v>
      </c>
      <c r="Q1431" t="str">
        <v>Kiosk Expected Payment</v>
      </c>
      <c r="R1431" t="str">
        <v>CC</v>
      </c>
      <c r="S1431">
        <v>102500</v>
      </c>
      <c r="T1431">
        <v>14589</v>
      </c>
    </row>
    <row r="1432">
      <c r="N1432">
        <v>46173</v>
      </c>
      <c r="O1432">
        <v>1431</v>
      </c>
      <c r="P1432" t="str">
        <v>POS Data Upload DC Central</v>
      </c>
      <c r="Q1432" t="str">
        <v>Non-Redeemable Tender</v>
      </c>
      <c r="R1432" t="str">
        <v>CASH</v>
      </c>
      <c r="S1432">
        <v>676000</v>
      </c>
      <c r="T1432">
        <v>14589</v>
      </c>
    </row>
    <row r="1433">
      <c r="N1433">
        <v>46173</v>
      </c>
      <c r="O1433">
        <v>1432</v>
      </c>
      <c r="P1433" t="str">
        <v>POS Data Upload DC Central</v>
      </c>
      <c r="Q1433" t="str">
        <v>O/S DC Discrepancies</v>
      </c>
      <c r="R1433" t="str">
        <v>CASH</v>
      </c>
      <c r="S1433">
        <v>676000</v>
      </c>
      <c r="T1433">
        <v>14589</v>
      </c>
    </row>
    <row r="1434">
      <c r="N1434">
        <v>46173</v>
      </c>
      <c r="O1434">
        <v>1433</v>
      </c>
      <c r="P1434" t="str">
        <v>POS Data Upload DC Central</v>
      </c>
      <c r="Q1434" t="str">
        <v>Online Catering</v>
      </c>
      <c r="R1434" t="str">
        <v/>
      </c>
      <c r="S1434">
        <v>110000</v>
      </c>
      <c r="T1434">
        <v>14589</v>
      </c>
    </row>
    <row r="1435">
      <c r="N1435">
        <v>46173</v>
      </c>
      <c r="O1435">
        <v>1434</v>
      </c>
      <c r="P1435" t="str">
        <v>POS Data Upload DC Central</v>
      </c>
      <c r="Q1435" t="str">
        <v>Paid Outs</v>
      </c>
      <c r="R1435" t="str">
        <v/>
      </c>
      <c r="S1435">
        <v>116200</v>
      </c>
      <c r="T1435">
        <v>14589</v>
      </c>
    </row>
    <row r="1436">
      <c r="N1436">
        <v>46173</v>
      </c>
      <c r="O1436">
        <v>1435</v>
      </c>
      <c r="P1436" t="str">
        <v>POS Data Upload DC Central</v>
      </c>
      <c r="Q1436" t="str">
        <v>POS Over/Short</v>
      </c>
      <c r="R1436" t="str">
        <v>CASH</v>
      </c>
      <c r="S1436">
        <v>676000</v>
      </c>
      <c r="T1436">
        <v>14589</v>
      </c>
    </row>
    <row r="1437">
      <c r="N1437">
        <v>46173</v>
      </c>
      <c r="O1437">
        <v>1436</v>
      </c>
      <c r="P1437" t="str">
        <v>POS Data Upload DC Central</v>
      </c>
      <c r="Q1437" t="str">
        <v>Promotions</v>
      </c>
      <c r="R1437" t="str">
        <v/>
      </c>
      <c r="S1437">
        <v>444000</v>
      </c>
      <c r="T1437">
        <v>14589</v>
      </c>
    </row>
    <row r="1438">
      <c r="N1438">
        <v>46173</v>
      </c>
      <c r="O1438">
        <v>1437</v>
      </c>
      <c r="P1438" t="str">
        <v>POS Data Upload DC Central</v>
      </c>
      <c r="Q1438" t="str">
        <v>Sales Beverages</v>
      </c>
      <c r="R1438" t="str">
        <v/>
      </c>
      <c r="S1438">
        <v>401000</v>
      </c>
      <c r="T1438">
        <v>14589</v>
      </c>
    </row>
    <row r="1439">
      <c r="N1439">
        <v>46173</v>
      </c>
      <c r="O1439">
        <v>1438</v>
      </c>
      <c r="P1439" t="str">
        <v>POS Data Upload DC Central</v>
      </c>
      <c r="Q1439" t="str">
        <v>Sales Food</v>
      </c>
      <c r="R1439" t="str">
        <v/>
      </c>
      <c r="S1439">
        <v>401000</v>
      </c>
      <c r="T1439">
        <v>14589</v>
      </c>
    </row>
    <row r="1440">
      <c r="N1440">
        <v>46173</v>
      </c>
      <c r="O1440">
        <v>1439</v>
      </c>
      <c r="P1440" t="str">
        <v>POS Data Upload DC Central</v>
      </c>
      <c r="Q1440" t="str">
        <v>Sales Other</v>
      </c>
      <c r="R1440" t="str">
        <v/>
      </c>
      <c r="S1440">
        <v>408000</v>
      </c>
      <c r="T1440">
        <v>14589</v>
      </c>
    </row>
    <row r="1441">
      <c r="N1441">
        <v>46173</v>
      </c>
      <c r="O1441">
        <v>1440</v>
      </c>
      <c r="P1441" t="str">
        <v>POS Data Upload DC Central</v>
      </c>
      <c r="Q1441" t="str">
        <v>Sales Tax Payable</v>
      </c>
      <c r="R1441" t="str">
        <v/>
      </c>
      <c r="S1441">
        <v>241000</v>
      </c>
      <c r="T1441">
        <v>14589</v>
      </c>
    </row>
    <row r="1442">
      <c r="N1442">
        <v>46173</v>
      </c>
      <c r="O1442">
        <v>1441</v>
      </c>
      <c r="P1442" t="str">
        <v>POS Data Upload DC Central</v>
      </c>
      <c r="Q1442" t="str">
        <v>Uber</v>
      </c>
      <c r="R1442" t="str">
        <v>UBD</v>
      </c>
      <c r="S1442">
        <v>116000</v>
      </c>
      <c r="T1442">
        <v>14589</v>
      </c>
    </row>
    <row r="1443">
      <c r="N1443">
        <v>46173</v>
      </c>
      <c r="O1443">
        <v>1442</v>
      </c>
      <c r="P1443" t="str">
        <v>POS Data Upload DC Central</v>
      </c>
      <c r="Q1443" t="str">
        <v>Uber Shortage</v>
      </c>
      <c r="R1443" t="str">
        <v>UBD</v>
      </c>
      <c r="S1443">
        <v>678500</v>
      </c>
      <c r="T1443">
        <v>14589</v>
      </c>
    </row>
    <row r="1444">
      <c r="N1444">
        <v>46173</v>
      </c>
      <c r="O1444">
        <v>1443</v>
      </c>
      <c r="P1444" t="str">
        <v>POS Data Upload DC Central</v>
      </c>
      <c r="Q1444" t="str">
        <v>WL DD Tips</v>
      </c>
      <c r="R1444" t="str">
        <v/>
      </c>
      <c r="S1444">
        <v>670000</v>
      </c>
      <c r="T1444">
        <v>14589</v>
      </c>
    </row>
    <row r="1445">
      <c r="N1445">
        <v>46173</v>
      </c>
      <c r="O1445">
        <v>1444</v>
      </c>
      <c r="P1445" t="str">
        <v>POS Data Upload DC Central</v>
      </c>
      <c r="Q1445" t="str">
        <v>Amex Expected Deposit</v>
      </c>
      <c r="R1445" t="str">
        <v>CC</v>
      </c>
      <c r="S1445">
        <v>102500</v>
      </c>
      <c r="T1445">
        <v>14693</v>
      </c>
    </row>
    <row r="1446">
      <c r="N1446">
        <v>46173</v>
      </c>
      <c r="O1446">
        <v>1445</v>
      </c>
      <c r="P1446" t="str">
        <v>POS Data Upload DC Central</v>
      </c>
      <c r="Q1446" t="str">
        <v>Ca CRV</v>
      </c>
      <c r="R1446" t="str">
        <v/>
      </c>
      <c r="S1446">
        <v>240000</v>
      </c>
      <c r="T1446">
        <v>14693</v>
      </c>
    </row>
    <row r="1447">
      <c r="N1447">
        <v>46173</v>
      </c>
      <c r="O1447">
        <v>1446</v>
      </c>
      <c r="P1447" t="str">
        <v>POS Data Upload DC Central</v>
      </c>
      <c r="Q1447" t="str">
        <v>Cash Expected Deposit</v>
      </c>
      <c r="R1447" t="str">
        <v>CASH</v>
      </c>
      <c r="S1447">
        <v>102000</v>
      </c>
      <c r="T1447">
        <v>14693</v>
      </c>
    </row>
    <row r="1448">
      <c r="N1448">
        <v>46173</v>
      </c>
      <c r="O1448">
        <v>1447</v>
      </c>
      <c r="P1448" t="str">
        <v>POS Data Upload DC Central</v>
      </c>
      <c r="Q1448" t="str">
        <v>CC Expected Deposit</v>
      </c>
      <c r="R1448" t="str">
        <v>CC</v>
      </c>
      <c r="S1448">
        <v>102500</v>
      </c>
      <c r="T1448">
        <v>14693</v>
      </c>
    </row>
    <row r="1449">
      <c r="N1449">
        <v>46173</v>
      </c>
      <c r="O1449">
        <v>1448</v>
      </c>
      <c r="P1449" t="str">
        <v>POS Data Upload DC Central</v>
      </c>
      <c r="Q1449" t="str">
        <v>Delivery Fee</v>
      </c>
      <c r="R1449" t="str">
        <v/>
      </c>
      <c r="S1449">
        <v>670000</v>
      </c>
      <c r="T1449">
        <v>14693</v>
      </c>
    </row>
    <row r="1450">
      <c r="N1450">
        <v>46173</v>
      </c>
      <c r="O1450">
        <v>1449</v>
      </c>
      <c r="P1450" t="str">
        <v>POS Data Upload DC Central</v>
      </c>
      <c r="Q1450" t="str">
        <v>Discounts - 10%</v>
      </c>
      <c r="R1450" t="str">
        <v/>
      </c>
      <c r="S1450">
        <v>421000</v>
      </c>
      <c r="T1450">
        <v>14693</v>
      </c>
    </row>
    <row r="1451">
      <c r="N1451">
        <v>46173</v>
      </c>
      <c r="O1451">
        <v>1450</v>
      </c>
      <c r="P1451" t="str">
        <v>POS Data Upload DC Central</v>
      </c>
      <c r="Q1451" t="str">
        <v>Discounts - Employee</v>
      </c>
      <c r="R1451" t="str">
        <v/>
      </c>
      <c r="S1451">
        <v>421000</v>
      </c>
      <c r="T1451">
        <v>14693</v>
      </c>
    </row>
    <row r="1452">
      <c r="N1452">
        <v>46173</v>
      </c>
      <c r="O1452">
        <v>1451</v>
      </c>
      <c r="P1452" t="str">
        <v>POS Data Upload DC Central</v>
      </c>
      <c r="Q1452" t="str">
        <v>Discounts - Guest Recovery</v>
      </c>
      <c r="R1452" t="str">
        <v/>
      </c>
      <c r="S1452">
        <v>421000</v>
      </c>
      <c r="T1452">
        <v>14693</v>
      </c>
    </row>
    <row r="1453">
      <c r="N1453">
        <v>46173</v>
      </c>
      <c r="O1453">
        <v>1452</v>
      </c>
      <c r="P1453" t="str">
        <v>POS Data Upload DC Central</v>
      </c>
      <c r="Q1453" t="str">
        <v>Discounts - Manager</v>
      </c>
      <c r="R1453" t="str">
        <v/>
      </c>
      <c r="S1453">
        <v>421000</v>
      </c>
      <c r="T1453">
        <v>14693</v>
      </c>
    </row>
    <row r="1454">
      <c r="N1454">
        <v>46173</v>
      </c>
      <c r="O1454">
        <v>1453</v>
      </c>
      <c r="P1454" t="str">
        <v>POS Data Upload DC Central</v>
      </c>
      <c r="Q1454" t="str">
        <v>Discounts - Military</v>
      </c>
      <c r="R1454" t="str">
        <v/>
      </c>
      <c r="S1454">
        <v>421000</v>
      </c>
      <c r="T1454">
        <v>14693</v>
      </c>
    </row>
    <row r="1455">
      <c r="N1455">
        <v>46173</v>
      </c>
      <c r="O1455">
        <v>1454</v>
      </c>
      <c r="P1455" t="str">
        <v>POS Data Upload DC Central</v>
      </c>
      <c r="Q1455" t="str">
        <v>Discounts - Open $</v>
      </c>
      <c r="R1455" t="str">
        <v/>
      </c>
      <c r="S1455">
        <v>421000</v>
      </c>
      <c r="T1455">
        <v>14693</v>
      </c>
    </row>
    <row r="1456">
      <c r="N1456">
        <v>46173</v>
      </c>
      <c r="O1456">
        <v>1455</v>
      </c>
      <c r="P1456" t="str">
        <v>POS Data Upload DC Central</v>
      </c>
      <c r="Q1456" t="str">
        <v>Discounts - Open %</v>
      </c>
      <c r="R1456" t="str">
        <v/>
      </c>
      <c r="S1456">
        <v>421000</v>
      </c>
      <c r="T1456">
        <v>14693</v>
      </c>
    </row>
    <row r="1457">
      <c r="N1457">
        <v>46173</v>
      </c>
      <c r="O1457">
        <v>1456</v>
      </c>
      <c r="P1457" t="str">
        <v>POS Data Upload DC Central</v>
      </c>
      <c r="Q1457" t="str">
        <v>Discounts - Other</v>
      </c>
      <c r="R1457" t="str">
        <v/>
      </c>
      <c r="S1457">
        <v>421000</v>
      </c>
      <c r="T1457">
        <v>14693</v>
      </c>
    </row>
    <row r="1458">
      <c r="N1458">
        <v>46173</v>
      </c>
      <c r="O1458">
        <v>1457</v>
      </c>
      <c r="P1458" t="str">
        <v>POS Data Upload DC Central</v>
      </c>
      <c r="Q1458" t="str">
        <v>Discounts - Police</v>
      </c>
      <c r="R1458" t="str">
        <v/>
      </c>
      <c r="S1458">
        <v>421000</v>
      </c>
      <c r="T1458">
        <v>14693</v>
      </c>
    </row>
    <row r="1459">
      <c r="N1459">
        <v>46173</v>
      </c>
      <c r="O1459">
        <v>1458</v>
      </c>
      <c r="P1459" t="str">
        <v>POS Data Upload DC Central</v>
      </c>
      <c r="Q1459" t="str">
        <v>Discounts - Senior Citizen</v>
      </c>
      <c r="R1459" t="str">
        <v/>
      </c>
      <c r="S1459">
        <v>421000</v>
      </c>
      <c r="T1459">
        <v>14693</v>
      </c>
    </row>
    <row r="1460">
      <c r="N1460">
        <v>46173</v>
      </c>
      <c r="O1460">
        <v>1459</v>
      </c>
      <c r="P1460" t="str">
        <v>POS Data Upload DC Central</v>
      </c>
      <c r="Q1460" t="str">
        <v>Donations</v>
      </c>
      <c r="R1460" t="str">
        <v/>
      </c>
      <c r="S1460">
        <v>236000</v>
      </c>
      <c r="T1460">
        <v>14693</v>
      </c>
    </row>
    <row r="1461">
      <c r="N1461">
        <v>46173</v>
      </c>
      <c r="O1461">
        <v>1460</v>
      </c>
      <c r="P1461" t="str">
        <v>POS Data Upload DC Central</v>
      </c>
      <c r="Q1461" t="str">
        <v>DoorDash</v>
      </c>
      <c r="R1461" t="str">
        <v>DDD</v>
      </c>
      <c r="S1461">
        <v>113000</v>
      </c>
      <c r="T1461">
        <v>14693</v>
      </c>
    </row>
    <row r="1462">
      <c r="N1462">
        <v>46173</v>
      </c>
      <c r="O1462">
        <v>1461</v>
      </c>
      <c r="P1462" t="str">
        <v>POS Data Upload DC Central</v>
      </c>
      <c r="Q1462" t="str">
        <v>DoorDash Shortage</v>
      </c>
      <c r="R1462" t="str">
        <v>DDD</v>
      </c>
      <c r="S1462">
        <v>678500</v>
      </c>
      <c r="T1462">
        <v>14693</v>
      </c>
    </row>
    <row r="1463">
      <c r="N1463">
        <v>46173</v>
      </c>
      <c r="O1463">
        <v>1462</v>
      </c>
      <c r="P1463" t="str">
        <v>POS Data Upload DC Central</v>
      </c>
      <c r="Q1463" t="str">
        <v xml:space="preserve">EBT Expected </v>
      </c>
      <c r="R1463" t="str">
        <v/>
      </c>
      <c r="S1463">
        <v>114000</v>
      </c>
      <c r="T1463">
        <v>14693</v>
      </c>
    </row>
    <row r="1464">
      <c r="N1464">
        <v>46173</v>
      </c>
      <c r="O1464">
        <v>1463</v>
      </c>
      <c r="P1464" t="str">
        <v>POS Data Upload DC Central</v>
      </c>
      <c r="Q1464" t="str">
        <v>EZ Cater</v>
      </c>
      <c r="R1464" t="str">
        <v/>
      </c>
      <c r="S1464">
        <v>110000</v>
      </c>
      <c r="T1464">
        <v>14693</v>
      </c>
    </row>
    <row r="1465">
      <c r="N1465">
        <v>46173</v>
      </c>
      <c r="O1465">
        <v>1464</v>
      </c>
      <c r="P1465" t="str">
        <v>POS Data Upload DC Central</v>
      </c>
      <c r="Q1465" t="str">
        <v>Gift Card Redeemed</v>
      </c>
      <c r="R1465" t="str">
        <v/>
      </c>
      <c r="S1465">
        <v>202900</v>
      </c>
      <c r="T1465">
        <v>14693</v>
      </c>
    </row>
    <row r="1466">
      <c r="N1466">
        <v>46173</v>
      </c>
      <c r="O1466">
        <v>1465</v>
      </c>
      <c r="P1466" t="str">
        <v>POS Data Upload DC Central</v>
      </c>
      <c r="Q1466" t="str">
        <v>Gift Cards Sales</v>
      </c>
      <c r="R1466" t="str">
        <v/>
      </c>
      <c r="S1466">
        <v>202800</v>
      </c>
      <c r="T1466">
        <v>14693</v>
      </c>
    </row>
    <row r="1467">
      <c r="N1467">
        <v>46173</v>
      </c>
      <c r="O1467">
        <v>1466</v>
      </c>
      <c r="P1467" t="str">
        <v>POS Data Upload DC Central</v>
      </c>
      <c r="Q1467" t="str">
        <v>GrubHub</v>
      </c>
      <c r="R1467" t="str">
        <v>GHD</v>
      </c>
      <c r="S1467">
        <v>115000</v>
      </c>
      <c r="T1467">
        <v>14693</v>
      </c>
    </row>
    <row r="1468">
      <c r="N1468">
        <v>46173</v>
      </c>
      <c r="O1468">
        <v>1467</v>
      </c>
      <c r="P1468" t="str">
        <v>POS Data Upload DC Central</v>
      </c>
      <c r="Q1468" t="str">
        <v>Kiosk Expected Payment</v>
      </c>
      <c r="R1468" t="str">
        <v>CC</v>
      </c>
      <c r="S1468">
        <v>102500</v>
      </c>
      <c r="T1468">
        <v>14693</v>
      </c>
    </row>
    <row r="1469">
      <c r="N1469">
        <v>46173</v>
      </c>
      <c r="O1469">
        <v>1468</v>
      </c>
      <c r="P1469" t="str">
        <v>POS Data Upload DC Central</v>
      </c>
      <c r="Q1469" t="str">
        <v>Non-Redeemable Tender</v>
      </c>
      <c r="R1469" t="str">
        <v>CASH</v>
      </c>
      <c r="S1469">
        <v>676000</v>
      </c>
      <c r="T1469">
        <v>14693</v>
      </c>
    </row>
    <row r="1470">
      <c r="N1470">
        <v>46173</v>
      </c>
      <c r="O1470">
        <v>1469</v>
      </c>
      <c r="P1470" t="str">
        <v>POS Data Upload DC Central</v>
      </c>
      <c r="Q1470" t="str">
        <v>O/S DC Discrepancies</v>
      </c>
      <c r="R1470" t="str">
        <v>CASH</v>
      </c>
      <c r="S1470">
        <v>676000</v>
      </c>
      <c r="T1470">
        <v>14693</v>
      </c>
    </row>
    <row r="1471">
      <c r="N1471">
        <v>46173</v>
      </c>
      <c r="O1471">
        <v>1470</v>
      </c>
      <c r="P1471" t="str">
        <v>POS Data Upload DC Central</v>
      </c>
      <c r="Q1471" t="str">
        <v>Online Catering</v>
      </c>
      <c r="R1471" t="str">
        <v/>
      </c>
      <c r="S1471">
        <v>110000</v>
      </c>
      <c r="T1471">
        <v>14693</v>
      </c>
    </row>
    <row r="1472">
      <c r="N1472">
        <v>46173</v>
      </c>
      <c r="O1472">
        <v>1471</v>
      </c>
      <c r="P1472" t="str">
        <v>POS Data Upload DC Central</v>
      </c>
      <c r="Q1472" t="str">
        <v>Paid Outs</v>
      </c>
      <c r="R1472" t="str">
        <v/>
      </c>
      <c r="S1472">
        <v>116200</v>
      </c>
      <c r="T1472">
        <v>14693</v>
      </c>
    </row>
    <row r="1473">
      <c r="N1473">
        <v>46173</v>
      </c>
      <c r="O1473">
        <v>1472</v>
      </c>
      <c r="P1473" t="str">
        <v>POS Data Upload DC Central</v>
      </c>
      <c r="Q1473" t="str">
        <v>POS Over/Short</v>
      </c>
      <c r="R1473" t="str">
        <v>CASH</v>
      </c>
      <c r="S1473">
        <v>676000</v>
      </c>
      <c r="T1473">
        <v>14693</v>
      </c>
    </row>
    <row r="1474">
      <c r="N1474">
        <v>46173</v>
      </c>
      <c r="O1474">
        <v>1473</v>
      </c>
      <c r="P1474" t="str">
        <v>POS Data Upload DC Central</v>
      </c>
      <c r="Q1474" t="str">
        <v>Promotions</v>
      </c>
      <c r="R1474" t="str">
        <v/>
      </c>
      <c r="S1474">
        <v>444000</v>
      </c>
      <c r="T1474">
        <v>14693</v>
      </c>
    </row>
    <row r="1475">
      <c r="N1475">
        <v>46173</v>
      </c>
      <c r="O1475">
        <v>1474</v>
      </c>
      <c r="P1475" t="str">
        <v>POS Data Upload DC Central</v>
      </c>
      <c r="Q1475" t="str">
        <v>Sales Beverages</v>
      </c>
      <c r="R1475" t="str">
        <v/>
      </c>
      <c r="S1475">
        <v>401000</v>
      </c>
      <c r="T1475">
        <v>14693</v>
      </c>
    </row>
    <row r="1476">
      <c r="N1476">
        <v>46173</v>
      </c>
      <c r="O1476">
        <v>1475</v>
      </c>
      <c r="P1476" t="str">
        <v>POS Data Upload DC Central</v>
      </c>
      <c r="Q1476" t="str">
        <v>Sales Food</v>
      </c>
      <c r="R1476" t="str">
        <v/>
      </c>
      <c r="S1476">
        <v>401000</v>
      </c>
      <c r="T1476">
        <v>14693</v>
      </c>
    </row>
    <row r="1477">
      <c r="N1477">
        <v>46173</v>
      </c>
      <c r="O1477">
        <v>1476</v>
      </c>
      <c r="P1477" t="str">
        <v>POS Data Upload DC Central</v>
      </c>
      <c r="Q1477" t="str">
        <v>Sales Other</v>
      </c>
      <c r="R1477" t="str">
        <v/>
      </c>
      <c r="S1477">
        <v>408000</v>
      </c>
      <c r="T1477">
        <v>14693</v>
      </c>
    </row>
    <row r="1478">
      <c r="N1478">
        <v>46173</v>
      </c>
      <c r="O1478">
        <v>1477</v>
      </c>
      <c r="P1478" t="str">
        <v>POS Data Upload DC Central</v>
      </c>
      <c r="Q1478" t="str">
        <v>Sales Tax Payable</v>
      </c>
      <c r="R1478" t="str">
        <v/>
      </c>
      <c r="S1478">
        <v>241000</v>
      </c>
      <c r="T1478">
        <v>14693</v>
      </c>
    </row>
    <row r="1479">
      <c r="N1479">
        <v>46173</v>
      </c>
      <c r="O1479">
        <v>1478</v>
      </c>
      <c r="P1479" t="str">
        <v>POS Data Upload DC Central</v>
      </c>
      <c r="Q1479" t="str">
        <v>Uber</v>
      </c>
      <c r="R1479" t="str">
        <v>UBD</v>
      </c>
      <c r="S1479">
        <v>116000</v>
      </c>
      <c r="T1479">
        <v>14693</v>
      </c>
    </row>
    <row r="1480">
      <c r="N1480">
        <v>46173</v>
      </c>
      <c r="O1480">
        <v>1479</v>
      </c>
      <c r="P1480" t="str">
        <v>POS Data Upload DC Central</v>
      </c>
      <c r="Q1480" t="str">
        <v>Uber Shortage</v>
      </c>
      <c r="R1480" t="str">
        <v>UBD</v>
      </c>
      <c r="S1480">
        <v>678500</v>
      </c>
      <c r="T1480">
        <v>14693</v>
      </c>
    </row>
    <row r="1481">
      <c r="N1481">
        <v>46173</v>
      </c>
      <c r="O1481">
        <v>1480</v>
      </c>
      <c r="P1481" t="str">
        <v>POS Data Upload DC Central</v>
      </c>
      <c r="Q1481" t="str">
        <v>WL DD Tips</v>
      </c>
      <c r="R1481" t="str">
        <v/>
      </c>
      <c r="S1481">
        <v>670000</v>
      </c>
      <c r="T1481">
        <v>14693</v>
      </c>
    </row>
    <row r="1482">
      <c r="N1482">
        <v>46173</v>
      </c>
      <c r="O1482">
        <v>1481</v>
      </c>
      <c r="P1482" t="str">
        <v>POS Data Upload DC Central</v>
      </c>
      <c r="Q1482" t="str">
        <v>Amex Expected Deposit</v>
      </c>
      <c r="R1482" t="str">
        <v>CC</v>
      </c>
      <c r="S1482">
        <v>102500</v>
      </c>
      <c r="T1482">
        <v>14719</v>
      </c>
    </row>
    <row r="1483">
      <c r="N1483">
        <v>46173</v>
      </c>
      <c r="O1483">
        <v>1482</v>
      </c>
      <c r="P1483" t="str">
        <v>POS Data Upload DC Central</v>
      </c>
      <c r="Q1483" t="str">
        <v>Ca CRV</v>
      </c>
      <c r="R1483" t="str">
        <v/>
      </c>
      <c r="S1483">
        <v>240000</v>
      </c>
      <c r="T1483">
        <v>14719</v>
      </c>
    </row>
    <row r="1484">
      <c r="N1484">
        <v>46173</v>
      </c>
      <c r="O1484">
        <v>1483</v>
      </c>
      <c r="P1484" t="str">
        <v>POS Data Upload DC Central</v>
      </c>
      <c r="Q1484" t="str">
        <v>Cash Expected Deposit</v>
      </c>
      <c r="R1484" t="str">
        <v>CASH</v>
      </c>
      <c r="S1484">
        <v>102000</v>
      </c>
      <c r="T1484">
        <v>14719</v>
      </c>
    </row>
    <row r="1485">
      <c r="N1485">
        <v>46173</v>
      </c>
      <c r="O1485">
        <v>1484</v>
      </c>
      <c r="P1485" t="str">
        <v>POS Data Upload DC Central</v>
      </c>
      <c r="Q1485" t="str">
        <v>CC Expected Deposit</v>
      </c>
      <c r="R1485" t="str">
        <v>CC</v>
      </c>
      <c r="S1485">
        <v>102500</v>
      </c>
      <c r="T1485">
        <v>14719</v>
      </c>
    </row>
    <row r="1486">
      <c r="N1486">
        <v>46173</v>
      </c>
      <c r="O1486">
        <v>1485</v>
      </c>
      <c r="P1486" t="str">
        <v>POS Data Upload DC Central</v>
      </c>
      <c r="Q1486" t="str">
        <v>Delivery Fee</v>
      </c>
      <c r="R1486" t="str">
        <v/>
      </c>
      <c r="S1486">
        <v>670000</v>
      </c>
      <c r="T1486">
        <v>14719</v>
      </c>
    </row>
    <row r="1487">
      <c r="N1487">
        <v>46173</v>
      </c>
      <c r="O1487">
        <v>1486</v>
      </c>
      <c r="P1487" t="str">
        <v>POS Data Upload DC Central</v>
      </c>
      <c r="Q1487" t="str">
        <v>Discounts - 10%</v>
      </c>
      <c r="R1487" t="str">
        <v/>
      </c>
      <c r="S1487">
        <v>421000</v>
      </c>
      <c r="T1487">
        <v>14719</v>
      </c>
    </row>
    <row r="1488">
      <c r="N1488">
        <v>46173</v>
      </c>
      <c r="O1488">
        <v>1487</v>
      </c>
      <c r="P1488" t="str">
        <v>POS Data Upload DC Central</v>
      </c>
      <c r="Q1488" t="str">
        <v>Discounts - Employee</v>
      </c>
      <c r="R1488" t="str">
        <v/>
      </c>
      <c r="S1488">
        <v>421000</v>
      </c>
      <c r="T1488">
        <v>14719</v>
      </c>
    </row>
    <row r="1489">
      <c r="N1489">
        <v>46173</v>
      </c>
      <c r="O1489">
        <v>1488</v>
      </c>
      <c r="P1489" t="str">
        <v>POS Data Upload DC Central</v>
      </c>
      <c r="Q1489" t="str">
        <v>Discounts - Guest Recovery</v>
      </c>
      <c r="R1489" t="str">
        <v/>
      </c>
      <c r="S1489">
        <v>421000</v>
      </c>
      <c r="T1489">
        <v>14719</v>
      </c>
    </row>
    <row r="1490">
      <c r="N1490">
        <v>46173</v>
      </c>
      <c r="O1490">
        <v>1489</v>
      </c>
      <c r="P1490" t="str">
        <v>POS Data Upload DC Central</v>
      </c>
      <c r="Q1490" t="str">
        <v>Discounts - Manager</v>
      </c>
      <c r="R1490" t="str">
        <v/>
      </c>
      <c r="S1490">
        <v>421000</v>
      </c>
      <c r="T1490">
        <v>14719</v>
      </c>
    </row>
    <row r="1491">
      <c r="N1491">
        <v>46173</v>
      </c>
      <c r="O1491">
        <v>1490</v>
      </c>
      <c r="P1491" t="str">
        <v>POS Data Upload DC Central</v>
      </c>
      <c r="Q1491" t="str">
        <v>Discounts - Military</v>
      </c>
      <c r="R1491" t="str">
        <v/>
      </c>
      <c r="S1491">
        <v>421000</v>
      </c>
      <c r="T1491">
        <v>14719</v>
      </c>
    </row>
    <row r="1492">
      <c r="N1492">
        <v>46173</v>
      </c>
      <c r="O1492">
        <v>1491</v>
      </c>
      <c r="P1492" t="str">
        <v>POS Data Upload DC Central</v>
      </c>
      <c r="Q1492" t="str">
        <v>Discounts - Open $</v>
      </c>
      <c r="R1492" t="str">
        <v/>
      </c>
      <c r="S1492">
        <v>421000</v>
      </c>
      <c r="T1492">
        <v>14719</v>
      </c>
    </row>
    <row r="1493">
      <c r="N1493">
        <v>46173</v>
      </c>
      <c r="O1493">
        <v>1492</v>
      </c>
      <c r="P1493" t="str">
        <v>POS Data Upload DC Central</v>
      </c>
      <c r="Q1493" t="str">
        <v>Discounts - Open %</v>
      </c>
      <c r="R1493" t="str">
        <v/>
      </c>
      <c r="S1493">
        <v>421000</v>
      </c>
      <c r="T1493">
        <v>14719</v>
      </c>
    </row>
    <row r="1494">
      <c r="N1494">
        <v>46173</v>
      </c>
      <c r="O1494">
        <v>1493</v>
      </c>
      <c r="P1494" t="str">
        <v>POS Data Upload DC Central</v>
      </c>
      <c r="Q1494" t="str">
        <v>Discounts - Other</v>
      </c>
      <c r="R1494" t="str">
        <v/>
      </c>
      <c r="S1494">
        <v>421000</v>
      </c>
      <c r="T1494">
        <v>14719</v>
      </c>
    </row>
    <row r="1495">
      <c r="N1495">
        <v>46173</v>
      </c>
      <c r="O1495">
        <v>1494</v>
      </c>
      <c r="P1495" t="str">
        <v>POS Data Upload DC Central</v>
      </c>
      <c r="Q1495" t="str">
        <v>Discounts - Police</v>
      </c>
      <c r="R1495" t="str">
        <v/>
      </c>
      <c r="S1495">
        <v>421000</v>
      </c>
      <c r="T1495">
        <v>14719</v>
      </c>
    </row>
    <row r="1496">
      <c r="N1496">
        <v>46173</v>
      </c>
      <c r="O1496">
        <v>1495</v>
      </c>
      <c r="P1496" t="str">
        <v>POS Data Upload DC Central</v>
      </c>
      <c r="Q1496" t="str">
        <v>Discounts - Senior Citizen</v>
      </c>
      <c r="R1496" t="str">
        <v/>
      </c>
      <c r="S1496">
        <v>421000</v>
      </c>
      <c r="T1496">
        <v>14719</v>
      </c>
    </row>
    <row r="1497">
      <c r="N1497">
        <v>46173</v>
      </c>
      <c r="O1497">
        <v>1496</v>
      </c>
      <c r="P1497" t="str">
        <v>POS Data Upload DC Central</v>
      </c>
      <c r="Q1497" t="str">
        <v>Donations</v>
      </c>
      <c r="R1497" t="str">
        <v/>
      </c>
      <c r="S1497">
        <v>236000</v>
      </c>
      <c r="T1497">
        <v>14719</v>
      </c>
    </row>
    <row r="1498">
      <c r="N1498">
        <v>46173</v>
      </c>
      <c r="O1498">
        <v>1497</v>
      </c>
      <c r="P1498" t="str">
        <v>POS Data Upload DC Central</v>
      </c>
      <c r="Q1498" t="str">
        <v>DoorDash</v>
      </c>
      <c r="R1498" t="str">
        <v>DDD</v>
      </c>
      <c r="S1498">
        <v>113000</v>
      </c>
      <c r="T1498">
        <v>14719</v>
      </c>
    </row>
    <row r="1499">
      <c r="N1499">
        <v>46173</v>
      </c>
      <c r="O1499">
        <v>1498</v>
      </c>
      <c r="P1499" t="str">
        <v>POS Data Upload DC Central</v>
      </c>
      <c r="Q1499" t="str">
        <v>DoorDash Shortage</v>
      </c>
      <c r="R1499" t="str">
        <v>DDD</v>
      </c>
      <c r="S1499">
        <v>678500</v>
      </c>
      <c r="T1499">
        <v>14719</v>
      </c>
    </row>
    <row r="1500">
      <c r="N1500">
        <v>46173</v>
      </c>
      <c r="O1500">
        <v>1499</v>
      </c>
      <c r="P1500" t="str">
        <v>POS Data Upload DC Central</v>
      </c>
      <c r="Q1500" t="str">
        <v xml:space="preserve">EBT Expected </v>
      </c>
      <c r="R1500" t="str">
        <v/>
      </c>
      <c r="S1500">
        <v>114000</v>
      </c>
      <c r="T1500">
        <v>14719</v>
      </c>
    </row>
    <row r="1501">
      <c r="N1501">
        <v>46173</v>
      </c>
      <c r="O1501">
        <v>1500</v>
      </c>
      <c r="P1501" t="str">
        <v>POS Data Upload DC Central</v>
      </c>
      <c r="Q1501" t="str">
        <v>EZ Cater</v>
      </c>
      <c r="R1501" t="str">
        <v/>
      </c>
      <c r="S1501">
        <v>110000</v>
      </c>
      <c r="T1501">
        <v>14719</v>
      </c>
    </row>
    <row r="1502">
      <c r="N1502">
        <v>46173</v>
      </c>
      <c r="O1502">
        <v>1501</v>
      </c>
      <c r="P1502" t="str">
        <v>POS Data Upload DC Central</v>
      </c>
      <c r="Q1502" t="str">
        <v>Gift Card Redeemed</v>
      </c>
      <c r="R1502" t="str">
        <v/>
      </c>
      <c r="S1502">
        <v>202900</v>
      </c>
      <c r="T1502">
        <v>14719</v>
      </c>
    </row>
    <row r="1503">
      <c r="N1503">
        <v>46173</v>
      </c>
      <c r="O1503">
        <v>1502</v>
      </c>
      <c r="P1503" t="str">
        <v>POS Data Upload DC Central</v>
      </c>
      <c r="Q1503" t="str">
        <v>Gift Cards Sales</v>
      </c>
      <c r="R1503" t="str">
        <v/>
      </c>
      <c r="S1503">
        <v>202800</v>
      </c>
      <c r="T1503">
        <v>14719</v>
      </c>
    </row>
    <row r="1504">
      <c r="N1504">
        <v>46173</v>
      </c>
      <c r="O1504">
        <v>1503</v>
      </c>
      <c r="P1504" t="str">
        <v>POS Data Upload DC Central</v>
      </c>
      <c r="Q1504" t="str">
        <v>GrubHub</v>
      </c>
      <c r="R1504" t="str">
        <v>GHD</v>
      </c>
      <c r="S1504">
        <v>115000</v>
      </c>
      <c r="T1504">
        <v>14719</v>
      </c>
    </row>
    <row r="1505">
      <c r="N1505">
        <v>46173</v>
      </c>
      <c r="O1505">
        <v>1504</v>
      </c>
      <c r="P1505" t="str">
        <v>POS Data Upload DC Central</v>
      </c>
      <c r="Q1505" t="str">
        <v>Kiosk Expected Payment</v>
      </c>
      <c r="R1505" t="str">
        <v>CC</v>
      </c>
      <c r="S1505">
        <v>102500</v>
      </c>
      <c r="T1505">
        <v>14719</v>
      </c>
    </row>
    <row r="1506">
      <c r="N1506">
        <v>46173</v>
      </c>
      <c r="O1506">
        <v>1505</v>
      </c>
      <c r="P1506" t="str">
        <v>POS Data Upload DC Central</v>
      </c>
      <c r="Q1506" t="str">
        <v>Non-Redeemable Tender</v>
      </c>
      <c r="R1506" t="str">
        <v>CASH</v>
      </c>
      <c r="S1506">
        <v>676000</v>
      </c>
      <c r="T1506">
        <v>14719</v>
      </c>
    </row>
    <row r="1507">
      <c r="N1507">
        <v>46173</v>
      </c>
      <c r="O1507">
        <v>1506</v>
      </c>
      <c r="P1507" t="str">
        <v>POS Data Upload DC Central</v>
      </c>
      <c r="Q1507" t="str">
        <v>O/S DC Discrepancies</v>
      </c>
      <c r="R1507" t="str">
        <v>CASH</v>
      </c>
      <c r="S1507">
        <v>676000</v>
      </c>
      <c r="T1507">
        <v>14719</v>
      </c>
    </row>
    <row r="1508">
      <c r="N1508">
        <v>46173</v>
      </c>
      <c r="O1508">
        <v>1507</v>
      </c>
      <c r="P1508" t="str">
        <v>POS Data Upload DC Central</v>
      </c>
      <c r="Q1508" t="str">
        <v>Online Catering</v>
      </c>
      <c r="R1508" t="str">
        <v/>
      </c>
      <c r="S1508">
        <v>110000</v>
      </c>
      <c r="T1508">
        <v>14719</v>
      </c>
    </row>
    <row r="1509">
      <c r="N1509">
        <v>46173</v>
      </c>
      <c r="O1509">
        <v>1508</v>
      </c>
      <c r="P1509" t="str">
        <v>POS Data Upload DC Central</v>
      </c>
      <c r="Q1509" t="str">
        <v>Paid Outs</v>
      </c>
      <c r="R1509" t="str">
        <v/>
      </c>
      <c r="S1509">
        <v>116200</v>
      </c>
      <c r="T1509">
        <v>14719</v>
      </c>
    </row>
    <row r="1510">
      <c r="N1510">
        <v>46173</v>
      </c>
      <c r="O1510">
        <v>1509</v>
      </c>
      <c r="P1510" t="str">
        <v>POS Data Upload DC Central</v>
      </c>
      <c r="Q1510" t="str">
        <v>POS Over/Short</v>
      </c>
      <c r="R1510" t="str">
        <v>CASH</v>
      </c>
      <c r="S1510">
        <v>676000</v>
      </c>
      <c r="T1510">
        <v>14719</v>
      </c>
    </row>
    <row r="1511">
      <c r="N1511">
        <v>46173</v>
      </c>
      <c r="O1511">
        <v>1510</v>
      </c>
      <c r="P1511" t="str">
        <v>POS Data Upload DC Central</v>
      </c>
      <c r="Q1511" t="str">
        <v>Promotions</v>
      </c>
      <c r="R1511" t="str">
        <v/>
      </c>
      <c r="S1511">
        <v>444000</v>
      </c>
      <c r="T1511">
        <v>14719</v>
      </c>
    </row>
    <row r="1512">
      <c r="N1512">
        <v>46173</v>
      </c>
      <c r="O1512">
        <v>1511</v>
      </c>
      <c r="P1512" t="str">
        <v>POS Data Upload DC Central</v>
      </c>
      <c r="Q1512" t="str">
        <v>Sales Beverages</v>
      </c>
      <c r="R1512" t="str">
        <v/>
      </c>
      <c r="S1512">
        <v>401000</v>
      </c>
      <c r="T1512">
        <v>14719</v>
      </c>
    </row>
    <row r="1513">
      <c r="N1513">
        <v>46173</v>
      </c>
      <c r="O1513">
        <v>1512</v>
      </c>
      <c r="P1513" t="str">
        <v>POS Data Upload DC Central</v>
      </c>
      <c r="Q1513" t="str">
        <v>Sales Food</v>
      </c>
      <c r="R1513" t="str">
        <v/>
      </c>
      <c r="S1513">
        <v>401000</v>
      </c>
      <c r="T1513">
        <v>14719</v>
      </c>
    </row>
    <row r="1514">
      <c r="N1514">
        <v>46173</v>
      </c>
      <c r="O1514">
        <v>1513</v>
      </c>
      <c r="P1514" t="str">
        <v>POS Data Upload DC Central</v>
      </c>
      <c r="Q1514" t="str">
        <v>Sales Other</v>
      </c>
      <c r="R1514" t="str">
        <v/>
      </c>
      <c r="S1514">
        <v>408000</v>
      </c>
      <c r="T1514">
        <v>14719</v>
      </c>
    </row>
    <row r="1515">
      <c r="N1515">
        <v>46173</v>
      </c>
      <c r="O1515">
        <v>1514</v>
      </c>
      <c r="P1515" t="str">
        <v>POS Data Upload DC Central</v>
      </c>
      <c r="Q1515" t="str">
        <v>Sales Tax Payable</v>
      </c>
      <c r="R1515" t="str">
        <v/>
      </c>
      <c r="S1515">
        <v>241000</v>
      </c>
      <c r="T1515">
        <v>14719</v>
      </c>
    </row>
    <row r="1516">
      <c r="N1516">
        <v>46173</v>
      </c>
      <c r="O1516">
        <v>1515</v>
      </c>
      <c r="P1516" t="str">
        <v>POS Data Upload DC Central</v>
      </c>
      <c r="Q1516" t="str">
        <v>Uber</v>
      </c>
      <c r="R1516" t="str">
        <v>UBD</v>
      </c>
      <c r="S1516">
        <v>116000</v>
      </c>
      <c r="T1516">
        <v>14719</v>
      </c>
    </row>
    <row r="1517">
      <c r="N1517">
        <v>46173</v>
      </c>
      <c r="O1517">
        <v>1516</v>
      </c>
      <c r="P1517" t="str">
        <v>POS Data Upload DC Central</v>
      </c>
      <c r="Q1517" t="str">
        <v>Uber Shortage</v>
      </c>
      <c r="R1517" t="str">
        <v>UBD</v>
      </c>
      <c r="S1517">
        <v>678500</v>
      </c>
      <c r="T1517">
        <v>14719</v>
      </c>
    </row>
    <row r="1518">
      <c r="N1518">
        <v>46173</v>
      </c>
      <c r="O1518">
        <v>1517</v>
      </c>
      <c r="P1518" t="str">
        <v>POS Data Upload DC Central</v>
      </c>
      <c r="Q1518" t="str">
        <v>WL DD Tips</v>
      </c>
      <c r="R1518" t="str">
        <v/>
      </c>
      <c r="S1518">
        <v>670000</v>
      </c>
      <c r="T1518">
        <v>14719</v>
      </c>
    </row>
    <row r="1519">
      <c r="N1519">
        <v>46173</v>
      </c>
      <c r="O1519">
        <v>1518</v>
      </c>
      <c r="P1519" t="str">
        <v>POS Data Upload DC Central</v>
      </c>
      <c r="Q1519" t="str">
        <v>Amex Expected Deposit</v>
      </c>
      <c r="R1519" t="str">
        <v>CC</v>
      </c>
      <c r="S1519">
        <v>102500</v>
      </c>
      <c r="T1519">
        <v>14869</v>
      </c>
    </row>
    <row r="1520">
      <c r="N1520">
        <v>46173</v>
      </c>
      <c r="O1520">
        <v>1519</v>
      </c>
      <c r="P1520" t="str">
        <v>POS Data Upload DC Central</v>
      </c>
      <c r="Q1520" t="str">
        <v>Ca CRV</v>
      </c>
      <c r="R1520" t="str">
        <v/>
      </c>
      <c r="S1520">
        <v>240000</v>
      </c>
      <c r="T1520">
        <v>14869</v>
      </c>
    </row>
    <row r="1521">
      <c r="N1521">
        <v>46173</v>
      </c>
      <c r="O1521">
        <v>1520</v>
      </c>
      <c r="P1521" t="str">
        <v>POS Data Upload DC Central</v>
      </c>
      <c r="Q1521" t="str">
        <v>Cash Expected Deposit</v>
      </c>
      <c r="R1521" t="str">
        <v>CASH</v>
      </c>
      <c r="S1521">
        <v>102000</v>
      </c>
      <c r="T1521">
        <v>14869</v>
      </c>
    </row>
    <row r="1522">
      <c r="N1522">
        <v>46173</v>
      </c>
      <c r="O1522">
        <v>1521</v>
      </c>
      <c r="P1522" t="str">
        <v>POS Data Upload DC Central</v>
      </c>
      <c r="Q1522" t="str">
        <v>CC Expected Deposit</v>
      </c>
      <c r="R1522" t="str">
        <v>CC</v>
      </c>
      <c r="S1522">
        <v>102500</v>
      </c>
      <c r="T1522">
        <v>14869</v>
      </c>
    </row>
    <row r="1523">
      <c r="N1523">
        <v>46173</v>
      </c>
      <c r="O1523">
        <v>1522</v>
      </c>
      <c r="P1523" t="str">
        <v>POS Data Upload DC Central</v>
      </c>
      <c r="Q1523" t="str">
        <v>Delivery Fee</v>
      </c>
      <c r="R1523" t="str">
        <v/>
      </c>
      <c r="S1523">
        <v>670000</v>
      </c>
      <c r="T1523">
        <v>14869</v>
      </c>
    </row>
    <row r="1524">
      <c r="N1524">
        <v>46173</v>
      </c>
      <c r="O1524">
        <v>1523</v>
      </c>
      <c r="P1524" t="str">
        <v>POS Data Upload DC Central</v>
      </c>
      <c r="Q1524" t="str">
        <v>Discounts - 10%</v>
      </c>
      <c r="R1524" t="str">
        <v/>
      </c>
      <c r="S1524">
        <v>421000</v>
      </c>
      <c r="T1524">
        <v>14869</v>
      </c>
    </row>
    <row r="1525">
      <c r="N1525">
        <v>46173</v>
      </c>
      <c r="O1525">
        <v>1524</v>
      </c>
      <c r="P1525" t="str">
        <v>POS Data Upload DC Central</v>
      </c>
      <c r="Q1525" t="str">
        <v>Discounts - Employee</v>
      </c>
      <c r="R1525" t="str">
        <v/>
      </c>
      <c r="S1525">
        <v>421000</v>
      </c>
      <c r="T1525">
        <v>14869</v>
      </c>
    </row>
    <row r="1526">
      <c r="N1526">
        <v>46173</v>
      </c>
      <c r="O1526">
        <v>1525</v>
      </c>
      <c r="P1526" t="str">
        <v>POS Data Upload DC Central</v>
      </c>
      <c r="Q1526" t="str">
        <v>Discounts - Guest Recovery</v>
      </c>
      <c r="R1526" t="str">
        <v/>
      </c>
      <c r="S1526">
        <v>421000</v>
      </c>
      <c r="T1526">
        <v>14869</v>
      </c>
    </row>
    <row r="1527">
      <c r="N1527">
        <v>46173</v>
      </c>
      <c r="O1527">
        <v>1526</v>
      </c>
      <c r="P1527" t="str">
        <v>POS Data Upload DC Central</v>
      </c>
      <c r="Q1527" t="str">
        <v>Discounts - Manager</v>
      </c>
      <c r="R1527" t="str">
        <v/>
      </c>
      <c r="S1527">
        <v>421000</v>
      </c>
      <c r="T1527">
        <v>14869</v>
      </c>
    </row>
    <row r="1528">
      <c r="N1528">
        <v>46173</v>
      </c>
      <c r="O1528">
        <v>1527</v>
      </c>
      <c r="P1528" t="str">
        <v>POS Data Upload DC Central</v>
      </c>
      <c r="Q1528" t="str">
        <v>Discounts - Military</v>
      </c>
      <c r="R1528" t="str">
        <v/>
      </c>
      <c r="S1528">
        <v>421000</v>
      </c>
      <c r="T1528">
        <v>14869</v>
      </c>
    </row>
    <row r="1529">
      <c r="N1529">
        <v>46173</v>
      </c>
      <c r="O1529">
        <v>1528</v>
      </c>
      <c r="P1529" t="str">
        <v>POS Data Upload DC Central</v>
      </c>
      <c r="Q1529" t="str">
        <v>Discounts - Open $</v>
      </c>
      <c r="R1529" t="str">
        <v/>
      </c>
      <c r="S1529">
        <v>421000</v>
      </c>
      <c r="T1529">
        <v>14869</v>
      </c>
    </row>
    <row r="1530">
      <c r="N1530">
        <v>46173</v>
      </c>
      <c r="O1530">
        <v>1529</v>
      </c>
      <c r="P1530" t="str">
        <v>POS Data Upload DC Central</v>
      </c>
      <c r="Q1530" t="str">
        <v>Discounts - Open %</v>
      </c>
      <c r="R1530" t="str">
        <v/>
      </c>
      <c r="S1530">
        <v>421000</v>
      </c>
      <c r="T1530">
        <v>14869</v>
      </c>
    </row>
    <row r="1531">
      <c r="N1531">
        <v>46173</v>
      </c>
      <c r="O1531">
        <v>1530</v>
      </c>
      <c r="P1531" t="str">
        <v>POS Data Upload DC Central</v>
      </c>
      <c r="Q1531" t="str">
        <v>Discounts - Other</v>
      </c>
      <c r="R1531" t="str">
        <v/>
      </c>
      <c r="S1531">
        <v>421000</v>
      </c>
      <c r="T1531">
        <v>14869</v>
      </c>
    </row>
    <row r="1532">
      <c r="N1532">
        <v>46173</v>
      </c>
      <c r="O1532">
        <v>1531</v>
      </c>
      <c r="P1532" t="str">
        <v>POS Data Upload DC Central</v>
      </c>
      <c r="Q1532" t="str">
        <v>Discounts - Police</v>
      </c>
      <c r="R1532" t="str">
        <v/>
      </c>
      <c r="S1532">
        <v>421000</v>
      </c>
      <c r="T1532">
        <v>14869</v>
      </c>
    </row>
    <row r="1533">
      <c r="N1533">
        <v>46173</v>
      </c>
      <c r="O1533">
        <v>1532</v>
      </c>
      <c r="P1533" t="str">
        <v>POS Data Upload DC Central</v>
      </c>
      <c r="Q1533" t="str">
        <v>Discounts - Senior Citizen</v>
      </c>
      <c r="R1533" t="str">
        <v/>
      </c>
      <c r="S1533">
        <v>421000</v>
      </c>
      <c r="T1533">
        <v>14869</v>
      </c>
    </row>
    <row r="1534">
      <c r="N1534">
        <v>46173</v>
      </c>
      <c r="O1534">
        <v>1533</v>
      </c>
      <c r="P1534" t="str">
        <v>POS Data Upload DC Central</v>
      </c>
      <c r="Q1534" t="str">
        <v>Donations</v>
      </c>
      <c r="R1534" t="str">
        <v/>
      </c>
      <c r="S1534">
        <v>236000</v>
      </c>
      <c r="T1534">
        <v>14869</v>
      </c>
    </row>
    <row r="1535">
      <c r="N1535">
        <v>46173</v>
      </c>
      <c r="O1535">
        <v>1534</v>
      </c>
      <c r="P1535" t="str">
        <v>POS Data Upload DC Central</v>
      </c>
      <c r="Q1535" t="str">
        <v>DoorDash</v>
      </c>
      <c r="R1535" t="str">
        <v>DDD</v>
      </c>
      <c r="S1535">
        <v>113000</v>
      </c>
      <c r="T1535">
        <v>14869</v>
      </c>
    </row>
    <row r="1536">
      <c r="N1536">
        <v>46173</v>
      </c>
      <c r="O1536">
        <v>1535</v>
      </c>
      <c r="P1536" t="str">
        <v>POS Data Upload DC Central</v>
      </c>
      <c r="Q1536" t="str">
        <v>DoorDash Shortage</v>
      </c>
      <c r="R1536" t="str">
        <v>DDD</v>
      </c>
      <c r="S1536">
        <v>678500</v>
      </c>
      <c r="T1536">
        <v>14869</v>
      </c>
    </row>
    <row r="1537">
      <c r="N1537">
        <v>46173</v>
      </c>
      <c r="O1537">
        <v>1536</v>
      </c>
      <c r="P1537" t="str">
        <v>POS Data Upload DC Central</v>
      </c>
      <c r="Q1537" t="str">
        <v xml:space="preserve">EBT Expected </v>
      </c>
      <c r="R1537" t="str">
        <v/>
      </c>
      <c r="S1537">
        <v>114000</v>
      </c>
      <c r="T1537">
        <v>14869</v>
      </c>
    </row>
    <row r="1538">
      <c r="N1538">
        <v>46173</v>
      </c>
      <c r="O1538">
        <v>1537</v>
      </c>
      <c r="P1538" t="str">
        <v>POS Data Upload DC Central</v>
      </c>
      <c r="Q1538" t="str">
        <v>EZ Cater</v>
      </c>
      <c r="R1538" t="str">
        <v/>
      </c>
      <c r="S1538">
        <v>110000</v>
      </c>
      <c r="T1538">
        <v>14869</v>
      </c>
    </row>
    <row r="1539">
      <c r="N1539">
        <v>46173</v>
      </c>
      <c r="O1539">
        <v>1538</v>
      </c>
      <c r="P1539" t="str">
        <v>POS Data Upload DC Central</v>
      </c>
      <c r="Q1539" t="str">
        <v>Gift Card Redeemed</v>
      </c>
      <c r="R1539" t="str">
        <v/>
      </c>
      <c r="S1539">
        <v>202900</v>
      </c>
      <c r="T1539">
        <v>14869</v>
      </c>
    </row>
    <row r="1540">
      <c r="N1540">
        <v>46173</v>
      </c>
      <c r="O1540">
        <v>1539</v>
      </c>
      <c r="P1540" t="str">
        <v>POS Data Upload DC Central</v>
      </c>
      <c r="Q1540" t="str">
        <v>Gift Cards Sales</v>
      </c>
      <c r="R1540" t="str">
        <v/>
      </c>
      <c r="S1540">
        <v>202800</v>
      </c>
      <c r="T1540">
        <v>14869</v>
      </c>
    </row>
    <row r="1541">
      <c r="N1541">
        <v>46173</v>
      </c>
      <c r="O1541">
        <v>1540</v>
      </c>
      <c r="P1541" t="str">
        <v>POS Data Upload DC Central</v>
      </c>
      <c r="Q1541" t="str">
        <v>GrubHub</v>
      </c>
      <c r="R1541" t="str">
        <v>GHD</v>
      </c>
      <c r="S1541">
        <v>115000</v>
      </c>
      <c r="T1541">
        <v>14869</v>
      </c>
    </row>
    <row r="1542">
      <c r="N1542">
        <v>46173</v>
      </c>
      <c r="O1542">
        <v>1541</v>
      </c>
      <c r="P1542" t="str">
        <v>POS Data Upload DC Central</v>
      </c>
      <c r="Q1542" t="str">
        <v>Kiosk Expected Payment</v>
      </c>
      <c r="R1542" t="str">
        <v>CC</v>
      </c>
      <c r="S1542">
        <v>102500</v>
      </c>
      <c r="T1542">
        <v>14869</v>
      </c>
    </row>
    <row r="1543">
      <c r="N1543">
        <v>46173</v>
      </c>
      <c r="O1543">
        <v>1542</v>
      </c>
      <c r="P1543" t="str">
        <v>POS Data Upload DC Central</v>
      </c>
      <c r="Q1543" t="str">
        <v>Non-Redeemable Tender</v>
      </c>
      <c r="R1543" t="str">
        <v>CASH</v>
      </c>
      <c r="S1543">
        <v>676000</v>
      </c>
      <c r="T1543">
        <v>14869</v>
      </c>
    </row>
    <row r="1544">
      <c r="N1544">
        <v>46173</v>
      </c>
      <c r="O1544">
        <v>1543</v>
      </c>
      <c r="P1544" t="str">
        <v>POS Data Upload DC Central</v>
      </c>
      <c r="Q1544" t="str">
        <v>O/S DC Discrepancies</v>
      </c>
      <c r="R1544" t="str">
        <v>CASH</v>
      </c>
      <c r="S1544">
        <v>676000</v>
      </c>
      <c r="T1544">
        <v>14869</v>
      </c>
    </row>
    <row r="1545">
      <c r="N1545">
        <v>46173</v>
      </c>
      <c r="O1545">
        <v>1544</v>
      </c>
      <c r="P1545" t="str">
        <v>POS Data Upload DC Central</v>
      </c>
      <c r="Q1545" t="str">
        <v>Online Catering</v>
      </c>
      <c r="R1545" t="str">
        <v/>
      </c>
      <c r="S1545">
        <v>110000</v>
      </c>
      <c r="T1545">
        <v>14869</v>
      </c>
    </row>
    <row r="1546">
      <c r="N1546">
        <v>46173</v>
      </c>
      <c r="O1546">
        <v>1545</v>
      </c>
      <c r="P1546" t="str">
        <v>POS Data Upload DC Central</v>
      </c>
      <c r="Q1546" t="str">
        <v>Paid Outs</v>
      </c>
      <c r="R1546" t="str">
        <v/>
      </c>
      <c r="S1546">
        <v>116200</v>
      </c>
      <c r="T1546">
        <v>14869</v>
      </c>
    </row>
    <row r="1547">
      <c r="N1547">
        <v>46173</v>
      </c>
      <c r="O1547">
        <v>1546</v>
      </c>
      <c r="P1547" t="str">
        <v>POS Data Upload DC Central</v>
      </c>
      <c r="Q1547" t="str">
        <v>POS Over/Short</v>
      </c>
      <c r="R1547" t="str">
        <v>CASH</v>
      </c>
      <c r="S1547">
        <v>676000</v>
      </c>
      <c r="T1547">
        <v>14869</v>
      </c>
    </row>
    <row r="1548">
      <c r="N1548">
        <v>46173</v>
      </c>
      <c r="O1548">
        <v>1547</v>
      </c>
      <c r="P1548" t="str">
        <v>POS Data Upload DC Central</v>
      </c>
      <c r="Q1548" t="str">
        <v>Promotions</v>
      </c>
      <c r="R1548" t="str">
        <v/>
      </c>
      <c r="S1548">
        <v>444000</v>
      </c>
      <c r="T1548">
        <v>14869</v>
      </c>
    </row>
    <row r="1549">
      <c r="N1549">
        <v>46173</v>
      </c>
      <c r="O1549">
        <v>1548</v>
      </c>
      <c r="P1549" t="str">
        <v>POS Data Upload DC Central</v>
      </c>
      <c r="Q1549" t="str">
        <v>Sales Beverages</v>
      </c>
      <c r="R1549" t="str">
        <v/>
      </c>
      <c r="S1549">
        <v>401000</v>
      </c>
      <c r="T1549">
        <v>14869</v>
      </c>
    </row>
    <row r="1550">
      <c r="N1550">
        <v>46173</v>
      </c>
      <c r="O1550">
        <v>1549</v>
      </c>
      <c r="P1550" t="str">
        <v>POS Data Upload DC Central</v>
      </c>
      <c r="Q1550" t="str">
        <v>Sales Food</v>
      </c>
      <c r="R1550" t="str">
        <v/>
      </c>
      <c r="S1550">
        <v>401000</v>
      </c>
      <c r="T1550">
        <v>14869</v>
      </c>
    </row>
    <row r="1551">
      <c r="N1551">
        <v>46173</v>
      </c>
      <c r="O1551">
        <v>1550</v>
      </c>
      <c r="P1551" t="str">
        <v>POS Data Upload DC Central</v>
      </c>
      <c r="Q1551" t="str">
        <v>Sales Other</v>
      </c>
      <c r="R1551" t="str">
        <v/>
      </c>
      <c r="S1551">
        <v>408000</v>
      </c>
      <c r="T1551">
        <v>14869</v>
      </c>
    </row>
    <row r="1552">
      <c r="N1552">
        <v>46173</v>
      </c>
      <c r="O1552">
        <v>1551</v>
      </c>
      <c r="P1552" t="str">
        <v>POS Data Upload DC Central</v>
      </c>
      <c r="Q1552" t="str">
        <v>Sales Tax Payable</v>
      </c>
      <c r="R1552" t="str">
        <v/>
      </c>
      <c r="S1552">
        <v>241000</v>
      </c>
      <c r="T1552">
        <v>14869</v>
      </c>
    </row>
    <row r="1553">
      <c r="N1553">
        <v>46173</v>
      </c>
      <c r="O1553">
        <v>1552</v>
      </c>
      <c r="P1553" t="str">
        <v>POS Data Upload DC Central</v>
      </c>
      <c r="Q1553" t="str">
        <v>Uber</v>
      </c>
      <c r="R1553" t="str">
        <v>UBD</v>
      </c>
      <c r="S1553">
        <v>116000</v>
      </c>
      <c r="T1553">
        <v>14869</v>
      </c>
    </row>
    <row r="1554">
      <c r="N1554">
        <v>46173</v>
      </c>
      <c r="O1554">
        <v>1553</v>
      </c>
      <c r="P1554" t="str">
        <v>POS Data Upload DC Central</v>
      </c>
      <c r="Q1554" t="str">
        <v>Uber Shortage</v>
      </c>
      <c r="R1554" t="str">
        <v>UBD</v>
      </c>
      <c r="S1554">
        <v>678500</v>
      </c>
      <c r="T1554">
        <v>14869</v>
      </c>
    </row>
    <row r="1555">
      <c r="N1555">
        <v>46173</v>
      </c>
      <c r="O1555">
        <v>1554</v>
      </c>
      <c r="P1555" t="str">
        <v>POS Data Upload DC Central</v>
      </c>
      <c r="Q1555" t="str">
        <v>WL DD Tips</v>
      </c>
      <c r="R1555" t="str">
        <v/>
      </c>
      <c r="S1555">
        <v>670000</v>
      </c>
      <c r="T1555">
        <v>14869</v>
      </c>
    </row>
    <row r="1556">
      <c r="N1556">
        <v>46173</v>
      </c>
      <c r="O1556">
        <v>1555</v>
      </c>
      <c r="P1556" t="str">
        <v>POS Data Upload DC Central</v>
      </c>
      <c r="Q1556" t="str">
        <v>Amex Expected Deposit</v>
      </c>
      <c r="R1556" t="str">
        <v>CC</v>
      </c>
      <c r="S1556">
        <v>102500</v>
      </c>
      <c r="T1556">
        <v>15462</v>
      </c>
    </row>
    <row r="1557">
      <c r="N1557">
        <v>46173</v>
      </c>
      <c r="O1557">
        <v>1556</v>
      </c>
      <c r="P1557" t="str">
        <v>POS Data Upload DC Central</v>
      </c>
      <c r="Q1557" t="str">
        <v>Ca CRV</v>
      </c>
      <c r="R1557" t="str">
        <v/>
      </c>
      <c r="S1557">
        <v>240000</v>
      </c>
      <c r="T1557">
        <v>15462</v>
      </c>
    </row>
    <row r="1558">
      <c r="N1558">
        <v>46173</v>
      </c>
      <c r="O1558">
        <v>1557</v>
      </c>
      <c r="P1558" t="str">
        <v>POS Data Upload DC Central</v>
      </c>
      <c r="Q1558" t="str">
        <v>Cash Expected Deposit</v>
      </c>
      <c r="R1558" t="str">
        <v>CASH</v>
      </c>
      <c r="S1558">
        <v>102000</v>
      </c>
      <c r="T1558">
        <v>15462</v>
      </c>
    </row>
    <row r="1559">
      <c r="N1559">
        <v>46173</v>
      </c>
      <c r="O1559">
        <v>1558</v>
      </c>
      <c r="P1559" t="str">
        <v>POS Data Upload DC Central</v>
      </c>
      <c r="Q1559" t="str">
        <v>CC Expected Deposit</v>
      </c>
      <c r="R1559" t="str">
        <v>CC</v>
      </c>
      <c r="S1559">
        <v>102500</v>
      </c>
      <c r="T1559">
        <v>15462</v>
      </c>
    </row>
    <row r="1560">
      <c r="N1560">
        <v>46173</v>
      </c>
      <c r="O1560">
        <v>1559</v>
      </c>
      <c r="P1560" t="str">
        <v>POS Data Upload DC Central</v>
      </c>
      <c r="Q1560" t="str">
        <v>Delivery Fee</v>
      </c>
      <c r="R1560" t="str">
        <v/>
      </c>
      <c r="S1560">
        <v>670000</v>
      </c>
      <c r="T1560">
        <v>15462</v>
      </c>
    </row>
    <row r="1561">
      <c r="N1561">
        <v>46173</v>
      </c>
      <c r="O1561">
        <v>1560</v>
      </c>
      <c r="P1561" t="str">
        <v>POS Data Upload DC Central</v>
      </c>
      <c r="Q1561" t="str">
        <v>Discounts - 10%</v>
      </c>
      <c r="R1561" t="str">
        <v/>
      </c>
      <c r="S1561">
        <v>421000</v>
      </c>
      <c r="T1561">
        <v>15462</v>
      </c>
    </row>
    <row r="1562">
      <c r="N1562">
        <v>46173</v>
      </c>
      <c r="O1562">
        <v>1561</v>
      </c>
      <c r="P1562" t="str">
        <v>POS Data Upload DC Central</v>
      </c>
      <c r="Q1562" t="str">
        <v>Discounts - Employee</v>
      </c>
      <c r="R1562" t="str">
        <v/>
      </c>
      <c r="S1562">
        <v>421000</v>
      </c>
      <c r="T1562">
        <v>15462</v>
      </c>
    </row>
    <row r="1563">
      <c r="N1563">
        <v>46173</v>
      </c>
      <c r="O1563">
        <v>1562</v>
      </c>
      <c r="P1563" t="str">
        <v>POS Data Upload DC Central</v>
      </c>
      <c r="Q1563" t="str">
        <v>Discounts - Guest Recovery</v>
      </c>
      <c r="R1563" t="str">
        <v/>
      </c>
      <c r="S1563">
        <v>421000</v>
      </c>
      <c r="T1563">
        <v>15462</v>
      </c>
    </row>
    <row r="1564">
      <c r="N1564">
        <v>46173</v>
      </c>
      <c r="O1564">
        <v>1563</v>
      </c>
      <c r="P1564" t="str">
        <v>POS Data Upload DC Central</v>
      </c>
      <c r="Q1564" t="str">
        <v>Discounts - Manager</v>
      </c>
      <c r="R1564" t="str">
        <v/>
      </c>
      <c r="S1564">
        <v>421000</v>
      </c>
      <c r="T1564">
        <v>15462</v>
      </c>
    </row>
    <row r="1565">
      <c r="N1565">
        <v>46173</v>
      </c>
      <c r="O1565">
        <v>1564</v>
      </c>
      <c r="P1565" t="str">
        <v>POS Data Upload DC Central</v>
      </c>
      <c r="Q1565" t="str">
        <v>Discounts - Military</v>
      </c>
      <c r="R1565" t="str">
        <v/>
      </c>
      <c r="S1565">
        <v>421000</v>
      </c>
      <c r="T1565">
        <v>15462</v>
      </c>
    </row>
    <row r="1566">
      <c r="N1566">
        <v>46173</v>
      </c>
      <c r="O1566">
        <v>1565</v>
      </c>
      <c r="P1566" t="str">
        <v>POS Data Upload DC Central</v>
      </c>
      <c r="Q1566" t="str">
        <v>Discounts - Open $</v>
      </c>
      <c r="R1566" t="str">
        <v/>
      </c>
      <c r="S1566">
        <v>421000</v>
      </c>
      <c r="T1566">
        <v>15462</v>
      </c>
    </row>
    <row r="1567">
      <c r="N1567">
        <v>46173</v>
      </c>
      <c r="O1567">
        <v>1566</v>
      </c>
      <c r="P1567" t="str">
        <v>POS Data Upload DC Central</v>
      </c>
      <c r="Q1567" t="str">
        <v>Discounts - Open %</v>
      </c>
      <c r="R1567" t="str">
        <v/>
      </c>
      <c r="S1567">
        <v>421000</v>
      </c>
      <c r="T1567">
        <v>15462</v>
      </c>
    </row>
    <row r="1568">
      <c r="N1568">
        <v>46173</v>
      </c>
      <c r="O1568">
        <v>1567</v>
      </c>
      <c r="P1568" t="str">
        <v>POS Data Upload DC Central</v>
      </c>
      <c r="Q1568" t="str">
        <v>Discounts - Other</v>
      </c>
      <c r="R1568" t="str">
        <v/>
      </c>
      <c r="S1568">
        <v>421000</v>
      </c>
      <c r="T1568">
        <v>15462</v>
      </c>
    </row>
    <row r="1569">
      <c r="N1569">
        <v>46173</v>
      </c>
      <c r="O1569">
        <v>1568</v>
      </c>
      <c r="P1569" t="str">
        <v>POS Data Upload DC Central</v>
      </c>
      <c r="Q1569" t="str">
        <v>Discounts - Police</v>
      </c>
      <c r="R1569" t="str">
        <v/>
      </c>
      <c r="S1569">
        <v>421000</v>
      </c>
      <c r="T1569">
        <v>15462</v>
      </c>
    </row>
    <row r="1570">
      <c r="N1570">
        <v>46173</v>
      </c>
      <c r="O1570">
        <v>1569</v>
      </c>
      <c r="P1570" t="str">
        <v>POS Data Upload DC Central</v>
      </c>
      <c r="Q1570" t="str">
        <v>Discounts - Senior Citizen</v>
      </c>
      <c r="R1570" t="str">
        <v/>
      </c>
      <c r="S1570">
        <v>421000</v>
      </c>
      <c r="T1570">
        <v>15462</v>
      </c>
    </row>
    <row r="1571">
      <c r="N1571">
        <v>46173</v>
      </c>
      <c r="O1571">
        <v>1570</v>
      </c>
      <c r="P1571" t="str">
        <v>POS Data Upload DC Central</v>
      </c>
      <c r="Q1571" t="str">
        <v>Donations</v>
      </c>
      <c r="R1571" t="str">
        <v/>
      </c>
      <c r="S1571">
        <v>236000</v>
      </c>
      <c r="T1571">
        <v>15462</v>
      </c>
    </row>
    <row r="1572">
      <c r="N1572">
        <v>46173</v>
      </c>
      <c r="O1572">
        <v>1571</v>
      </c>
      <c r="P1572" t="str">
        <v>POS Data Upload DC Central</v>
      </c>
      <c r="Q1572" t="str">
        <v>DoorDash</v>
      </c>
      <c r="R1572" t="str">
        <v>DDD</v>
      </c>
      <c r="S1572">
        <v>113000</v>
      </c>
      <c r="T1572">
        <v>15462</v>
      </c>
    </row>
    <row r="1573">
      <c r="N1573">
        <v>46173</v>
      </c>
      <c r="O1573">
        <v>1572</v>
      </c>
      <c r="P1573" t="str">
        <v>POS Data Upload DC Central</v>
      </c>
      <c r="Q1573" t="str">
        <v>DoorDash Shortage</v>
      </c>
      <c r="R1573" t="str">
        <v>DDD</v>
      </c>
      <c r="S1573">
        <v>678500</v>
      </c>
      <c r="T1573">
        <v>15462</v>
      </c>
    </row>
    <row r="1574">
      <c r="N1574">
        <v>46173</v>
      </c>
      <c r="O1574">
        <v>1573</v>
      </c>
      <c r="P1574" t="str">
        <v>POS Data Upload DC Central</v>
      </c>
      <c r="Q1574" t="str">
        <v xml:space="preserve">EBT Expected </v>
      </c>
      <c r="R1574" t="str">
        <v/>
      </c>
      <c r="S1574">
        <v>114000</v>
      </c>
      <c r="T1574">
        <v>15462</v>
      </c>
    </row>
    <row r="1575">
      <c r="N1575">
        <v>46173</v>
      </c>
      <c r="O1575">
        <v>1574</v>
      </c>
      <c r="P1575" t="str">
        <v>POS Data Upload DC Central</v>
      </c>
      <c r="Q1575" t="str">
        <v>EZ Cater</v>
      </c>
      <c r="R1575" t="str">
        <v/>
      </c>
      <c r="S1575">
        <v>110000</v>
      </c>
      <c r="T1575">
        <v>15462</v>
      </c>
    </row>
    <row r="1576">
      <c r="N1576">
        <v>46173</v>
      </c>
      <c r="O1576">
        <v>1575</v>
      </c>
      <c r="P1576" t="str">
        <v>POS Data Upload DC Central</v>
      </c>
      <c r="Q1576" t="str">
        <v>Gift Card Redeemed</v>
      </c>
      <c r="R1576" t="str">
        <v/>
      </c>
      <c r="S1576">
        <v>202900</v>
      </c>
      <c r="T1576">
        <v>15462</v>
      </c>
    </row>
    <row r="1577">
      <c r="N1577">
        <v>46173</v>
      </c>
      <c r="O1577">
        <v>1576</v>
      </c>
      <c r="P1577" t="str">
        <v>POS Data Upload DC Central</v>
      </c>
      <c r="Q1577" t="str">
        <v>Gift Cards Sales</v>
      </c>
      <c r="R1577" t="str">
        <v/>
      </c>
      <c r="S1577">
        <v>202800</v>
      </c>
      <c r="T1577">
        <v>15462</v>
      </c>
    </row>
    <row r="1578">
      <c r="N1578">
        <v>46173</v>
      </c>
      <c r="O1578">
        <v>1577</v>
      </c>
      <c r="P1578" t="str">
        <v>POS Data Upload DC Central</v>
      </c>
      <c r="Q1578" t="str">
        <v>GrubHub</v>
      </c>
      <c r="R1578" t="str">
        <v>GHD</v>
      </c>
      <c r="S1578">
        <v>115000</v>
      </c>
      <c r="T1578">
        <v>15462</v>
      </c>
    </row>
    <row r="1579">
      <c r="N1579">
        <v>46173</v>
      </c>
      <c r="O1579">
        <v>1578</v>
      </c>
      <c r="P1579" t="str">
        <v>POS Data Upload DC Central</v>
      </c>
      <c r="Q1579" t="str">
        <v>Kiosk Expected Payment</v>
      </c>
      <c r="R1579" t="str">
        <v>CC</v>
      </c>
      <c r="S1579">
        <v>102500</v>
      </c>
      <c r="T1579">
        <v>15462</v>
      </c>
    </row>
    <row r="1580">
      <c r="N1580">
        <v>46173</v>
      </c>
      <c r="O1580">
        <v>1579</v>
      </c>
      <c r="P1580" t="str">
        <v>POS Data Upload DC Central</v>
      </c>
      <c r="Q1580" t="str">
        <v>Non-Redeemable Tender</v>
      </c>
      <c r="R1580" t="str">
        <v>CASH</v>
      </c>
      <c r="S1580">
        <v>676000</v>
      </c>
      <c r="T1580">
        <v>15462</v>
      </c>
    </row>
    <row r="1581">
      <c r="N1581">
        <v>46173</v>
      </c>
      <c r="O1581">
        <v>1580</v>
      </c>
      <c r="P1581" t="str">
        <v>POS Data Upload DC Central</v>
      </c>
      <c r="Q1581" t="str">
        <v>O/S DC Discrepancies</v>
      </c>
      <c r="R1581" t="str">
        <v>CASH</v>
      </c>
      <c r="S1581">
        <v>676000</v>
      </c>
      <c r="T1581">
        <v>15462</v>
      </c>
    </row>
    <row r="1582">
      <c r="N1582">
        <v>46173</v>
      </c>
      <c r="O1582">
        <v>1581</v>
      </c>
      <c r="P1582" t="str">
        <v>POS Data Upload DC Central</v>
      </c>
      <c r="Q1582" t="str">
        <v>Online Catering</v>
      </c>
      <c r="R1582" t="str">
        <v/>
      </c>
      <c r="S1582">
        <v>110000</v>
      </c>
      <c r="T1582">
        <v>15462</v>
      </c>
    </row>
    <row r="1583">
      <c r="N1583">
        <v>46173</v>
      </c>
      <c r="O1583">
        <v>1582</v>
      </c>
      <c r="P1583" t="str">
        <v>POS Data Upload DC Central</v>
      </c>
      <c r="Q1583" t="str">
        <v>Paid Outs</v>
      </c>
      <c r="R1583" t="str">
        <v/>
      </c>
      <c r="S1583">
        <v>116200</v>
      </c>
      <c r="T1583">
        <v>15462</v>
      </c>
    </row>
    <row r="1584">
      <c r="N1584">
        <v>46173</v>
      </c>
      <c r="O1584">
        <v>1583</v>
      </c>
      <c r="P1584" t="str">
        <v>POS Data Upload DC Central</v>
      </c>
      <c r="Q1584" t="str">
        <v>POS Over/Short</v>
      </c>
      <c r="R1584" t="str">
        <v>CASH</v>
      </c>
      <c r="S1584">
        <v>676000</v>
      </c>
      <c r="T1584">
        <v>15462</v>
      </c>
    </row>
    <row r="1585">
      <c r="N1585">
        <v>46173</v>
      </c>
      <c r="O1585">
        <v>1584</v>
      </c>
      <c r="P1585" t="str">
        <v>POS Data Upload DC Central</v>
      </c>
      <c r="Q1585" t="str">
        <v>Promotions</v>
      </c>
      <c r="R1585" t="str">
        <v/>
      </c>
      <c r="S1585">
        <v>444000</v>
      </c>
      <c r="T1585">
        <v>15462</v>
      </c>
    </row>
    <row r="1586">
      <c r="N1586">
        <v>46173</v>
      </c>
      <c r="O1586">
        <v>1585</v>
      </c>
      <c r="P1586" t="str">
        <v>POS Data Upload DC Central</v>
      </c>
      <c r="Q1586" t="str">
        <v>Sales Beverages</v>
      </c>
      <c r="R1586" t="str">
        <v/>
      </c>
      <c r="S1586">
        <v>401000</v>
      </c>
      <c r="T1586">
        <v>15462</v>
      </c>
    </row>
    <row r="1587">
      <c r="N1587">
        <v>46173</v>
      </c>
      <c r="O1587">
        <v>1586</v>
      </c>
      <c r="P1587" t="str">
        <v>POS Data Upload DC Central</v>
      </c>
      <c r="Q1587" t="str">
        <v>Sales Food</v>
      </c>
      <c r="R1587" t="str">
        <v/>
      </c>
      <c r="S1587">
        <v>401000</v>
      </c>
      <c r="T1587">
        <v>15462</v>
      </c>
    </row>
    <row r="1588">
      <c r="N1588">
        <v>46173</v>
      </c>
      <c r="O1588">
        <v>1587</v>
      </c>
      <c r="P1588" t="str">
        <v>POS Data Upload DC Central</v>
      </c>
      <c r="Q1588" t="str">
        <v>Sales Other</v>
      </c>
      <c r="R1588" t="str">
        <v/>
      </c>
      <c r="S1588">
        <v>408000</v>
      </c>
      <c r="T1588">
        <v>15462</v>
      </c>
    </row>
    <row r="1589">
      <c r="N1589">
        <v>46173</v>
      </c>
      <c r="O1589">
        <v>1588</v>
      </c>
      <c r="P1589" t="str">
        <v>POS Data Upload DC Central</v>
      </c>
      <c r="Q1589" t="str">
        <v>Sales Tax Payable</v>
      </c>
      <c r="R1589" t="str">
        <v/>
      </c>
      <c r="S1589">
        <v>241000</v>
      </c>
      <c r="T1589">
        <v>15462</v>
      </c>
    </row>
    <row r="1590">
      <c r="N1590">
        <v>46173</v>
      </c>
      <c r="O1590">
        <v>1589</v>
      </c>
      <c r="P1590" t="str">
        <v>POS Data Upload DC Central</v>
      </c>
      <c r="Q1590" t="str">
        <v>Uber</v>
      </c>
      <c r="R1590" t="str">
        <v>UBD</v>
      </c>
      <c r="S1590">
        <v>116000</v>
      </c>
      <c r="T1590">
        <v>15462</v>
      </c>
    </row>
    <row r="1591">
      <c r="N1591">
        <v>46173</v>
      </c>
      <c r="O1591">
        <v>1590</v>
      </c>
      <c r="P1591" t="str">
        <v>POS Data Upload DC Central</v>
      </c>
      <c r="Q1591" t="str">
        <v>Uber Shortage</v>
      </c>
      <c r="R1591" t="str">
        <v>UBD</v>
      </c>
      <c r="S1591">
        <v>678500</v>
      </c>
      <c r="T1591">
        <v>15462</v>
      </c>
    </row>
    <row r="1592">
      <c r="N1592">
        <v>46173</v>
      </c>
      <c r="O1592">
        <v>1591</v>
      </c>
      <c r="P1592" t="str">
        <v>POS Data Upload DC Central</v>
      </c>
      <c r="Q1592" t="str">
        <v>WL DD Tips</v>
      </c>
      <c r="R1592" t="str">
        <v/>
      </c>
      <c r="S1592">
        <v>670000</v>
      </c>
      <c r="T1592">
        <v>15462</v>
      </c>
    </row>
    <row r="1593">
      <c r="N1593">
        <v>46173</v>
      </c>
      <c r="O1593">
        <v>1592</v>
      </c>
      <c r="P1593" t="str">
        <v>POS Data Upload DC Central</v>
      </c>
      <c r="Q1593" t="str">
        <v>Amex Expected Deposit</v>
      </c>
      <c r="R1593" t="str">
        <v>CC</v>
      </c>
      <c r="S1593">
        <v>102500</v>
      </c>
      <c r="T1593">
        <v>15643</v>
      </c>
    </row>
    <row r="1594">
      <c r="N1594">
        <v>46173</v>
      </c>
      <c r="O1594">
        <v>1593</v>
      </c>
      <c r="P1594" t="str">
        <v>POS Data Upload DC Central</v>
      </c>
      <c r="Q1594" t="str">
        <v>Ca CRV</v>
      </c>
      <c r="R1594" t="str">
        <v/>
      </c>
      <c r="S1594">
        <v>240000</v>
      </c>
      <c r="T1594">
        <v>15643</v>
      </c>
    </row>
    <row r="1595">
      <c r="N1595">
        <v>46173</v>
      </c>
      <c r="O1595">
        <v>1594</v>
      </c>
      <c r="P1595" t="str">
        <v>POS Data Upload DC Central</v>
      </c>
      <c r="Q1595" t="str">
        <v>Cash Expected Deposit</v>
      </c>
      <c r="R1595" t="str">
        <v>CASH</v>
      </c>
      <c r="S1595">
        <v>102000</v>
      </c>
      <c r="T1595">
        <v>15643</v>
      </c>
    </row>
    <row r="1596">
      <c r="N1596">
        <v>46173</v>
      </c>
      <c r="O1596">
        <v>1595</v>
      </c>
      <c r="P1596" t="str">
        <v>POS Data Upload DC Central</v>
      </c>
      <c r="Q1596" t="str">
        <v>CC Expected Deposit</v>
      </c>
      <c r="R1596" t="str">
        <v>CC</v>
      </c>
      <c r="S1596">
        <v>102500</v>
      </c>
      <c r="T1596">
        <v>15643</v>
      </c>
    </row>
    <row r="1597">
      <c r="N1597">
        <v>46173</v>
      </c>
      <c r="O1597">
        <v>1596</v>
      </c>
      <c r="P1597" t="str">
        <v>POS Data Upload DC Central</v>
      </c>
      <c r="Q1597" t="str">
        <v>Delivery Fee</v>
      </c>
      <c r="R1597" t="str">
        <v/>
      </c>
      <c r="S1597">
        <v>670000</v>
      </c>
      <c r="T1597">
        <v>15643</v>
      </c>
    </row>
    <row r="1598">
      <c r="N1598">
        <v>46173</v>
      </c>
      <c r="O1598">
        <v>1597</v>
      </c>
      <c r="P1598" t="str">
        <v>POS Data Upload DC Central</v>
      </c>
      <c r="Q1598" t="str">
        <v>Discounts - 10%</v>
      </c>
      <c r="R1598" t="str">
        <v/>
      </c>
      <c r="S1598">
        <v>421000</v>
      </c>
      <c r="T1598">
        <v>15643</v>
      </c>
    </row>
    <row r="1599">
      <c r="N1599">
        <v>46173</v>
      </c>
      <c r="O1599">
        <v>1598</v>
      </c>
      <c r="P1599" t="str">
        <v>POS Data Upload DC Central</v>
      </c>
      <c r="Q1599" t="str">
        <v>Discounts - Employee</v>
      </c>
      <c r="R1599" t="str">
        <v/>
      </c>
      <c r="S1599">
        <v>421000</v>
      </c>
      <c r="T1599">
        <v>15643</v>
      </c>
    </row>
    <row r="1600">
      <c r="N1600">
        <v>46173</v>
      </c>
      <c r="O1600">
        <v>1599</v>
      </c>
      <c r="P1600" t="str">
        <v>POS Data Upload DC Central</v>
      </c>
      <c r="Q1600" t="str">
        <v>Discounts - Guest Recovery</v>
      </c>
      <c r="R1600" t="str">
        <v/>
      </c>
      <c r="S1600">
        <v>421000</v>
      </c>
      <c r="T1600">
        <v>15643</v>
      </c>
    </row>
    <row r="1601">
      <c r="N1601">
        <v>46173</v>
      </c>
      <c r="O1601">
        <v>1600</v>
      </c>
      <c r="P1601" t="str">
        <v>POS Data Upload DC Central</v>
      </c>
      <c r="Q1601" t="str">
        <v>Discounts - Manager</v>
      </c>
      <c r="R1601" t="str">
        <v/>
      </c>
      <c r="S1601">
        <v>421000</v>
      </c>
      <c r="T1601">
        <v>15643</v>
      </c>
    </row>
    <row r="1602">
      <c r="N1602">
        <v>46173</v>
      </c>
      <c r="O1602">
        <v>1601</v>
      </c>
      <c r="P1602" t="str">
        <v>POS Data Upload DC Central</v>
      </c>
      <c r="Q1602" t="str">
        <v>Discounts - Military</v>
      </c>
      <c r="R1602" t="str">
        <v/>
      </c>
      <c r="S1602">
        <v>421000</v>
      </c>
      <c r="T1602">
        <v>15643</v>
      </c>
    </row>
    <row r="1603">
      <c r="N1603">
        <v>46173</v>
      </c>
      <c r="O1603">
        <v>1602</v>
      </c>
      <c r="P1603" t="str">
        <v>POS Data Upload DC Central</v>
      </c>
      <c r="Q1603" t="str">
        <v>Discounts - Open $</v>
      </c>
      <c r="R1603" t="str">
        <v/>
      </c>
      <c r="S1603">
        <v>421000</v>
      </c>
      <c r="T1603">
        <v>15643</v>
      </c>
    </row>
    <row r="1604">
      <c r="N1604">
        <v>46173</v>
      </c>
      <c r="O1604">
        <v>1603</v>
      </c>
      <c r="P1604" t="str">
        <v>POS Data Upload DC Central</v>
      </c>
      <c r="Q1604" t="str">
        <v>Discounts - Open %</v>
      </c>
      <c r="R1604" t="str">
        <v/>
      </c>
      <c r="S1604">
        <v>421000</v>
      </c>
      <c r="T1604">
        <v>15643</v>
      </c>
    </row>
    <row r="1605">
      <c r="N1605">
        <v>46173</v>
      </c>
      <c r="O1605">
        <v>1604</v>
      </c>
      <c r="P1605" t="str">
        <v>POS Data Upload DC Central</v>
      </c>
      <c r="Q1605" t="str">
        <v>Discounts - Other</v>
      </c>
      <c r="R1605" t="str">
        <v/>
      </c>
      <c r="S1605">
        <v>421000</v>
      </c>
      <c r="T1605">
        <v>15643</v>
      </c>
    </row>
    <row r="1606">
      <c r="N1606">
        <v>46173</v>
      </c>
      <c r="O1606">
        <v>1605</v>
      </c>
      <c r="P1606" t="str">
        <v>POS Data Upload DC Central</v>
      </c>
      <c r="Q1606" t="str">
        <v>Discounts - Police</v>
      </c>
      <c r="R1606" t="str">
        <v/>
      </c>
      <c r="S1606">
        <v>421000</v>
      </c>
      <c r="T1606">
        <v>15643</v>
      </c>
    </row>
    <row r="1607">
      <c r="N1607">
        <v>46173</v>
      </c>
      <c r="O1607">
        <v>1606</v>
      </c>
      <c r="P1607" t="str">
        <v>POS Data Upload DC Central</v>
      </c>
      <c r="Q1607" t="str">
        <v>Discounts - Senior Citizen</v>
      </c>
      <c r="R1607" t="str">
        <v/>
      </c>
      <c r="S1607">
        <v>421000</v>
      </c>
      <c r="T1607">
        <v>15643</v>
      </c>
    </row>
    <row r="1608">
      <c r="N1608">
        <v>46173</v>
      </c>
      <c r="O1608">
        <v>1607</v>
      </c>
      <c r="P1608" t="str">
        <v>POS Data Upload DC Central</v>
      </c>
      <c r="Q1608" t="str">
        <v>Donations</v>
      </c>
      <c r="R1608" t="str">
        <v/>
      </c>
      <c r="S1608">
        <v>236000</v>
      </c>
      <c r="T1608">
        <v>15643</v>
      </c>
    </row>
    <row r="1609">
      <c r="N1609">
        <v>46173</v>
      </c>
      <c r="O1609">
        <v>1608</v>
      </c>
      <c r="P1609" t="str">
        <v>POS Data Upload DC Central</v>
      </c>
      <c r="Q1609" t="str">
        <v>DoorDash</v>
      </c>
      <c r="R1609" t="str">
        <v>DDD</v>
      </c>
      <c r="S1609">
        <v>113000</v>
      </c>
      <c r="T1609">
        <v>15643</v>
      </c>
    </row>
    <row r="1610">
      <c r="N1610">
        <v>46173</v>
      </c>
      <c r="O1610">
        <v>1609</v>
      </c>
      <c r="P1610" t="str">
        <v>POS Data Upload DC Central</v>
      </c>
      <c r="Q1610" t="str">
        <v>DoorDash Shortage</v>
      </c>
      <c r="R1610" t="str">
        <v>DDD</v>
      </c>
      <c r="S1610">
        <v>678500</v>
      </c>
      <c r="T1610">
        <v>15643</v>
      </c>
    </row>
    <row r="1611">
      <c r="N1611">
        <v>46173</v>
      </c>
      <c r="O1611">
        <v>1610</v>
      </c>
      <c r="P1611" t="str">
        <v>POS Data Upload DC Central</v>
      </c>
      <c r="Q1611" t="str">
        <v xml:space="preserve">EBT Expected </v>
      </c>
      <c r="R1611" t="str">
        <v/>
      </c>
      <c r="S1611">
        <v>114000</v>
      </c>
      <c r="T1611">
        <v>15643</v>
      </c>
    </row>
    <row r="1612">
      <c r="N1612">
        <v>46173</v>
      </c>
      <c r="O1612">
        <v>1611</v>
      </c>
      <c r="P1612" t="str">
        <v>POS Data Upload DC Central</v>
      </c>
      <c r="Q1612" t="str">
        <v>EZ Cater</v>
      </c>
      <c r="R1612" t="str">
        <v/>
      </c>
      <c r="S1612">
        <v>110000</v>
      </c>
      <c r="T1612">
        <v>15643</v>
      </c>
    </row>
    <row r="1613">
      <c r="N1613">
        <v>46173</v>
      </c>
      <c r="O1613">
        <v>1612</v>
      </c>
      <c r="P1613" t="str">
        <v>POS Data Upload DC Central</v>
      </c>
      <c r="Q1613" t="str">
        <v>Gift Card Redeemed</v>
      </c>
      <c r="R1613" t="str">
        <v/>
      </c>
      <c r="S1613">
        <v>202900</v>
      </c>
      <c r="T1613">
        <v>15643</v>
      </c>
    </row>
    <row r="1614">
      <c r="N1614">
        <v>46173</v>
      </c>
      <c r="O1614">
        <v>1613</v>
      </c>
      <c r="P1614" t="str">
        <v>POS Data Upload DC Central</v>
      </c>
      <c r="Q1614" t="str">
        <v>Gift Cards Sales</v>
      </c>
      <c r="R1614" t="str">
        <v/>
      </c>
      <c r="S1614">
        <v>202800</v>
      </c>
      <c r="T1614">
        <v>15643</v>
      </c>
    </row>
    <row r="1615">
      <c r="N1615">
        <v>46173</v>
      </c>
      <c r="O1615">
        <v>1614</v>
      </c>
      <c r="P1615" t="str">
        <v>POS Data Upload DC Central</v>
      </c>
      <c r="Q1615" t="str">
        <v>GrubHub</v>
      </c>
      <c r="R1615" t="str">
        <v>GHD</v>
      </c>
      <c r="S1615">
        <v>115000</v>
      </c>
      <c r="T1615">
        <v>15643</v>
      </c>
    </row>
    <row r="1616">
      <c r="N1616">
        <v>46173</v>
      </c>
      <c r="O1616">
        <v>1615</v>
      </c>
      <c r="P1616" t="str">
        <v>POS Data Upload DC Central</v>
      </c>
      <c r="Q1616" t="str">
        <v>Kiosk Expected Payment</v>
      </c>
      <c r="R1616" t="str">
        <v>CC</v>
      </c>
      <c r="S1616">
        <v>102500</v>
      </c>
      <c r="T1616">
        <v>15643</v>
      </c>
    </row>
    <row r="1617">
      <c r="N1617">
        <v>46173</v>
      </c>
      <c r="O1617">
        <v>1616</v>
      </c>
      <c r="P1617" t="str">
        <v>POS Data Upload DC Central</v>
      </c>
      <c r="Q1617" t="str">
        <v>Non-Redeemable Tender</v>
      </c>
      <c r="R1617" t="str">
        <v>CASH</v>
      </c>
      <c r="S1617">
        <v>676000</v>
      </c>
      <c r="T1617">
        <v>15643</v>
      </c>
    </row>
    <row r="1618">
      <c r="N1618">
        <v>46173</v>
      </c>
      <c r="O1618">
        <v>1617</v>
      </c>
      <c r="P1618" t="str">
        <v>POS Data Upload DC Central</v>
      </c>
      <c r="Q1618" t="str">
        <v>O/S DC Discrepancies</v>
      </c>
      <c r="R1618" t="str">
        <v>CASH</v>
      </c>
      <c r="S1618">
        <v>676000</v>
      </c>
      <c r="T1618">
        <v>15643</v>
      </c>
    </row>
    <row r="1619">
      <c r="N1619">
        <v>46173</v>
      </c>
      <c r="O1619">
        <v>1618</v>
      </c>
      <c r="P1619" t="str">
        <v>POS Data Upload DC Central</v>
      </c>
      <c r="Q1619" t="str">
        <v>Online Catering</v>
      </c>
      <c r="R1619" t="str">
        <v/>
      </c>
      <c r="S1619">
        <v>110000</v>
      </c>
      <c r="T1619">
        <v>15643</v>
      </c>
    </row>
    <row r="1620">
      <c r="N1620">
        <v>46173</v>
      </c>
      <c r="O1620">
        <v>1619</v>
      </c>
      <c r="P1620" t="str">
        <v>POS Data Upload DC Central</v>
      </c>
      <c r="Q1620" t="str">
        <v>Paid Outs</v>
      </c>
      <c r="R1620" t="str">
        <v/>
      </c>
      <c r="S1620">
        <v>116200</v>
      </c>
      <c r="T1620">
        <v>15643</v>
      </c>
    </row>
    <row r="1621">
      <c r="N1621">
        <v>46173</v>
      </c>
      <c r="O1621">
        <v>1620</v>
      </c>
      <c r="P1621" t="str">
        <v>POS Data Upload DC Central</v>
      </c>
      <c r="Q1621" t="str">
        <v>POS Over/Short</v>
      </c>
      <c r="R1621" t="str">
        <v>CASH</v>
      </c>
      <c r="S1621">
        <v>676000</v>
      </c>
      <c r="T1621">
        <v>15643</v>
      </c>
    </row>
    <row r="1622">
      <c r="N1622">
        <v>46173</v>
      </c>
      <c r="O1622">
        <v>1621</v>
      </c>
      <c r="P1622" t="str">
        <v>POS Data Upload DC Central</v>
      </c>
      <c r="Q1622" t="str">
        <v>Promotions</v>
      </c>
      <c r="R1622" t="str">
        <v/>
      </c>
      <c r="S1622">
        <v>444000</v>
      </c>
      <c r="T1622">
        <v>15643</v>
      </c>
    </row>
    <row r="1623">
      <c r="N1623">
        <v>46173</v>
      </c>
      <c r="O1623">
        <v>1622</v>
      </c>
      <c r="P1623" t="str">
        <v>POS Data Upload DC Central</v>
      </c>
      <c r="Q1623" t="str">
        <v>Sales Beverages</v>
      </c>
      <c r="R1623" t="str">
        <v/>
      </c>
      <c r="S1623">
        <v>401000</v>
      </c>
      <c r="T1623">
        <v>15643</v>
      </c>
    </row>
    <row r="1624">
      <c r="N1624">
        <v>46173</v>
      </c>
      <c r="O1624">
        <v>1623</v>
      </c>
      <c r="P1624" t="str">
        <v>POS Data Upload DC Central</v>
      </c>
      <c r="Q1624" t="str">
        <v>Sales Food</v>
      </c>
      <c r="R1624" t="str">
        <v/>
      </c>
      <c r="S1624">
        <v>401000</v>
      </c>
      <c r="T1624">
        <v>15643</v>
      </c>
    </row>
    <row r="1625">
      <c r="N1625">
        <v>46173</v>
      </c>
      <c r="O1625">
        <v>1624</v>
      </c>
      <c r="P1625" t="str">
        <v>POS Data Upload DC Central</v>
      </c>
      <c r="Q1625" t="str">
        <v>Sales Other</v>
      </c>
      <c r="R1625" t="str">
        <v/>
      </c>
      <c r="S1625">
        <v>408000</v>
      </c>
      <c r="T1625">
        <v>15643</v>
      </c>
    </row>
    <row r="1626">
      <c r="N1626">
        <v>46173</v>
      </c>
      <c r="O1626">
        <v>1625</v>
      </c>
      <c r="P1626" t="str">
        <v>POS Data Upload DC Central</v>
      </c>
      <c r="Q1626" t="str">
        <v>Sales Tax Payable</v>
      </c>
      <c r="R1626" t="str">
        <v/>
      </c>
      <c r="S1626">
        <v>241000</v>
      </c>
      <c r="T1626">
        <v>15643</v>
      </c>
    </row>
    <row r="1627">
      <c r="N1627">
        <v>46173</v>
      </c>
      <c r="O1627">
        <v>1626</v>
      </c>
      <c r="P1627" t="str">
        <v>POS Data Upload DC Central</v>
      </c>
      <c r="Q1627" t="str">
        <v>Uber</v>
      </c>
      <c r="R1627" t="str">
        <v>UBD</v>
      </c>
      <c r="S1627">
        <v>116000</v>
      </c>
      <c r="T1627">
        <v>15643</v>
      </c>
    </row>
    <row r="1628">
      <c r="N1628">
        <v>46173</v>
      </c>
      <c r="O1628">
        <v>1627</v>
      </c>
      <c r="P1628" t="str">
        <v>POS Data Upload DC Central</v>
      </c>
      <c r="Q1628" t="str">
        <v>Uber Shortage</v>
      </c>
      <c r="R1628" t="str">
        <v>UBD</v>
      </c>
      <c r="S1628">
        <v>678500</v>
      </c>
      <c r="T1628">
        <v>15643</v>
      </c>
    </row>
    <row r="1629">
      <c r="N1629">
        <v>46173</v>
      </c>
      <c r="O1629">
        <v>1628</v>
      </c>
      <c r="P1629" t="str">
        <v>POS Data Upload DC Central</v>
      </c>
      <c r="Q1629" t="str">
        <v>WL DD Tips</v>
      </c>
      <c r="R1629" t="str">
        <v/>
      </c>
      <c r="S1629">
        <v>670000</v>
      </c>
      <c r="T1629">
        <v>15643</v>
      </c>
    </row>
  </sheetData>
  <pageMargins left="0.7" right="0.7" top="0.75" bottom="0.75" header="0.3" footer="0.3"/>
  <ignoredErrors>
    <ignoredError numberStoredAsText="1" sqref="A1:AE16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H48"/>
  <sheetViews>
    <sheetView workbookViewId="0" rightToLeft="0"/>
  </sheetViews>
  <sheetData>
    <row r="1">
      <c r="Z1" t="str">
        <v>Payments - PrPd Amex</v>
      </c>
    </row>
    <row r="2">
      <c r="Z2" t="str">
        <v>Payments - WL Amex</v>
      </c>
      <c r="AB2" t="str">
        <v>Payments - PrPd Discover</v>
      </c>
    </row>
    <row r="3">
      <c r="M3" t="str">
        <v>Promotions - Other</v>
      </c>
      <c r="Z3" t="str">
        <v>Payments - Amex PrPd</v>
      </c>
      <c r="AB3" t="str">
        <v>Payments - WL Discover</v>
      </c>
      <c r="AF3" t="str">
        <v>Payments - Credit Cards</v>
      </c>
      <c r="AL3" t="str">
        <v>Payments - WL Paypal</v>
      </c>
      <c r="AM3" t="str">
        <v>Payments - WL Venmo</v>
      </c>
      <c r="AR3" t="str">
        <v>Payments - IMT Venmo</v>
      </c>
      <c r="AV3" t="str">
        <v>Payments - Postmates</v>
      </c>
      <c r="AZ3" t="str">
        <v>Payments - GC Redeemed</v>
      </c>
      <c r="CF3" t="str">
        <v>AM Deposit</v>
      </c>
    </row>
    <row r="4">
      <c r="A4" t="str">
        <v>Location</v>
      </c>
      <c r="B4" t="str">
        <v>Location</v>
      </c>
      <c r="C4" t="str">
        <v>9091 cierra los domingos</v>
      </c>
      <c r="D4" t="str">
        <v>Net Sales - Food</v>
      </c>
      <c r="E4" t="str">
        <v>Net Sales - Beverages</v>
      </c>
      <c r="F4" t="str">
        <v>Net Sales - Other</v>
      </c>
      <c r="G4" t="str">
        <v>Service Fees Negative Offset</v>
      </c>
      <c r="H4" t="str">
        <v>Delivery Fees Net</v>
      </c>
      <c r="I4" t="str">
        <v>Sales Tax Payable</v>
      </c>
      <c r="J4" t="str">
        <v>Tax Exempt Sales</v>
      </c>
      <c r="K4" t="str">
        <v>Sales Tax Payable - No Tax</v>
      </c>
      <c r="L4" t="str">
        <v>CA CRV</v>
      </c>
      <c r="M4" t="str">
        <v>Discounts - $ Off Promo</v>
      </c>
      <c r="N4" t="str">
        <v>Discounts - Employee</v>
      </c>
      <c r="O4" t="str">
        <v>Guest Recovery</v>
      </c>
      <c r="P4" t="str">
        <v>Discounts - Manager</v>
      </c>
      <c r="Q4" t="str">
        <v>Discounts - Military</v>
      </c>
      <c r="R4" t="str">
        <v>Discounts - Police</v>
      </c>
      <c r="S4" t="str">
        <v>Discounts - Senior Citizens</v>
      </c>
      <c r="T4" t="str">
        <v>Discounts - Other</v>
      </c>
      <c r="U4" t="str">
        <v>Discounts - 10%</v>
      </c>
      <c r="V4" t="str">
        <v>Discounts - Open $</v>
      </c>
      <c r="W4" t="str">
        <v>Discounts - Open %</v>
      </c>
      <c r="X4" t="str">
        <v>Total Discounts</v>
      </c>
      <c r="Y4" t="str">
        <v>Donations</v>
      </c>
      <c r="Z4" t="str">
        <v>Payments - AMEX</v>
      </c>
      <c r="AB4" t="str">
        <v>Payments - Discover</v>
      </c>
      <c r="AC4" t="str">
        <v>Payments - Discover PrPd</v>
      </c>
      <c r="AD4" t="str">
        <v>Payments - Master Card</v>
      </c>
      <c r="AE4" t="str">
        <v>Payments - Master Card PrPd</v>
      </c>
      <c r="AF4" t="str">
        <v>Payments - Visa</v>
      </c>
      <c r="AG4" t="str">
        <v>Payments - Visa PrPd</v>
      </c>
      <c r="AH4" t="str">
        <v>Payments - PrPd Master Card</v>
      </c>
      <c r="AI4" t="str">
        <v>Payments - PrPd Visa</v>
      </c>
      <c r="AJ4" t="str">
        <v>Payments - WL MasterCard</v>
      </c>
      <c r="AK4" t="str">
        <v>Payments - WL Visa</v>
      </c>
      <c r="AL4" t="str">
        <v>Payments - PrPD Paypal</v>
      </c>
      <c r="AM4" t="str">
        <v>Payments - PrPD Venmo</v>
      </c>
      <c r="AN4" t="str">
        <v>Payments - Debit</v>
      </c>
      <c r="AO4" t="str">
        <v>Payments - Other Delivery</v>
      </c>
      <c r="AP4" t="str">
        <v>Payments - Other</v>
      </c>
      <c r="AQ4" t="str">
        <v>Payments - Cash App</v>
      </c>
      <c r="AR4" t="str">
        <v>Payments - IMT Paypal</v>
      </c>
      <c r="AS4" t="str">
        <v>Total CC</v>
      </c>
      <c r="AT4" t="str">
        <v>Payments - Door Dash</v>
      </c>
      <c r="AU4" t="str">
        <v>Payments - Grub Hub</v>
      </c>
      <c r="AV4" t="str">
        <v>Payments - Uber Eats</v>
      </c>
      <c r="AW4" t="str">
        <v>Payments - Door Dash Shortage</v>
      </c>
      <c r="AX4" t="str">
        <v>Payments - Uber Shortage</v>
      </c>
      <c r="AY4" t="str">
        <v>Payments - EBT</v>
      </c>
      <c r="AZ4" t="str">
        <v>Payments - Gift Card</v>
      </c>
      <c r="BA4" t="str">
        <v>Revenues - Gift Card Sales</v>
      </c>
      <c r="BB4" t="str">
        <v>Payments - Online Catering</v>
      </c>
      <c r="BC4" t="str">
        <v>Payments - EZ Cater</v>
      </c>
      <c r="BD4" t="str">
        <v>Payments - Kiosk Amex</v>
      </c>
      <c r="BE4" t="str">
        <v>Payments - Kiosk</v>
      </c>
      <c r="BF4" t="str">
        <v>Payments - Kiosk Discover</v>
      </c>
      <c r="BG4" t="str">
        <v>Payments - Kiosk MasterCard</v>
      </c>
      <c r="BH4" t="str">
        <v>Payments - Kiosk Visa</v>
      </c>
      <c r="BI4" t="str">
        <v>Kiosk Total</v>
      </c>
      <c r="BJ4" t="str">
        <v>Payments - MasterCard</v>
      </c>
      <c r="BK4" t="str">
        <v>Payments - Visa</v>
      </c>
      <c r="BL4" t="str">
        <v>Delivery Fee</v>
      </c>
      <c r="BM4" t="str">
        <v xml:space="preserve">Delivery Tips </v>
      </c>
      <c r="BN4" t="str">
        <v>Payment Tips - WL Visa</v>
      </c>
      <c r="BO4" t="str">
        <v>Payment Tips - WL Master Card</v>
      </c>
      <c r="BP4" t="str">
        <v>Payment Tips - WL Discovery</v>
      </c>
      <c r="BQ4" t="str">
        <v>Payment Tips - WL GiftCard</v>
      </c>
      <c r="BR4" t="str">
        <v>Payment Tips - WL Amex</v>
      </c>
      <c r="BS4" t="str">
        <v>Delivery Tips Net</v>
      </c>
      <c r="BT4" t="str">
        <v>WL Tips</v>
      </c>
      <c r="BU4" t="str">
        <v>Cash Deposit</v>
      </c>
      <c r="BV4" t="str">
        <v>AM Deposit</v>
      </c>
      <c r="BW4" t="str">
        <v>Paid Out - Smallwares</v>
      </c>
      <c r="BX4" t="str">
        <v>Paid Out - Cleaning Supplies</v>
      </c>
      <c r="BY4" t="str">
        <v>Paid Out - Office Supplies</v>
      </c>
      <c r="BZ4" t="str">
        <v>Paid Out - Food</v>
      </c>
      <c r="CA4" t="str">
        <v>Paid Out - Cash Out</v>
      </c>
      <c r="CB4" t="str">
        <v>Paid Out totals</v>
      </c>
      <c r="CC4" t="str">
        <v>Non-Redeemable Tender</v>
      </c>
      <c r="CD4" t="str">
        <v>Cash Handling - Over/Short</v>
      </c>
      <c r="CF4" t="str">
        <v>Cash Deposit</v>
      </c>
      <c r="CG4" t="str">
        <v>Cash Handling - Over/Short Debit</v>
      </c>
      <c r="CH4" t="str">
        <v>Cash Handling - Over/Short Credit</v>
      </c>
    </row>
    <row r="5" xml:space="preserve">
      <c r="A5" cm="1" xml:space="preserve">
        <f t="array" ref="A5:A48" xml:space="preserve">LET(
    _xlpm.vals,_xlws.FILTER(StoreDates!A2:A1500,StoreDates!A2:A1500&lt;&gt;""),
    _xlpm.dts,_xlws.FILTER(StoreDates!C2:C1500,StoreDates!C2:C1500&lt;&gt;""),
    _xlpm.nv,ROWS(_xlpm.vals),
    _xlpm.nd,ROWS(_xlpm.dts),
    INDEX(_xlpm.vals,ROUNDUP(SEQUENCE(_xlpm.nv*_xlpm.nd)/_xlpm.nd,0))
)</f>
        <v>2902</v>
      </c>
      <c r="B5" cm="1" xml:space="preserve">
        <f t="array" ref="B5:B48" xml:space="preserve">LET(
    _xlpm.vals,_xlws.FILTER(StoreDates!A2:A1500,StoreDates!A2:A1500&lt;&gt;""),
    _xlpm.dts,_xlws.FILTER(StoreDates!C2:C1500,StoreDates!C2:C1500&lt;&gt;""),
    _xlpm.nv,ROWS(_xlpm.vals),
    _xlpm.nd,ROWS(_xlpm.dts),
    INDEX(_xlpm.dts,MOD(SEQUENCE(_xlpm.nv*_xlpm.nd)-1,_xlpm.nd)+1)
)</f>
        <v>46173</v>
      </c>
      <c r="D5" cm="1">
        <f t="array" ref="D5:D48">MAP(ANCHORARRAY($A$5),ANCHORARRAY($B$5), LAMBDA(_xlpm.v,_xlpm.d,SUMIFS('Sales  POS'!$E:$E,'Sales  POS'!$C:$C,_xlpm.v,'Sales  POS'!$A:$A,_xlpm.d,'Sales  POS'!$D:$D,Sales!D$4)))</f>
        <v>5385.86</v>
      </c>
      <c r="E5" cm="1">
        <f t="array" ref="E5:E48">MAP(ANCHORARRAY($A$5),ANCHORARRAY($B$5), LAMBDA(_xlpm.v,_xlpm.d,SUMIFS('Sales  POS'!$E:$E,'Sales  POS'!$C:$C,_xlpm.v,'Sales  POS'!$A:$A,_xlpm.d,'Sales  POS'!$D:$D,Sales!E$4)))</f>
        <v>212.7</v>
      </c>
      <c r="F5" cm="1">
        <f t="array" ref="F5:F48">MAP(ANCHORARRAY($A$5),ANCHORARRAY($B$5), LAMBDA(_xlpm.v,_xlpm.d,SUMIFS('Sales  POS'!$E:$E,'Sales  POS'!$C:$C,_xlpm.v,'Sales  POS'!$A:$A,_xlpm.d,'Sales  POS'!$D:$D,Sales!F$4)))</f>
        <v>0</v>
      </c>
      <c r="G5" cm="1">
        <f t="array" ref="G5:G48">MAP(ANCHORARRAY($A$5),ANCHORARRAY($B$5), LAMBDA(_xlpm.v,_xlpm.d,SUMIFS('Sales  POS'!$E:$E,'Sales  POS'!$C:$C,_xlpm.v,'Sales  POS'!$A:$A,_xlpm.d,'Sales  POS'!$D:$D,Sales!G$4)))</f>
        <v>0</v>
      </c>
      <c r="H5" cm="1">
        <f t="array" ref="H5:H48">MAP(ANCHORARRAY($A$5),ANCHORARRAY($B$5), LAMBDA(_xlpm.v,_xlpm.d,SUMIFS('Sales  POS'!$E:$E,'Sales  POS'!$C:$C,_xlpm.v,'Sales  POS'!$A:$A,_xlpm.d,'Sales  POS'!$D:$D,Sales!H$4)))</f>
        <v>0</v>
      </c>
      <c r="I5" cm="1">
        <f t="array" ref="I5:I48">MAP(ANCHORARRAY($A$5),ANCHORARRAY($B$5), LAMBDA(_xlpm.v,_xlpm.d,SUMIFS('Sales  POS'!$E:$E,'Sales  POS'!$C:$C,_xlpm.v,'Sales  POS'!$A:$A,_xlpm.d,'Sales  POS'!$D:$D,Sales!I$4)))</f>
        <v>425.27</v>
      </c>
      <c r="J5" cm="1">
        <f t="array" ref="J5:J48">MAP(ANCHORARRAY($A$5),ANCHORARRAY($B$5), LAMBDA(_xlpm.v,_xlpm.d,SUMIFS('Sales  POS'!$E:$E,'Sales  POS'!$C:$C,_xlpm.v,'Sales  POS'!$A:$A,_xlpm.d,'Sales  POS'!$D:$D,Sales!J$4)))</f>
        <v>0</v>
      </c>
      <c r="K5" cm="1">
        <f t="array" ref="K5:K48">MAP(ANCHORARRAY($A$5),ANCHORARRAY($B$5), LAMBDA(_xlpm.v,_xlpm.d,SUMIFS('Sales  POS'!$E:$E,'Sales  POS'!$C:$C,_xlpm.v,'Sales  POS'!$A:$A,_xlpm.d,'Sales  POS'!$D:$D,Sales!K$4)))</f>
        <v>0</v>
      </c>
      <c r="L5" cm="1">
        <f t="array" ref="L5:L48">MAP(ANCHORARRAY($A$5),ANCHORARRAY($B$5), LAMBDA(_xlpm.v,_xlpm.d,SUMIFS('Sales  POS'!$E:$E,'Sales  POS'!$C:$C,_xlpm.v,'Sales  POS'!$A:$A,_xlpm.d,'Sales  POS'!$D:$D,Sales!L$4)))</f>
        <v>0</v>
      </c>
      <c r="M5" cm="1" xml:space="preserve">
        <f t="array" ref="M5:M48" xml:space="preserve">MAP(ANCHORARRAY($A$5),ANCHORARRAY($B$5),
    LAMBDA(_xlpm.v,_xlpm.d,
        SUMIFS('Sales  POS'!$E:$E,'Sales  POS'!$C:$C,_xlpm.v,'Sales  POS'!$A:$A,_xlpm.d,'Sales  POS'!$D:$D,Sales!M$4)
        +
        IF(
            ISNUMBER(MATCH(_xlpm.v,{2902,4579,14210,15462,14183,11422},0)),
            SUMIFS('Sales  POS'!$F:$F,'Sales  POS'!$C:$C,_xlpm.v,'Sales  POS'!$A:$A,_xlpm.d,'Sales  POS'!$D:$D,Sales!M$3),
            0
        )
    )
)</f>
        <v>0</v>
      </c>
      <c r="N5" cm="1">
        <f t="array" ref="N5:N48">MAP(ANCHORARRAY($A$5),ANCHORARRAY($B$5), LAMBDA(_xlpm.v,_xlpm.d,SUMIFS('Sales  POS'!$E:$E,'Sales  POS'!$C:$C,_xlpm.v,'Sales  POS'!$A:$A,_xlpm.d,'Sales  POS'!$D:$D,Sales!N$4)))</f>
        <v>0</v>
      </c>
      <c r="O5" cm="1">
        <f t="array" ref="O5:O48">MAP(ANCHORARRAY($A$5),ANCHORARRAY($B$5), LAMBDA(_xlpm.v,_xlpm.d,SUMIFS('Sales  POS'!$E:$E,'Sales  POS'!$C:$C,_xlpm.v,'Sales  POS'!$A:$A,_xlpm.d,'Sales  POS'!$D:$D,Sales!O$4)))</f>
        <v>0</v>
      </c>
      <c r="P5" cm="1">
        <f t="array" ref="P5:P48">MAP(ANCHORARRAY($A$5),ANCHORARRAY($B$5), LAMBDA(_xlpm.v,_xlpm.d,SUMIFS('Sales  POS'!$E:$E,'Sales  POS'!$C:$C,_xlpm.v,'Sales  POS'!$A:$A,_xlpm.d,'Sales  POS'!$D:$D,Sales!P$4)))</f>
        <v>0</v>
      </c>
      <c r="Q5" cm="1">
        <f t="array" ref="Q5:Q48">MAP(ANCHORARRAY($A$5),ANCHORARRAY($B$5), LAMBDA(_xlpm.v,_xlpm.d,SUMIFS('Sales  POS'!$E:$E,'Sales  POS'!$C:$C,_xlpm.v,'Sales  POS'!$A:$A,_xlpm.d,'Sales  POS'!$D:$D,Sales!Q$4)))</f>
        <v>0</v>
      </c>
      <c r="R5" cm="1">
        <f t="array" ref="R5:R48">MAP(ANCHORARRAY($A$5),ANCHORARRAY($B$5), LAMBDA(_xlpm.v,_xlpm.d,SUMIFS('Sales  POS'!$E:$E,'Sales  POS'!$C:$C,_xlpm.v,'Sales  POS'!$A:$A,_xlpm.d,'Sales  POS'!$D:$D,Sales!R$4)))</f>
        <v>0</v>
      </c>
      <c r="S5" cm="1">
        <f t="array" ref="S5:S48">MAP(ANCHORARRAY($A$5),ANCHORARRAY($B$5), LAMBDA(_xlpm.v,_xlpm.d,SUMIFS('Sales  POS'!$E:$E,'Sales  POS'!$C:$C,_xlpm.v,'Sales  POS'!$A:$A,_xlpm.d,'Sales  POS'!$D:$D,Sales!S$4)))</f>
        <v>0</v>
      </c>
      <c r="T5" cm="1">
        <f t="array" ref="T5:T48">MAP(ANCHORARRAY($A$5),ANCHORARRAY($B$5), LAMBDA(_xlpm.v,_xlpm.d,SUMIFS('Sales  POS'!$E:$E,'Sales  POS'!$C:$C,_xlpm.v,'Sales  POS'!$A:$A,_xlpm.d,'Sales  POS'!$D:$D,Sales!T$4)))</f>
        <v>0</v>
      </c>
      <c r="U5" cm="1">
        <f t="array" ref="U5:U48">MAP(ANCHORARRAY($A$5),ANCHORARRAY($B$5), LAMBDA(_xlpm.v,_xlpm.d,SUMIFS('Sales  POS'!$E:$E,'Sales  POS'!$C:$C,_xlpm.v,'Sales  POS'!$A:$A,_xlpm.d,'Sales  POS'!$D:$D,Sales!U$4)))</f>
        <v>0</v>
      </c>
      <c r="V5" cm="1">
        <f t="array" ref="V5:V48">MAP(ANCHORARRAY($A$5),ANCHORARRAY($B$5), LAMBDA(_xlpm.v,_xlpm.d,SUMIFS('Sales  POS'!$E:$E,'Sales  POS'!$C:$C,_xlpm.v,'Sales  POS'!$A:$A,_xlpm.d,'Sales  POS'!$D:$D,Sales!V$4)))</f>
        <v>0</v>
      </c>
      <c r="W5" cm="1">
        <f t="array" ref="W5:W48">MAP(ANCHORARRAY($A$5),ANCHORARRAY($B$5), LAMBDA(_xlpm.v,_xlpm.d,SUMIFS('Sales  POS'!$E:$E,'Sales  POS'!$C:$C,_xlpm.v,'Sales  POS'!$A:$A,_xlpm.d,'Sales  POS'!$D:$D,Sales!W$4)))</f>
        <v>0</v>
      </c>
      <c r="X5" cm="1">
        <f t="array" ref="X5:X48">BYROW(HSTACK(ANCHORARRAY(N5),ANCHORARRAY(O5),ANCHORARRAY(P5),ANCHORARRAY(Q5),ANCHORARRAY(R5),ANCHORARRAY(S5),ANCHORARRAY(T5),ANCHORARRAY(U5),ANCHORARRAY(V5),ANCHORARRAY(W5)),LAMBDA(_xlpm.r,SUM(_xlpm.r)))</f>
        <v>0</v>
      </c>
      <c r="Y5" cm="1">
        <f t="array" ref="Y5:Y48">MAP(ANCHORARRAY($A$5),ANCHORARRAY($B$5), LAMBDA(_xlpm.v,_xlpm.d,SUMIFS('Sales  POS'!$E:$E,'Sales  POS'!$C:$C,_xlpm.v,'Sales  POS'!$A:$A,_xlpm.d,'Sales  POS'!$D:$D,Sales!Y$4)))</f>
        <v>0</v>
      </c>
      <c r="Z5" cm="1">
        <f t="array" ref="Z5:Z48">MAP(ANCHORARRAY($A$5),ANCHORARRAY($B$5), LAMBDA(_xlpm.v,_xlpm.d,SUMIFS('Sales  POS'!$F:$F,'Sales  POS'!$C:$C,_xlpm.v,'Sales  POS'!$A:$A,_xlpm.d,'Sales  POS'!$D:$D,Sales!Z$3)))+MAP(ANCHORARRAY($A$5),ANCHORARRAY($B$5), LAMBDA(_xlpm.v,_xlpm.d,SUMIFS('Sales  POS'!$F:$F,'Sales  POS'!$C:$C,_xlpm.v,'Sales  POS'!$A:$A,_xlpm.d,'Sales  POS'!$D:$D,Sales!Z$2)))+MAP(ANCHORARRAY($A$5),ANCHORARRAY($B$5), LAMBDA(_xlpm.v,_xlpm.d,SUMIFS('Sales  POS'!$F:$F,'Sales  POS'!$C:$C,_xlpm.v,'Sales  POS'!$A:$A,_xlpm.d,'Sales  POS'!$D:$D,Sales!Z$1)))+MAP(ANCHORARRAY($A$5),ANCHORARRAY($B$5), LAMBDA(_xlpm.v,_xlpm.d,SUMIFS('Sales  POS'!$F:$F,'Sales  POS'!$C:$C,_xlpm.v,'Sales  POS'!$A:$A,_xlpm.d,'Sales  POS'!$D:$D,Sales!Z$4)))</f>
        <v>62.98</v>
      </c>
      <c r="AB5" cm="1">
        <f t="array" ref="AB5:AB48">MAP(ANCHORARRAY($A$5),ANCHORARRAY($B$5), LAMBDA(_xlpm.v,_xlpm.d,SUMIFS('Sales  POS'!$F:$F,'Sales  POS'!$C:$C,_xlpm.v,'Sales  POS'!$A:$A,_xlpm.d,'Sales  POS'!$D:$D,Sales!AB$3)))+MAP(ANCHORARRAY($A$5),ANCHORARRAY($B$5), LAMBDA(_xlpm.v,_xlpm.d,SUMIFS('Sales  POS'!$F:$F,'Sales  POS'!$C:$C,_xlpm.v,'Sales  POS'!$A:$A,_xlpm.d,'Sales  POS'!$D:$D,Sales!AB$2)))+MAP(ANCHORARRAY($A$5),ANCHORARRAY($B$5), LAMBDA(_xlpm.v,_xlpm.d,SUMIFS('Sales  POS'!$F:$F,'Sales  POS'!$C:$C,_xlpm.v,'Sales  POS'!$A:$A,_xlpm.d,'Sales  POS'!$D:$D,Sales!AB$4)))</f>
        <v>80.06</v>
      </c>
      <c r="AC5" cm="1">
        <f t="array" ref="AC5:AC48">MAP(ANCHORARRAY($A$5),ANCHORARRAY($B$5), LAMBDA(_xlpm.v,_xlpm.d,SUMIFS('Sales  POS'!$F:$F,'Sales  POS'!$C:$C,_xlpm.v,'Sales  POS'!$A:$A,_xlpm.d,'Sales  POS'!$D:$D,Sales!AC$4)))</f>
        <v>0</v>
      </c>
      <c r="AD5" cm="1">
        <f t="array" ref="AD5:AD48">MAP(ANCHORARRAY($A$5),ANCHORARRAY($B$5), LAMBDA(_xlpm.v,_xlpm.d,SUMIFS('Sales  POS'!$F:$F,'Sales  POS'!$C:$C,_xlpm.v,'Sales  POS'!$A:$A,_xlpm.d,'Sales  POS'!$D:$D,Sales!AD$4)))</f>
        <v>527.88</v>
      </c>
      <c r="AE5" cm="1">
        <f t="array" ref="AE5:AE48">MAP(ANCHORARRAY($A$5),ANCHORARRAY($B$5), LAMBDA(_xlpm.v,_xlpm.d,SUMIFS('Sales  POS'!$F:$F,'Sales  POS'!$C:$C,_xlpm.v,'Sales  POS'!$A:$A,_xlpm.d,'Sales  POS'!$D:$D,Sales!AE$4)))</f>
        <v>0</v>
      </c>
      <c r="AF5" cm="1">
        <f t="array" ref="AF5:AF48">MAP(ANCHORARRAY($A$5),ANCHORARRAY($B$5), LAMBDA(_xlpm.v,_xlpm.d,SUMIFS('Sales  POS'!$F:$F,'Sales  POS'!$C:$C,_xlpm.v,'Sales  POS'!$A:$A,_xlpm.d,'Sales  POS'!$D:$D,Sales!AF$3)))+MAP(ANCHORARRAY($A$5),ANCHORARRAY($B$5), LAMBDA(_xlpm.v,_xlpm.d,SUMIFS('Sales  POS'!$F:$F,'Sales  POS'!$C:$C,_xlpm.v,'Sales  POS'!$A:$A,_xlpm.d,'Sales  POS'!$D:$D,Sales!AF$4)))</f>
        <v>3040.8</v>
      </c>
      <c r="AG5" cm="1">
        <f t="array" ref="AG5:AG48">MAP(ANCHORARRAY($A$5),ANCHORARRAY($B$5), LAMBDA(_xlpm.v,_xlpm.d,SUMIFS('Sales  POS'!$F:$F,'Sales  POS'!$C:$C,_xlpm.v,'Sales  POS'!$A:$A,_xlpm.d,'Sales  POS'!$D:$D,Sales!AG$4)))</f>
        <v>0</v>
      </c>
      <c r="AH5" cm="1">
        <f t="array" ref="AH5:AH48">MAP(ANCHORARRAY($A$5),ANCHORARRAY($B$5), LAMBDA(_xlpm.v,_xlpm.d,SUMIFS('Sales  POS'!$F:$F,'Sales  POS'!$C:$C,_xlpm.v,'Sales  POS'!$A:$A,_xlpm.d,'Sales  POS'!$D:$D,Sales!AH$4)))</f>
        <v>0</v>
      </c>
      <c r="AI5" cm="1">
        <f t="array" ref="AI5:AI48">MAP(ANCHORARRAY($A$5),ANCHORARRAY($B$5), LAMBDA(_xlpm.v,_xlpm.d,SUMIFS('Sales  POS'!$F:$F,'Sales  POS'!$C:$C,_xlpm.v,'Sales  POS'!$A:$A,_xlpm.d,'Sales  POS'!$D:$D,Sales!AI$4)))</f>
        <v>0</v>
      </c>
      <c r="AJ5" cm="1">
        <f t="array" ref="AJ5:AJ48">MAP(ANCHORARRAY($A$5),ANCHORARRAY($B$5), LAMBDA(_xlpm.v,_xlpm.d,SUMIFS('Sales  POS'!$F:$F,'Sales  POS'!$C:$C,_xlpm.v,'Sales  POS'!$A:$A,_xlpm.d,'Sales  POS'!$D:$D,Sales!AJ$4)))</f>
        <v>0</v>
      </c>
      <c r="AK5" cm="1">
        <f t="array" ref="AK5:AK48">MAP(ANCHORARRAY($A$5),ANCHORARRAY($B$5), LAMBDA(_xlpm.v,_xlpm.d,SUMIFS('Sales  POS'!$F:$F,'Sales  POS'!$C:$C,_xlpm.v,'Sales  POS'!$A:$A,_xlpm.d,'Sales  POS'!$D:$D,Sales!AK$4)))</f>
        <v>0</v>
      </c>
      <c r="AL5" cm="1">
        <f t="array" ref="AL5:AL48">MAP(ANCHORARRAY($A$5),ANCHORARRAY($B$5), LAMBDA(_xlpm.v,_xlpm.d,SUMIFS('Sales  POS'!$F:$F,'Sales  POS'!$C:$C,_xlpm.v,'Sales  POS'!$A:$A,_xlpm.d,'Sales  POS'!$D:$D,Sales!AL$3)))+MAP(ANCHORARRAY($A$5),ANCHORARRAY($B$5), LAMBDA(_xlpm.v,_xlpm.d,SUMIFS('Sales  POS'!$F:$F,'Sales  POS'!$C:$C,_xlpm.v,'Sales  POS'!$A:$A,_xlpm.d,'Sales  POS'!$D:$D,Sales!AL$4)))</f>
        <v>0</v>
      </c>
      <c r="AM5" cm="1">
        <f t="array" ref="AM5:AM48">MAP(ANCHORARRAY($A$5),ANCHORARRAY($B$5), LAMBDA(_xlpm.v,_xlpm.d,SUMIFS('Sales  POS'!$F:$F,'Sales  POS'!$C:$C,_xlpm.v,'Sales  POS'!$A:$A,_xlpm.d,'Sales  POS'!$D:$D,Sales!AM$3)))+MAP(ANCHORARRAY($A$5),ANCHORARRAY($B$5), LAMBDA(_xlpm.v,_xlpm.d,SUMIFS('Sales  POS'!$F:$F,'Sales  POS'!$C:$C,_xlpm.v,'Sales  POS'!$A:$A,_xlpm.d,'Sales  POS'!$D:$D,Sales!AM$4)))</f>
        <v>0</v>
      </c>
      <c r="AN5" cm="1">
        <f t="array" ref="AN5:AN48">MAP(ANCHORARRAY($A$5),ANCHORARRAY($B$5), LAMBDA(_xlpm.v,_xlpm.d,SUMIFS('Sales  POS'!$F:$F,'Sales  POS'!$C:$C,_xlpm.v,'Sales  POS'!$A:$A,_xlpm.d,'Sales  POS'!$D:$D,Sales!AN$4)))</f>
        <v>0</v>
      </c>
      <c r="AO5" cm="1">
        <f t="array" ref="AO5:AO48">MAP(ANCHORARRAY($A$5),ANCHORARRAY($B$5), LAMBDA(_xlpm.v,_xlpm.d,SUMIFS('Sales  POS'!$F:$F,'Sales  POS'!$C:$C,_xlpm.v,'Sales  POS'!$A:$A,_xlpm.d,'Sales  POS'!$D:$D,Sales!AO$4)))</f>
        <v>0</v>
      </c>
      <c r="AP5" cm="1">
        <f t="array" ref="AP5:AP48">MAP(ANCHORARRAY($A$5),ANCHORARRAY($B$5), LAMBDA(_xlpm.v,_xlpm.d,SUMIFS('Sales  POS'!$F:$F,'Sales  POS'!$C:$C,_xlpm.v,'Sales  POS'!$A:$A,_xlpm.d,'Sales  POS'!$D:$D,Sales!AP$4)))</f>
        <v>0</v>
      </c>
      <c r="AQ5" cm="1">
        <f t="array" ref="AQ5:AQ48">MAP(ANCHORARRAY($A$5),ANCHORARRAY($B$5), LAMBDA(_xlpm.v,_xlpm.d,SUMIFS('Sales  POS'!$F:$F,'Sales  POS'!$C:$C,_xlpm.v,'Sales  POS'!$A:$A,_xlpm.d,'Sales  POS'!$D:$D,Sales!AQ$4)))</f>
        <v>0</v>
      </c>
      <c r="AR5" cm="1">
        <f t="array" ref="AR5:AR48">MAP(ANCHORARRAY($A$5),ANCHORARRAY($B$5), LAMBDA(_xlpm.v,_xlpm.d,SUMIFS('Sales  POS'!$F:$F,'Sales  POS'!$C:$C,_xlpm.v,'Sales  POS'!$A:$A,_xlpm.d,'Sales  POS'!$D:$D,Sales!AR$3)))+MAP(ANCHORARRAY($A$5),ANCHORARRAY($B$5), LAMBDA(_xlpm.v,_xlpm.d,SUMIFS('Sales  POS'!$F:$F,'Sales  POS'!$C:$C,_xlpm.v,'Sales  POS'!$A:$A,_xlpm.d,'Sales  POS'!$D:$D,Sales!AR$4)))</f>
        <v>41.99</v>
      </c>
      <c r="AS5" cm="1">
        <f t="array" ref="AS5:AS48">BYROW(HSTACK(ANCHORARRAY(AB5),ANCHORARRAY(AC5),ANCHORARRAY(AD5),ANCHORARRAY(AE5),ANCHORARRAY(AF5),ANCHORARRAY(AG5),ANCHORARRAY(AH5),ANCHORARRAY(AI5),ANCHORARRAY(AJ5),ANCHORARRAY(AK5),ANCHORARRAY(AL5),ANCHORARRAY(AM5),ANCHORARRAY(AN5),ANCHORARRAY(AO5),ANCHORARRAY(AP5),ANCHORARRAY(AQ5),ANCHORARRAY(AR5)),LAMBDA(_xlpm.r,SUM(_xlpm.r)))</f>
        <v>3690.73</v>
      </c>
      <c r="AT5" cm="1">
        <f t="array" ref="AT5:AT48">MAP(ANCHORARRAY($A$5),ANCHORARRAY($B$5), LAMBDA(_xlpm.v,_xlpm.d,SUMIFS('Sales  POS'!$F:$F,'Sales  POS'!$C:$C,_xlpm.v,'Sales  POS'!$A:$A,_xlpm.d,'Sales  POS'!$D:$D,Sales!AT$4)))</f>
        <v>833.52</v>
      </c>
      <c r="AU5" cm="1">
        <f t="array" ref="AU5:AU48">MAP(ANCHORARRAY($A$5),ANCHORARRAY($B$5), LAMBDA(_xlpm.v,_xlpm.d,SUMIFS('Sales  POS'!$F:$F,'Sales  POS'!$C:$C,_xlpm.v,'Sales  POS'!$A:$A,_xlpm.d,'Sales  POS'!$D:$D,Sales!AU$4)))</f>
        <v>15.06</v>
      </c>
      <c r="AV5" cm="1">
        <f t="array" ref="AV5:AV48">MAP(ANCHORARRAY($A$5),ANCHORARRAY($B$5), LAMBDA(_xlpm.v,_xlpm.d,SUMIFS('Sales  POS'!$F:$F,'Sales  POS'!$C:$C,_xlpm.v,'Sales  POS'!$A:$A,_xlpm.d,'Sales  POS'!$D:$D,Sales!AV$3)))+MAP(ANCHORARRAY($A$5),ANCHORARRAY($B$5), LAMBDA(_xlpm.v,_xlpm.d,SUMIFS('Sales  POS'!$F:$F,'Sales  POS'!$C:$C,_xlpm.v,'Sales  POS'!$A:$A,_xlpm.d,'Sales  POS'!$D:$D,Sales!AV$4)))</f>
        <v>111.82</v>
      </c>
      <c r="AW5" cm="1">
        <f t="array" ref="AW5:AW48">MAP(ANCHORARRAY($A$5),ANCHORARRAY($B$5), LAMBDA(_xlpm.v,_xlpm.d,SUMIFS('Sales  POS'!$F:$F,'Sales  POS'!$C:$C,_xlpm.v,'Sales  POS'!$A:$A,_xlpm.d,'Sales  POS'!$D:$D,Sales!AW$4)))</f>
        <v>0</v>
      </c>
      <c r="AX5" cm="1">
        <f t="array" ref="AX5:AX48">MAP(ANCHORARRAY($A$5),ANCHORARRAY($B$5), LAMBDA(_xlpm.v,_xlpm.d,SUMIFS('Sales  POS'!$F:$F,'Sales  POS'!$C:$C,_xlpm.v,'Sales  POS'!$A:$A,_xlpm.d,'Sales  POS'!$D:$D,Sales!AX$4)))</f>
        <v>0</v>
      </c>
      <c r="AY5" cm="1">
        <f t="array" ref="AY5:AY48">MAP(ANCHORARRAY($A$5),ANCHORARRAY($B$5), LAMBDA(_xlpm.v,_xlpm.d,SUMIFS('Sales  POS'!$F:$F,'Sales  POS'!$C:$C,_xlpm.v,'Sales  POS'!$A:$A,_xlpm.d,'Sales  POS'!$D:$D,Sales!AY$4)))</f>
        <v>0</v>
      </c>
      <c r="AZ5" cm="1">
        <f t="array" ref="AZ5:AZ48">MAP(ANCHORARRAY($A$5),ANCHORARRAY($B$5), LAMBDA(_xlpm.v,_xlpm.d,SUMIFS('Sales  POS'!$F:$F,'Sales  POS'!$C:$C,_xlpm.v,'Sales  POS'!$A:$A,_xlpm.d,'Sales  POS'!$D:$D,Sales!AZ$3)))+MAP(ANCHORARRAY($A$5),ANCHORARRAY($B$5), LAMBDA(_xlpm.v,_xlpm.d,SUMIFS('Sales  POS'!$F:$F,'Sales  POS'!$C:$C,_xlpm.v,'Sales  POS'!$A:$A,_xlpm.d,'Sales  POS'!$D:$D,Sales!AZ$4)))</f>
        <v>0</v>
      </c>
      <c r="BA5" cm="1">
        <f t="array" ref="BA5:BA48">MAP(ANCHORARRAY($A$5),ANCHORARRAY($B$5), LAMBDA(_xlpm.v,_xlpm.d,SUMIFS('Sales  POS'!$E:$E,'Sales  POS'!$C:$C,_xlpm.v,'Sales  POS'!$A:$A,_xlpm.d,'Sales  POS'!$D:$D,Sales!BA$4)))</f>
        <v>0</v>
      </c>
      <c r="BB5" cm="1">
        <f t="array" ref="BB5:BB48">MAP(ANCHORARRAY($A$5),ANCHORARRAY($B$5), LAMBDA(_xlpm.v,_xlpm.d,SUMIFS('Sales  POS'!$F:$F,'Sales  POS'!$C:$C,_xlpm.v,'Sales  POS'!$A:$A,_xlpm.d,'Sales  POS'!$D:$D,Sales!BB$4)))</f>
        <v>0</v>
      </c>
      <c r="BC5" cm="1">
        <f t="array" ref="BC5:BC48">MAP(ANCHORARRAY($A$5),ANCHORARRAY($B$5), LAMBDA(_xlpm.v,_xlpm.d,SUMIFS('Sales  POS'!$F:$F,'Sales  POS'!$C:$C,_xlpm.v,'Sales  POS'!$A:$A,_xlpm.d,'Sales  POS'!$D:$D,Sales!BC$4)))</f>
        <v>0</v>
      </c>
      <c r="BD5" cm="1">
        <f t="array" ref="BD5:BD48">MAP(ANCHORARRAY($A$5),ANCHORARRAY($B$5), LAMBDA(_xlpm.v,_xlpm.d,SUMIFS('Sales  POS'!$F:$F,'Sales  POS'!$C:$C,_xlpm.v,'Sales  POS'!$A:$A,_xlpm.d,'Sales  POS'!$D:$D,Sales!BD$4)))</f>
        <v>0</v>
      </c>
      <c r="BE5" cm="1">
        <f t="array" ref="BE5:BE48">MAP(ANCHORARRAY($A$5),ANCHORARRAY($B$5), LAMBDA(_xlpm.v,_xlpm.d,SUMIFS('Sales  POS'!$F:$F,'Sales  POS'!$C:$C,_xlpm.v,'Sales  POS'!$A:$A,_xlpm.d,'Sales  POS'!$D:$D,Sales!BE$4)))</f>
        <v>0</v>
      </c>
      <c r="BF5" cm="1">
        <f t="array" ref="BF5:BF48">MAP(ANCHORARRAY($A$5),ANCHORARRAY($B$5), LAMBDA(_xlpm.v,_xlpm.d,SUMIFS('Sales  POS'!$F:$F,'Sales  POS'!$C:$C,_xlpm.v,'Sales  POS'!$A:$A,_xlpm.d,'Sales  POS'!$D:$D,Sales!BF$4)))</f>
        <v>0</v>
      </c>
      <c r="BG5" cm="1">
        <f t="array" ref="BG5:BG48">MAP(ANCHORARRAY($A$5),ANCHORARRAY($B$5), LAMBDA(_xlpm.v,_xlpm.d,SUMIFS('Sales  POS'!$F:$F,'Sales  POS'!$C:$C,_xlpm.v,'Sales  POS'!$A:$A,_xlpm.d,'Sales  POS'!$D:$D,Sales!BG$4)))</f>
        <v>0</v>
      </c>
      <c r="BH5" cm="1">
        <f t="array" ref="BH5:BH48">MAP(ANCHORARRAY($A$5),ANCHORARRAY($B$5), LAMBDA(_xlpm.v,_xlpm.d,SUMIFS('Sales  POS'!$F:$F,'Sales  POS'!$C:$C,_xlpm.v,'Sales  POS'!$A:$A,_xlpm.d,'Sales  POS'!$D:$D,Sales!BH$4)))</f>
        <v>0</v>
      </c>
      <c r="BI5" cm="1">
        <f t="array" ref="BI5:BI48">BYROW(HSTACK(ANCHORARRAY(BE5),ANCHORARRAY(BF5),ANCHORARRAY(BG5),ANCHORARRAY(BH5)),LAMBDA(_xlpm.r,SUM(_xlpm.r)))</f>
        <v>0</v>
      </c>
      <c r="BJ5" cm="1">
        <f t="array" ref="BJ5:BJ48">MAP(ANCHORARRAY($A$5),ANCHORARRAY($B$5), LAMBDA(_xlpm.v,_xlpm.d,SUMIFS('Sales  POS'!$E:$E,'Sales  POS'!$C:$C,_xlpm.v,'Sales  POS'!$A:$A,_xlpm.d,'Sales  POS'!$D:$D,Sales!BJ$4)))</f>
        <v>0</v>
      </c>
      <c r="BK5" cm="1">
        <f t="array" ref="BK5:BK48">MAP(ANCHORARRAY($A$5),ANCHORARRAY($B$5), LAMBDA(_xlpm.v,_xlpm.d,SUMIFS('Sales  POS'!$E:$E,'Sales  POS'!$C:$C,_xlpm.v,'Sales  POS'!$A:$A,_xlpm.d,'Sales  POS'!$D:$D,Sales!BK$4)))</f>
        <v>0</v>
      </c>
      <c r="BL5" cm="1">
        <f t="array" ref="BL5:BL48">MAP(ANCHORARRAY($A$5),ANCHORARRAY($B$5), LAMBDA(_xlpm.v,_xlpm.d,SUMIFS('Sales  POS'!$F:$F,'Sales  POS'!$C:$C,_xlpm.v,'Sales  POS'!$A:$A,_xlpm.d,'Sales  POS'!$D:$D,Sales!BL$4)))</f>
        <v>0</v>
      </c>
      <c r="BM5" cm="1">
        <f t="array" ref="BM5:BM48">MAP(ANCHORARRAY($A$5),ANCHORARRAY($B$5), LAMBDA(_xlpm.v,_xlpm.d,SUMIFS('Sales  POS'!$E:$E,'Sales  POS'!$C:$C,_xlpm.v,'Sales  POS'!$A:$A,_xlpm.d,'Sales  POS'!$D:$D,Sales!BM$4)))</f>
        <v>0</v>
      </c>
      <c r="BN5" cm="1">
        <f t="array" ref="BN5:BN48">MAP(ANCHORARRAY($A$5),ANCHORARRAY($B$5), LAMBDA(_xlpm.v,_xlpm.d,SUMIFS('Sales  POS'!$E:$E,'Sales  POS'!$C:$C,_xlpm.v,'Sales  POS'!$A:$A,_xlpm.d,'Sales  POS'!$D:$D,Sales!BN$4)))</f>
        <v>0</v>
      </c>
      <c r="BO5" cm="1">
        <f t="array" ref="BO5:BO48">MAP(ANCHORARRAY($A$5),ANCHORARRAY($B$5), LAMBDA(_xlpm.v,_xlpm.d,SUMIFS('Sales  POS'!$E:$E,'Sales  POS'!$C:$C,_xlpm.v,'Sales  POS'!$A:$A,_xlpm.d,'Sales  POS'!$D:$D,Sales!BO$4)))</f>
        <v>0</v>
      </c>
      <c r="BP5" cm="1">
        <f t="array" ref="BP5:BP48">MAP(ANCHORARRAY($A$5),ANCHORARRAY($B$5), LAMBDA(_xlpm.v,_xlpm.d,SUMIFS('Sales  POS'!$E:$E,'Sales  POS'!$C:$C,_xlpm.v,'Sales  POS'!$A:$A,_xlpm.d,'Sales  POS'!$D:$D,Sales!BP$4)))</f>
        <v>0</v>
      </c>
      <c r="BQ5" cm="1">
        <f t="array" ref="BQ5:BQ48">MAP(ANCHORARRAY($A$5),ANCHORARRAY($B$5), LAMBDA(_xlpm.v,_xlpm.d,SUMIFS('Sales  POS'!$E:$E,'Sales  POS'!$C:$C,_xlpm.v,'Sales  POS'!$A:$A,_xlpm.d,'Sales  POS'!$D:$D,Sales!BQ$4)))</f>
        <v>0</v>
      </c>
      <c r="BR5" cm="1">
        <f t="array" ref="BR5:BR48">MAP(ANCHORARRAY($A$5),ANCHORARRAY($B$5), LAMBDA(_xlpm.v,_xlpm.d,SUMIFS('Sales  POS'!$E:$E,'Sales  POS'!$C:$C,_xlpm.v,'Sales  POS'!$A:$A,_xlpm.d,'Sales  POS'!$D:$D,Sales!BR$4)))</f>
        <v>0</v>
      </c>
      <c r="BS5" cm="1">
        <f t="array" ref="BS5:BS48">MAP(ANCHORARRAY($A$5),ANCHORARRAY($B$5), LAMBDA(_xlpm.v,_xlpm.d,SUMIFS('Sales  POS'!$E:$E,'Sales  POS'!$C:$C,_xlpm.v,'Sales  POS'!$A:$A,_xlpm.d,'Sales  POS'!$D:$D,Sales!BS$4)))</f>
        <v>0</v>
      </c>
      <c r="BT5" cm="1">
        <f t="array" ref="BT5:BT48">BYROW(HSTACK(ANCHORARRAY(BN5),ANCHORARRAY(BO5),ANCHORARRAY(BP5),ANCHORARRAY(BQ5),ANCHORARRAY(BR5),ANCHORARRAY(BS5)),LAMBDA(_xlpm.r,SUM(_xlpm.r)))</f>
        <v>0</v>
      </c>
      <c r="BU5" cm="1">
        <f t="array" ref="BU5:BU48">MAP(ANCHORARRAY($A$5),ANCHORARRAY($B$5), LAMBDA(_xlpm.v,_xlpm.d,SUMIFS('Sales  POS'!$F:$F,'Sales  POS'!$C:$C,_xlpm.v,'Sales  POS'!$A:$A,_xlpm.d,'Sales  POS'!$D:$D,Sales!BU$4)))</f>
        <v>1363</v>
      </c>
      <c r="BV5" cm="1">
        <f t="array" ref="BV5:BV48">MAP(ANCHORARRAY($A$5),ANCHORARRAY($B$5), LAMBDA(_xlpm.v,_xlpm.d,SUMIFS('Sales  POS'!$F:$F,'Sales  POS'!$C:$C,_xlpm.v,'Sales  POS'!$A:$A,_xlpm.d,'Sales  POS'!$D:$D,Sales!BV$4)))</f>
        <v>0</v>
      </c>
      <c r="BW5" cm="1">
        <f t="array" ref="BW5:BW48">MAP(ANCHORARRAY($A$5),ANCHORARRAY($B$5), LAMBDA(_xlpm.v,_xlpm.d,SUMIFS('Sales  POS'!$E:$E,'Sales  POS'!$C:$C,_xlpm.v,'Sales  POS'!$A:$A,_xlpm.d,'Sales  POS'!$D:$D,Sales!BW$4)))</f>
        <v>0</v>
      </c>
      <c r="BX5" cm="1">
        <f t="array" ref="BX5:BX48">MAP(ANCHORARRAY($A$5),ANCHORARRAY($B$5), LAMBDA(_xlpm.v,_xlpm.d,SUMIFS('Sales  POS'!$E:$E,'Sales  POS'!$C:$C,_xlpm.v,'Sales  POS'!$A:$A,_xlpm.d,'Sales  POS'!$D:$D,Sales!BX$4)))</f>
        <v>0</v>
      </c>
      <c r="BY5" cm="1">
        <f t="array" ref="BY5:BY48">MAP(ANCHORARRAY($A$5),ANCHORARRAY($B$5), LAMBDA(_xlpm.v,_xlpm.d,SUMIFS('Sales  POS'!$E:$E,'Sales  POS'!$C:$C,_xlpm.v,'Sales  POS'!$A:$A,_xlpm.d,'Sales  POS'!$D:$D,Sales!BY$4)))</f>
        <v>0</v>
      </c>
      <c r="BZ5" cm="1">
        <f t="array" ref="BZ5:BZ48">MAP(ANCHORARRAY($A$5),ANCHORARRAY($B$5), LAMBDA(_xlpm.v,_xlpm.d,SUMIFS('Sales  POS'!$E:$E,'Sales  POS'!$C:$C,_xlpm.v,'Sales  POS'!$A:$A,_xlpm.d,'Sales  POS'!$D:$D,Sales!BZ$4)))</f>
        <v>0</v>
      </c>
      <c r="CA5" cm="1">
        <f t="array" ref="CA5:CA48">MAP(ANCHORARRAY($A$5),ANCHORARRAY($B$5), LAMBDA(_xlpm.v,_xlpm.d,SUMIFS('Sales  POS'!$E:$E,'Sales  POS'!$C:$C,_xlpm.v,'Sales  POS'!$A:$A,_xlpm.d,'Sales  POS'!$D:$D,Sales!CA$4)))</f>
        <v>0</v>
      </c>
      <c r="CB5" cm="1">
        <f t="array" ref="CB5:CB48">BYROW(HSTACK(ANCHORARRAY(BW5),ANCHORARRAY(BX5),ANCHORARRAY(BY5),ANCHORARRAY(BZ5),ANCHORARRAY(CA5)),LAMBDA(_xlpm.r,SUM(_xlpm.r)))</f>
        <v>0</v>
      </c>
      <c r="CC5" cm="1">
        <f t="array" ref="CC5:CC48">MAP(ANCHORARRAY($A$5),ANCHORARRAY($B$5), LAMBDA(_xlpm.v,_xlpm.d,SUMIFS('Sales  POS'!$E:$E,'Sales  POS'!$C:$C,_xlpm.v,'Sales  POS'!$A:$A,_xlpm.d,'Sales  POS'!$D:$D,Sales!CC$4)))</f>
        <v>0</v>
      </c>
      <c r="CD5" cm="1">
        <f t="array" ref="CD5:CD48">MAP(ANCHORARRAY($A$5),ANCHORARRAY($B$5), LAMBDA(_xlpm.v,_xlpm.d,SUMIFS('Sales  POS'!$F:$F,'Sales  POS'!$C:$C,_xlpm.v,'Sales  POS'!$A:$A,_xlpm.d,'Sales  POS'!$D:$D,Sales!CD$4)))-MAP(ANCHORARRAY($A$5),ANCHORARRAY($B$5), LAMBDA(_xlpm.v,_xlpm.d,SUMIFS('Sales  POS'!$E:$E,'Sales  POS'!$C:$C,_xlpm.v,'Sales  POS'!$A:$A,_xlpm.d,'Sales  POS'!$D:$D,Sales!CD$4)))</f>
        <v>-6.16</v>
      </c>
      <c r="CF5" cm="1">
        <f t="array" ref="CF5:CF48">MAP(ANCHORARRAY($A$5),ANCHORARRAY($B$5), LAMBDA(_xlpm.v,_xlpm.d,SUMIFS('Sales  POS'!$F:$F,'Sales  POS'!$C:$C,_xlpm.v,'Sales  POS'!$A:$A,_xlpm.d,'Sales  POS'!$D:$D,Sales!CF$3)))+MAP(ANCHORARRAY($A$5),ANCHORARRAY($B$5), LAMBDA(_xlpm.v,_xlpm.d,SUMIFS('Sales  POS'!$F:$F,'Sales  POS'!$C:$C,_xlpm.v,'Sales  POS'!$A:$A,_xlpm.d,'Sales  POS'!$D:$D,Sales!CF$4)))</f>
        <v>1363</v>
      </c>
      <c r="CG5" cm="1">
        <f t="array" ref="CG5:CG48">MAP(ANCHORARRAY($A$5),ANCHORARRAY($B$5), LAMBDA(_xlpm.v,_xlpm.d,SUMIFS('Sales  POS'!$F:$F,'Sales  POS'!$C:$C,_xlpm.v,'Sales  POS'!$A:$A,_xlpm.d,'Sales  POS'!$D:$D,Sales!CD$4)))</f>
        <v>0</v>
      </c>
      <c r="CH5" cm="1">
        <f t="array" ref="CH5:CH48">MAP(ANCHORARRAY($A$5),ANCHORARRAY($B$5), LAMBDA(_xlpm.v,_xlpm.d,SUMIFS('Sales  POS'!$E:$E,'Sales  POS'!$C:$C,_xlpm.v,'Sales  POS'!$A:$A,_xlpm.d,'Sales  POS'!$D:$D,Sales!CD$4)))</f>
        <v>6.16</v>
      </c>
    </row>
    <row r="6">
      <c r="A6">
        <v>4579</v>
      </c>
      <c r="B6">
        <v>46173</v>
      </c>
      <c r="D6">
        <v>7725.61</v>
      </c>
      <c r="E6">
        <v>322.75</v>
      </c>
      <c r="F6">
        <v>0</v>
      </c>
      <c r="G6">
        <v>0</v>
      </c>
      <c r="H6">
        <v>0</v>
      </c>
      <c r="I6">
        <v>695.58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50.28</v>
      </c>
      <c r="AB6">
        <v>45.22</v>
      </c>
      <c r="AC6">
        <v>0</v>
      </c>
      <c r="AD6">
        <v>760.11</v>
      </c>
      <c r="AE6">
        <v>0</v>
      </c>
      <c r="AF6">
        <v>3918.71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73.96</v>
      </c>
      <c r="AS6">
        <v>4798</v>
      </c>
      <c r="AT6">
        <v>1655.12</v>
      </c>
      <c r="AU6">
        <v>50.76</v>
      </c>
      <c r="AV6">
        <v>99.21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2096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17.73</v>
      </c>
      <c r="CF6">
        <v>2096</v>
      </c>
      <c r="CG6">
        <v>17.73</v>
      </c>
      <c r="CH6">
        <v>0</v>
      </c>
    </row>
    <row r="7">
      <c r="A7">
        <v>5328</v>
      </c>
      <c r="B7">
        <v>46173</v>
      </c>
      <c r="D7">
        <v>8953.29</v>
      </c>
      <c r="E7">
        <v>993.1</v>
      </c>
      <c r="F7">
        <v>21.26</v>
      </c>
      <c r="G7">
        <v>-18</v>
      </c>
      <c r="H7">
        <v>5.96</v>
      </c>
      <c r="I7">
        <v>1068.76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52.24</v>
      </c>
      <c r="AB7">
        <v>81.28</v>
      </c>
      <c r="AC7">
        <v>0</v>
      </c>
      <c r="AD7">
        <v>589.4</v>
      </c>
      <c r="AE7">
        <v>0</v>
      </c>
      <c r="AF7">
        <v>3318.77</v>
      </c>
      <c r="AG7">
        <v>0</v>
      </c>
      <c r="AH7">
        <v>294.23</v>
      </c>
      <c r="AI7">
        <v>562.35</v>
      </c>
      <c r="AJ7">
        <v>0</v>
      </c>
      <c r="AK7">
        <v>0</v>
      </c>
      <c r="AL7">
        <v>70.56</v>
      </c>
      <c r="AM7">
        <v>0</v>
      </c>
      <c r="AN7">
        <v>0</v>
      </c>
      <c r="AO7">
        <v>0</v>
      </c>
      <c r="AP7">
        <v>0</v>
      </c>
      <c r="AQ7">
        <v>83.22</v>
      </c>
      <c r="AR7">
        <v>0</v>
      </c>
      <c r="AS7">
        <v>4999.810000000001</v>
      </c>
      <c r="AT7">
        <v>2744.08</v>
      </c>
      <c r="AU7">
        <v>136.37</v>
      </c>
      <c r="AV7">
        <v>353.3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28.34</v>
      </c>
      <c r="BT7">
        <v>28.34</v>
      </c>
      <c r="BU7">
        <v>2785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-0.09</v>
      </c>
      <c r="CF7">
        <v>2785</v>
      </c>
      <c r="CG7">
        <v>0</v>
      </c>
      <c r="CH7">
        <v>0.09</v>
      </c>
    </row>
    <row r="8">
      <c r="A8">
        <v>5592</v>
      </c>
      <c r="B8">
        <v>46173</v>
      </c>
      <c r="D8">
        <v>6345.74</v>
      </c>
      <c r="E8">
        <v>514.24</v>
      </c>
      <c r="F8">
        <v>14.24</v>
      </c>
      <c r="G8">
        <v>-13.5</v>
      </c>
      <c r="H8">
        <v>4.47</v>
      </c>
      <c r="I8">
        <v>737.05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165.51999999999998</v>
      </c>
      <c r="AB8">
        <v>86.5</v>
      </c>
      <c r="AC8">
        <v>0</v>
      </c>
      <c r="AD8">
        <v>843.53</v>
      </c>
      <c r="AE8">
        <v>0</v>
      </c>
      <c r="AF8">
        <v>3124.19</v>
      </c>
      <c r="AG8">
        <v>0</v>
      </c>
      <c r="AH8">
        <v>294.65</v>
      </c>
      <c r="AI8">
        <v>1084.11</v>
      </c>
      <c r="AJ8">
        <v>0</v>
      </c>
      <c r="AK8">
        <v>0</v>
      </c>
      <c r="AL8">
        <v>19.37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5452.349999999999</v>
      </c>
      <c r="AT8">
        <v>751.48</v>
      </c>
      <c r="AU8">
        <v>72.57</v>
      </c>
      <c r="AV8">
        <v>205.59</v>
      </c>
      <c r="AW8">
        <v>0</v>
      </c>
      <c r="AX8">
        <v>0</v>
      </c>
      <c r="AY8">
        <v>0</v>
      </c>
      <c r="AZ8">
        <v>19.92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>
        <v>2</v>
      </c>
      <c r="BU8">
        <v>950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0.31</v>
      </c>
      <c r="CF8">
        <v>950</v>
      </c>
      <c r="CG8">
        <v>0.31</v>
      </c>
      <c r="CH8">
        <v>0</v>
      </c>
    </row>
    <row r="9">
      <c r="A9">
        <v>5813</v>
      </c>
      <c r="B9">
        <v>46173</v>
      </c>
      <c r="D9">
        <v>5156.06</v>
      </c>
      <c r="E9">
        <v>416.8</v>
      </c>
      <c r="F9">
        <v>2.07</v>
      </c>
      <c r="G9">
        <v>0</v>
      </c>
      <c r="H9">
        <v>0</v>
      </c>
      <c r="I9">
        <v>502.83</v>
      </c>
      <c r="J9">
        <v>66.45</v>
      </c>
      <c r="K9">
        <v>0</v>
      </c>
      <c r="L9">
        <v>0.2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7.41</v>
      </c>
      <c r="AB9">
        <v>50.18</v>
      </c>
      <c r="AC9">
        <v>0</v>
      </c>
      <c r="AD9">
        <v>293.53</v>
      </c>
      <c r="AE9">
        <v>0</v>
      </c>
      <c r="AF9">
        <v>2788.08</v>
      </c>
      <c r="AG9">
        <v>0</v>
      </c>
      <c r="AH9">
        <v>118.29</v>
      </c>
      <c r="AI9">
        <v>748.61</v>
      </c>
      <c r="AJ9">
        <v>0</v>
      </c>
      <c r="AK9">
        <v>0</v>
      </c>
      <c r="AL9">
        <v>64.36</v>
      </c>
      <c r="AM9">
        <v>37.09</v>
      </c>
      <c r="AN9">
        <v>0</v>
      </c>
      <c r="AO9">
        <v>0</v>
      </c>
      <c r="AP9">
        <v>0</v>
      </c>
      <c r="AQ9">
        <v>0</v>
      </c>
      <c r="AR9">
        <v>0</v>
      </c>
      <c r="AS9">
        <v>4100.14</v>
      </c>
      <c r="AT9">
        <v>524.61</v>
      </c>
      <c r="AU9">
        <v>0</v>
      </c>
      <c r="AV9">
        <v>61.48</v>
      </c>
      <c r="AW9">
        <v>0</v>
      </c>
      <c r="AX9">
        <v>0</v>
      </c>
      <c r="AY9">
        <v>66.45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1317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0.87</v>
      </c>
      <c r="CF9">
        <v>1317</v>
      </c>
      <c r="CG9">
        <v>0.87</v>
      </c>
      <c r="CH9">
        <v>0</v>
      </c>
    </row>
    <row r="10">
      <c r="A10">
        <v>8732</v>
      </c>
      <c r="B10">
        <v>46173</v>
      </c>
      <c r="D10">
        <v>9799.01</v>
      </c>
      <c r="E10">
        <v>965.24</v>
      </c>
      <c r="F10">
        <v>22.19</v>
      </c>
      <c r="G10">
        <v>-18</v>
      </c>
      <c r="H10">
        <v>5.96</v>
      </c>
      <c r="I10">
        <v>996.07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103.57</v>
      </c>
      <c r="AB10">
        <v>89.51</v>
      </c>
      <c r="AC10">
        <v>0</v>
      </c>
      <c r="AD10">
        <v>1344.36</v>
      </c>
      <c r="AE10">
        <v>0</v>
      </c>
      <c r="AF10">
        <v>4004.2</v>
      </c>
      <c r="AG10">
        <v>0</v>
      </c>
      <c r="AH10">
        <v>194.95</v>
      </c>
      <c r="AI10">
        <v>928.96</v>
      </c>
      <c r="AJ10">
        <v>0</v>
      </c>
      <c r="AK10">
        <v>0</v>
      </c>
      <c r="AL10">
        <v>0</v>
      </c>
      <c r="AM10">
        <v>0</v>
      </c>
      <c r="AN10">
        <v>108.02</v>
      </c>
      <c r="AO10">
        <v>0</v>
      </c>
      <c r="AP10">
        <v>0</v>
      </c>
      <c r="AQ10">
        <v>47.93</v>
      </c>
      <c r="AR10">
        <v>0</v>
      </c>
      <c r="AS10">
        <v>6717.93</v>
      </c>
      <c r="AT10">
        <v>2405.76</v>
      </c>
      <c r="AU10">
        <v>16.43</v>
      </c>
      <c r="AV10">
        <v>369.67</v>
      </c>
      <c r="AW10">
        <v>0</v>
      </c>
      <c r="AX10">
        <v>0</v>
      </c>
      <c r="AY10">
        <v>33.3</v>
      </c>
      <c r="AZ10">
        <v>41.38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5.47</v>
      </c>
      <c r="BT10">
        <v>5.47</v>
      </c>
      <c r="BU10">
        <v>2107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-1.1</v>
      </c>
      <c r="CF10">
        <v>2107</v>
      </c>
      <c r="CG10">
        <v>0</v>
      </c>
      <c r="CH10">
        <v>1.1</v>
      </c>
    </row>
    <row r="11">
      <c r="A11">
        <v>8972</v>
      </c>
      <c r="B11">
        <v>46173</v>
      </c>
      <c r="D11">
        <v>5784.92</v>
      </c>
      <c r="E11">
        <v>529.15</v>
      </c>
      <c r="F11">
        <v>18</v>
      </c>
      <c r="G11">
        <v>-18</v>
      </c>
      <c r="H11">
        <v>5.96</v>
      </c>
      <c r="I11">
        <v>513.32</v>
      </c>
      <c r="J11">
        <v>0</v>
      </c>
      <c r="K11">
        <v>0</v>
      </c>
      <c r="L11">
        <v>0.35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83.23</v>
      </c>
      <c r="AB11">
        <v>41.8</v>
      </c>
      <c r="AC11">
        <v>0</v>
      </c>
      <c r="AD11">
        <v>407.97</v>
      </c>
      <c r="AE11">
        <v>0</v>
      </c>
      <c r="AF11">
        <v>2902.57</v>
      </c>
      <c r="AG11">
        <v>0</v>
      </c>
      <c r="AH11">
        <v>115.17</v>
      </c>
      <c r="AI11">
        <v>811.18</v>
      </c>
      <c r="AJ11">
        <v>0</v>
      </c>
      <c r="AK11">
        <v>0</v>
      </c>
      <c r="AL11">
        <v>68.11</v>
      </c>
      <c r="AM11">
        <v>15.13</v>
      </c>
      <c r="AN11">
        <v>0</v>
      </c>
      <c r="AO11">
        <v>0</v>
      </c>
      <c r="AP11">
        <v>0</v>
      </c>
      <c r="AQ11">
        <v>71.86</v>
      </c>
      <c r="AR11">
        <v>0</v>
      </c>
      <c r="AS11">
        <v>4433.79</v>
      </c>
      <c r="AT11">
        <v>1455.92</v>
      </c>
      <c r="AU11">
        <v>64.51</v>
      </c>
      <c r="AV11">
        <v>147.62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11.86</v>
      </c>
      <c r="BT11">
        <v>11.86</v>
      </c>
      <c r="BU11">
        <v>686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-7.51</v>
      </c>
      <c r="CF11">
        <v>686</v>
      </c>
      <c r="CG11">
        <v>0</v>
      </c>
      <c r="CH11">
        <v>7.51</v>
      </c>
    </row>
    <row r="12">
      <c r="A12">
        <v>10545</v>
      </c>
      <c r="B12">
        <v>46173</v>
      </c>
      <c r="D12">
        <v>3384.26</v>
      </c>
      <c r="E12">
        <v>295.27</v>
      </c>
      <c r="F12">
        <v>1.5</v>
      </c>
      <c r="G12">
        <v>0</v>
      </c>
      <c r="H12">
        <v>0</v>
      </c>
      <c r="I12">
        <v>281.96</v>
      </c>
      <c r="J12">
        <v>43.69</v>
      </c>
      <c r="K12">
        <v>0</v>
      </c>
      <c r="L12">
        <v>0.1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51.67</v>
      </c>
      <c r="AB12">
        <v>49.2</v>
      </c>
      <c r="AC12">
        <v>0</v>
      </c>
      <c r="AD12">
        <v>348.98</v>
      </c>
      <c r="AE12">
        <v>0</v>
      </c>
      <c r="AF12">
        <v>1779.81</v>
      </c>
      <c r="AG12">
        <v>0</v>
      </c>
      <c r="AH12">
        <v>86.83</v>
      </c>
      <c r="AI12">
        <v>376.79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32.3</v>
      </c>
      <c r="AR12">
        <v>0</v>
      </c>
      <c r="AS12">
        <v>2673.91</v>
      </c>
      <c r="AT12">
        <v>474.02</v>
      </c>
      <c r="AU12">
        <v>14.75</v>
      </c>
      <c r="AV12">
        <v>116.45</v>
      </c>
      <c r="AW12">
        <v>0</v>
      </c>
      <c r="AX12">
        <v>0</v>
      </c>
      <c r="AY12">
        <v>43.69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589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-0.4</v>
      </c>
      <c r="CF12">
        <v>589</v>
      </c>
      <c r="CG12">
        <v>0</v>
      </c>
      <c r="CH12">
        <v>0.4</v>
      </c>
    </row>
    <row r="13">
      <c r="A13">
        <v>10752</v>
      </c>
      <c r="B13">
        <v>46173</v>
      </c>
      <c r="D13">
        <v>4872.14</v>
      </c>
      <c r="E13">
        <v>429.1</v>
      </c>
      <c r="F13">
        <v>0.75</v>
      </c>
      <c r="G13">
        <v>0</v>
      </c>
      <c r="H13">
        <v>0</v>
      </c>
      <c r="I13">
        <v>470.39</v>
      </c>
      <c r="J13">
        <v>76.52</v>
      </c>
      <c r="K13">
        <v>0</v>
      </c>
      <c r="L13">
        <v>0.15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65.02</v>
      </c>
      <c r="AB13">
        <v>0</v>
      </c>
      <c r="AC13">
        <v>0</v>
      </c>
      <c r="AD13">
        <v>434.48</v>
      </c>
      <c r="AE13">
        <v>0</v>
      </c>
      <c r="AF13">
        <v>2090.52</v>
      </c>
      <c r="AG13">
        <v>0</v>
      </c>
      <c r="AH13">
        <v>64.61</v>
      </c>
      <c r="AI13">
        <v>518.72</v>
      </c>
      <c r="AJ13">
        <v>0</v>
      </c>
      <c r="AK13">
        <v>0</v>
      </c>
      <c r="AL13">
        <v>27.25</v>
      </c>
      <c r="AM13">
        <v>0</v>
      </c>
      <c r="AN13">
        <v>0</v>
      </c>
      <c r="AO13">
        <v>0</v>
      </c>
      <c r="AP13">
        <v>0</v>
      </c>
      <c r="AQ13">
        <v>8.69</v>
      </c>
      <c r="AR13">
        <v>0</v>
      </c>
      <c r="AS13">
        <v>3144.27</v>
      </c>
      <c r="AT13">
        <v>1638.06</v>
      </c>
      <c r="AU13">
        <v>73.14</v>
      </c>
      <c r="AV13">
        <v>88.19</v>
      </c>
      <c r="AW13">
        <v>0</v>
      </c>
      <c r="AX13">
        <v>0</v>
      </c>
      <c r="AY13">
        <v>76.52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688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-0.67</v>
      </c>
      <c r="CF13">
        <v>688</v>
      </c>
      <c r="CG13">
        <v>0</v>
      </c>
      <c r="CH13">
        <v>0.67</v>
      </c>
    </row>
    <row r="14">
      <c r="A14">
        <v>10921</v>
      </c>
      <c r="B14">
        <v>46173</v>
      </c>
      <c r="D14">
        <v>7049.08</v>
      </c>
      <c r="E14">
        <v>561.82</v>
      </c>
      <c r="F14">
        <v>24.12</v>
      </c>
      <c r="G14">
        <v>-22.5</v>
      </c>
      <c r="H14">
        <v>7.45</v>
      </c>
      <c r="I14">
        <v>742.21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82.19</v>
      </c>
      <c r="AB14">
        <v>44.1</v>
      </c>
      <c r="AC14">
        <v>0</v>
      </c>
      <c r="AD14">
        <v>795.95</v>
      </c>
      <c r="AE14">
        <v>0</v>
      </c>
      <c r="AF14">
        <v>2644.95</v>
      </c>
      <c r="AG14">
        <v>0</v>
      </c>
      <c r="AH14">
        <v>440.35</v>
      </c>
      <c r="AI14">
        <v>846.81</v>
      </c>
      <c r="AJ14">
        <v>0</v>
      </c>
      <c r="AK14">
        <v>0</v>
      </c>
      <c r="AL14">
        <v>98.85</v>
      </c>
      <c r="AM14">
        <v>51.57</v>
      </c>
      <c r="AN14">
        <v>170.59</v>
      </c>
      <c r="AO14">
        <v>0</v>
      </c>
      <c r="AP14">
        <v>0</v>
      </c>
      <c r="AQ14">
        <v>64.09</v>
      </c>
      <c r="AR14">
        <v>0</v>
      </c>
      <c r="AS14">
        <v>5157.26</v>
      </c>
      <c r="AT14">
        <v>1871.37</v>
      </c>
      <c r="AU14">
        <v>5.44</v>
      </c>
      <c r="AV14">
        <v>181.44</v>
      </c>
      <c r="AW14">
        <v>0</v>
      </c>
      <c r="AX14">
        <v>0</v>
      </c>
      <c r="AY14">
        <v>0</v>
      </c>
      <c r="AZ14">
        <v>26.45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12.72</v>
      </c>
      <c r="BT14">
        <v>12.72</v>
      </c>
      <c r="BU14">
        <v>957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116.25</v>
      </c>
      <c r="CF14">
        <v>957</v>
      </c>
      <c r="CG14">
        <v>116.25</v>
      </c>
      <c r="CH14">
        <v>0</v>
      </c>
    </row>
    <row r="15">
      <c r="A15">
        <v>10989</v>
      </c>
      <c r="B15">
        <v>46173</v>
      </c>
      <c r="D15">
        <v>5935.72</v>
      </c>
      <c r="E15">
        <v>478.71</v>
      </c>
      <c r="F15">
        <v>1.22</v>
      </c>
      <c r="G15">
        <v>0</v>
      </c>
      <c r="H15">
        <v>0</v>
      </c>
      <c r="I15">
        <v>560.42</v>
      </c>
      <c r="J15">
        <v>10.34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79.03</v>
      </c>
      <c r="AB15">
        <v>166.56</v>
      </c>
      <c r="AC15">
        <v>0</v>
      </c>
      <c r="AD15">
        <v>268.25</v>
      </c>
      <c r="AE15">
        <v>0</v>
      </c>
      <c r="AF15">
        <v>2501.03</v>
      </c>
      <c r="AG15">
        <v>0</v>
      </c>
      <c r="AH15">
        <v>132.54</v>
      </c>
      <c r="AI15">
        <v>932.81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33.28</v>
      </c>
      <c r="AR15">
        <v>0</v>
      </c>
      <c r="AS15">
        <v>4034.4700000000003</v>
      </c>
      <c r="AT15">
        <v>1688.8</v>
      </c>
      <c r="AU15">
        <v>69.09</v>
      </c>
      <c r="AV15">
        <v>339.51</v>
      </c>
      <c r="AW15">
        <v>0</v>
      </c>
      <c r="AX15">
        <v>0</v>
      </c>
      <c r="AY15">
        <v>10.34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736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18.83</v>
      </c>
      <c r="CF15">
        <v>736</v>
      </c>
      <c r="CG15">
        <v>18.83</v>
      </c>
      <c r="CH15">
        <v>0</v>
      </c>
    </row>
    <row r="16">
      <c r="A16">
        <v>11218</v>
      </c>
      <c r="B16">
        <v>46173</v>
      </c>
      <c r="D16">
        <v>3550.53</v>
      </c>
      <c r="E16">
        <v>378.25</v>
      </c>
      <c r="F16">
        <v>10.5</v>
      </c>
      <c r="G16">
        <v>-9</v>
      </c>
      <c r="H16">
        <v>2.98</v>
      </c>
      <c r="I16">
        <v>301.44</v>
      </c>
      <c r="J16">
        <v>40.26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3.76</v>
      </c>
      <c r="AB16">
        <v>13.47</v>
      </c>
      <c r="AC16">
        <v>0</v>
      </c>
      <c r="AD16">
        <v>354.75</v>
      </c>
      <c r="AE16">
        <v>0</v>
      </c>
      <c r="AF16">
        <v>1884.3</v>
      </c>
      <c r="AG16">
        <v>0</v>
      </c>
      <c r="AH16">
        <v>37.16</v>
      </c>
      <c r="AI16">
        <v>391.87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25.85</v>
      </c>
      <c r="AR16">
        <v>0</v>
      </c>
      <c r="AS16">
        <v>2707.3999999999996</v>
      </c>
      <c r="AT16">
        <v>801.23</v>
      </c>
      <c r="AU16">
        <v>0</v>
      </c>
      <c r="AV16">
        <v>169.95</v>
      </c>
      <c r="AW16">
        <v>0</v>
      </c>
      <c r="AX16">
        <v>0</v>
      </c>
      <c r="AY16">
        <v>40.26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4.23</v>
      </c>
      <c r="BT16">
        <v>4.23</v>
      </c>
      <c r="BU16">
        <v>522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3.33</v>
      </c>
      <c r="CF16">
        <v>522</v>
      </c>
      <c r="CG16">
        <v>3.33</v>
      </c>
      <c r="CH16">
        <v>0</v>
      </c>
    </row>
    <row r="17">
      <c r="A17">
        <v>11540</v>
      </c>
      <c r="B17">
        <v>46173</v>
      </c>
      <c r="D17">
        <v>8420.01</v>
      </c>
      <c r="E17">
        <v>719.06</v>
      </c>
      <c r="F17">
        <v>22.5</v>
      </c>
      <c r="G17">
        <v>-22.5</v>
      </c>
      <c r="H17">
        <v>7.45</v>
      </c>
      <c r="I17">
        <v>708.52</v>
      </c>
      <c r="J17">
        <v>0</v>
      </c>
      <c r="K17">
        <v>0</v>
      </c>
      <c r="L17">
        <v>0.1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138.98</v>
      </c>
      <c r="AB17">
        <v>132.84</v>
      </c>
      <c r="AC17">
        <v>0</v>
      </c>
      <c r="AD17">
        <v>740.75</v>
      </c>
      <c r="AE17">
        <v>0</v>
      </c>
      <c r="AF17">
        <v>3067.17</v>
      </c>
      <c r="AG17">
        <v>0</v>
      </c>
      <c r="AH17">
        <v>425.66</v>
      </c>
      <c r="AI17">
        <v>956.07</v>
      </c>
      <c r="AJ17">
        <v>0</v>
      </c>
      <c r="AK17">
        <v>0</v>
      </c>
      <c r="AL17">
        <v>61.37</v>
      </c>
      <c r="AM17">
        <v>34.24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5418.099999999999</v>
      </c>
      <c r="AT17">
        <v>2929.67</v>
      </c>
      <c r="AU17">
        <v>158.8</v>
      </c>
      <c r="AV17">
        <v>413.73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10.65</v>
      </c>
      <c r="BT17">
        <v>10.65</v>
      </c>
      <c r="BU17">
        <v>757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72.01</v>
      </c>
      <c r="CF17">
        <v>757</v>
      </c>
      <c r="CG17">
        <v>72.01</v>
      </c>
      <c r="CH17">
        <v>0</v>
      </c>
    </row>
    <row r="18">
      <c r="A18">
        <v>11691</v>
      </c>
      <c r="B18">
        <v>46173</v>
      </c>
      <c r="D18">
        <v>4671.02</v>
      </c>
      <c r="E18">
        <v>542.81</v>
      </c>
      <c r="F18">
        <v>29.68</v>
      </c>
      <c r="G18">
        <v>-22.5</v>
      </c>
      <c r="H18">
        <v>7.45</v>
      </c>
      <c r="I18">
        <v>403.35</v>
      </c>
      <c r="J18">
        <v>12.24</v>
      </c>
      <c r="K18">
        <v>0</v>
      </c>
      <c r="L18">
        <v>0.1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56.800000000000004</v>
      </c>
      <c r="AB18">
        <v>24.64</v>
      </c>
      <c r="AC18">
        <v>0</v>
      </c>
      <c r="AD18">
        <v>641.08</v>
      </c>
      <c r="AE18">
        <v>0</v>
      </c>
      <c r="AF18">
        <v>2278.28</v>
      </c>
      <c r="AG18">
        <v>0</v>
      </c>
      <c r="AH18">
        <v>148.86</v>
      </c>
      <c r="AI18">
        <v>587.97</v>
      </c>
      <c r="AJ18">
        <v>0</v>
      </c>
      <c r="AK18">
        <v>0</v>
      </c>
      <c r="AL18">
        <v>0</v>
      </c>
      <c r="AM18">
        <v>106.69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3787.52</v>
      </c>
      <c r="AT18">
        <v>604.51</v>
      </c>
      <c r="AU18">
        <v>39.53</v>
      </c>
      <c r="AV18">
        <v>143.24</v>
      </c>
      <c r="AW18">
        <v>0</v>
      </c>
      <c r="AX18">
        <v>0</v>
      </c>
      <c r="AY18">
        <v>24.72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8.25</v>
      </c>
      <c r="BT18">
        <v>8.25</v>
      </c>
      <c r="BU18">
        <v>1047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-20.66</v>
      </c>
      <c r="CF18">
        <v>1047</v>
      </c>
      <c r="CG18">
        <v>0</v>
      </c>
      <c r="CH18">
        <v>20.66</v>
      </c>
    </row>
    <row r="19">
      <c r="A19">
        <v>11921</v>
      </c>
      <c r="B19">
        <v>46173</v>
      </c>
      <c r="D19">
        <v>6601.32</v>
      </c>
      <c r="E19">
        <v>595.94</v>
      </c>
      <c r="F19">
        <v>12.37</v>
      </c>
      <c r="G19">
        <v>-9</v>
      </c>
      <c r="H19">
        <v>2.98</v>
      </c>
      <c r="I19">
        <v>619.79</v>
      </c>
      <c r="J19">
        <v>113.02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57.28</v>
      </c>
      <c r="AB19">
        <v>63.97</v>
      </c>
      <c r="AC19">
        <v>0</v>
      </c>
      <c r="AD19">
        <v>446.8</v>
      </c>
      <c r="AE19">
        <v>0</v>
      </c>
      <c r="AF19">
        <v>2277.26</v>
      </c>
      <c r="AG19">
        <v>0</v>
      </c>
      <c r="AH19">
        <v>272.03</v>
      </c>
      <c r="AI19">
        <v>848.2</v>
      </c>
      <c r="AJ19">
        <v>0</v>
      </c>
      <c r="AK19">
        <v>0</v>
      </c>
      <c r="AL19">
        <v>26.09</v>
      </c>
      <c r="AM19">
        <v>0</v>
      </c>
      <c r="AN19">
        <v>0</v>
      </c>
      <c r="AO19">
        <v>0</v>
      </c>
      <c r="AP19">
        <v>0</v>
      </c>
      <c r="AQ19">
        <v>29.45</v>
      </c>
      <c r="AR19">
        <v>0</v>
      </c>
      <c r="AS19">
        <v>3963.8</v>
      </c>
      <c r="AT19">
        <v>1588.86</v>
      </c>
      <c r="AU19">
        <v>45.92</v>
      </c>
      <c r="AV19">
        <v>222.11</v>
      </c>
      <c r="AW19">
        <v>0</v>
      </c>
      <c r="AX19">
        <v>0</v>
      </c>
      <c r="AY19">
        <v>109.03</v>
      </c>
      <c r="AZ19">
        <v>13.05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54.09</v>
      </c>
      <c r="BH19">
        <v>286.07</v>
      </c>
      <c r="BI19">
        <v>340.15999999999997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3</v>
      </c>
      <c r="BT19">
        <v>3</v>
      </c>
      <c r="BU19">
        <v>1495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0.19</v>
      </c>
      <c r="CF19">
        <v>1495</v>
      </c>
      <c r="CG19">
        <v>0.19</v>
      </c>
      <c r="CH19">
        <v>0</v>
      </c>
    </row>
    <row r="20">
      <c r="A20">
        <v>11922</v>
      </c>
      <c r="B20">
        <v>46173</v>
      </c>
      <c r="D20">
        <v>3813.11</v>
      </c>
      <c r="E20">
        <v>370.21</v>
      </c>
      <c r="F20">
        <v>13.5</v>
      </c>
      <c r="G20">
        <v>-13.5</v>
      </c>
      <c r="H20">
        <v>4.47</v>
      </c>
      <c r="I20">
        <v>350.86</v>
      </c>
      <c r="J20">
        <v>0</v>
      </c>
      <c r="K20">
        <v>0</v>
      </c>
      <c r="L20">
        <v>0.3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139.73</v>
      </c>
      <c r="AB20">
        <v>31.52</v>
      </c>
      <c r="AC20">
        <v>0</v>
      </c>
      <c r="AD20">
        <v>123.98</v>
      </c>
      <c r="AE20">
        <v>0</v>
      </c>
      <c r="AF20">
        <v>1857.06</v>
      </c>
      <c r="AG20">
        <v>0</v>
      </c>
      <c r="AH20">
        <v>150.89</v>
      </c>
      <c r="AI20">
        <v>586.92</v>
      </c>
      <c r="AJ20">
        <v>0</v>
      </c>
      <c r="AK20">
        <v>0</v>
      </c>
      <c r="AL20">
        <v>26.83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2777.2</v>
      </c>
      <c r="AT20">
        <v>480.24</v>
      </c>
      <c r="AU20">
        <v>82.01</v>
      </c>
      <c r="AV20">
        <v>57.43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39.94</v>
      </c>
      <c r="BH20">
        <v>467.26</v>
      </c>
      <c r="BI20">
        <v>507.2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12.08</v>
      </c>
      <c r="BT20">
        <v>12.08</v>
      </c>
      <c r="BU20">
        <v>535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-14.28</v>
      </c>
      <c r="CF20">
        <v>535</v>
      </c>
      <c r="CG20">
        <v>0</v>
      </c>
      <c r="CH20">
        <v>14.28</v>
      </c>
    </row>
    <row r="21">
      <c r="A21">
        <v>11949</v>
      </c>
      <c r="B21">
        <v>46173</v>
      </c>
      <c r="D21">
        <v>5215.43</v>
      </c>
      <c r="E21">
        <v>502.36</v>
      </c>
      <c r="F21">
        <v>9</v>
      </c>
      <c r="G21">
        <v>-9</v>
      </c>
      <c r="H21">
        <v>2.98</v>
      </c>
      <c r="I21">
        <v>497.38</v>
      </c>
      <c r="J21">
        <v>35.53</v>
      </c>
      <c r="K21">
        <v>0</v>
      </c>
      <c r="L21">
        <v>0.1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90.53</v>
      </c>
      <c r="AB21">
        <v>37.5</v>
      </c>
      <c r="AC21">
        <v>0</v>
      </c>
      <c r="AD21">
        <v>206.69</v>
      </c>
      <c r="AE21">
        <v>0</v>
      </c>
      <c r="AF21">
        <v>2037.95</v>
      </c>
      <c r="AG21">
        <v>0</v>
      </c>
      <c r="AH21">
        <v>179.68</v>
      </c>
      <c r="AI21">
        <v>680.24</v>
      </c>
      <c r="AJ21">
        <v>0</v>
      </c>
      <c r="AK21">
        <v>0</v>
      </c>
      <c r="AL21">
        <v>8.36</v>
      </c>
      <c r="AM21">
        <v>19.02</v>
      </c>
      <c r="AN21">
        <v>0</v>
      </c>
      <c r="AO21">
        <v>0</v>
      </c>
      <c r="AP21">
        <v>0</v>
      </c>
      <c r="AQ21">
        <v>13.06</v>
      </c>
      <c r="AR21">
        <v>0</v>
      </c>
      <c r="AS21">
        <v>3182.4999999999995</v>
      </c>
      <c r="AT21">
        <v>1150.76</v>
      </c>
      <c r="AU21">
        <v>130.97</v>
      </c>
      <c r="AV21">
        <v>322.76</v>
      </c>
      <c r="AW21">
        <v>0</v>
      </c>
      <c r="AX21">
        <v>0</v>
      </c>
      <c r="AY21">
        <v>35.53</v>
      </c>
      <c r="AZ21">
        <v>32.71</v>
      </c>
      <c r="BA21">
        <v>0</v>
      </c>
      <c r="BB21">
        <v>0</v>
      </c>
      <c r="BC21">
        <v>0</v>
      </c>
      <c r="BD21">
        <v>0</v>
      </c>
      <c r="BE21">
        <v>8.69</v>
      </c>
      <c r="BF21">
        <v>37.78</v>
      </c>
      <c r="BG21">
        <v>22.81</v>
      </c>
      <c r="BH21">
        <v>441.04</v>
      </c>
      <c r="BI21">
        <v>510.32000000000005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5.8</v>
      </c>
      <c r="BT21">
        <v>5.8</v>
      </c>
      <c r="BU21">
        <v>779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-2.03</v>
      </c>
      <c r="CF21">
        <v>779</v>
      </c>
      <c r="CG21">
        <v>0</v>
      </c>
      <c r="CH21">
        <v>2.03</v>
      </c>
    </row>
    <row r="22">
      <c r="A22">
        <v>12192</v>
      </c>
      <c r="B22">
        <v>46173</v>
      </c>
      <c r="D22">
        <v>6047.43</v>
      </c>
      <c r="E22">
        <v>621.31</v>
      </c>
      <c r="F22">
        <v>32.07</v>
      </c>
      <c r="G22">
        <v>-22.5</v>
      </c>
      <c r="H22">
        <v>7.45</v>
      </c>
      <c r="I22">
        <v>590.84</v>
      </c>
      <c r="J22">
        <v>106.53</v>
      </c>
      <c r="K22">
        <v>0</v>
      </c>
      <c r="L22">
        <v>0.1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13.07</v>
      </c>
      <c r="AB22">
        <v>0</v>
      </c>
      <c r="AC22">
        <v>0</v>
      </c>
      <c r="AD22">
        <v>502.17</v>
      </c>
      <c r="AE22">
        <v>0</v>
      </c>
      <c r="AF22">
        <v>2819.8</v>
      </c>
      <c r="AG22">
        <v>0</v>
      </c>
      <c r="AH22">
        <v>139.02</v>
      </c>
      <c r="AI22">
        <v>813.55</v>
      </c>
      <c r="AJ22">
        <v>0</v>
      </c>
      <c r="AK22">
        <v>0</v>
      </c>
      <c r="AL22">
        <v>26.15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4300.69</v>
      </c>
      <c r="AT22">
        <v>1571.17</v>
      </c>
      <c r="AU22">
        <v>70.46</v>
      </c>
      <c r="AV22">
        <v>269.15</v>
      </c>
      <c r="AW22">
        <v>0</v>
      </c>
      <c r="AX22">
        <v>0</v>
      </c>
      <c r="AY22">
        <v>106.53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15.11</v>
      </c>
      <c r="BT22">
        <v>15.11</v>
      </c>
      <c r="BU22">
        <v>917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66.24</v>
      </c>
      <c r="CF22">
        <v>917</v>
      </c>
      <c r="CG22">
        <v>66.24</v>
      </c>
      <c r="CH22">
        <v>0</v>
      </c>
    </row>
    <row r="23">
      <c r="A23">
        <v>12967</v>
      </c>
      <c r="B23">
        <v>46173</v>
      </c>
      <c r="D23">
        <v>6133.76</v>
      </c>
      <c r="E23">
        <v>575.68</v>
      </c>
      <c r="F23">
        <v>16.18</v>
      </c>
      <c r="G23">
        <v>-13.5</v>
      </c>
      <c r="H23">
        <v>4.47</v>
      </c>
      <c r="I23">
        <v>587.21</v>
      </c>
      <c r="J23">
        <v>0</v>
      </c>
      <c r="K23">
        <v>0</v>
      </c>
      <c r="L23">
        <v>0.2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34.88</v>
      </c>
      <c r="AB23">
        <v>24.19</v>
      </c>
      <c r="AC23">
        <v>0</v>
      </c>
      <c r="AD23">
        <v>630.14</v>
      </c>
      <c r="AE23">
        <v>0</v>
      </c>
      <c r="AF23">
        <v>3197.23</v>
      </c>
      <c r="AG23">
        <v>0</v>
      </c>
      <c r="AH23">
        <v>186.41</v>
      </c>
      <c r="AI23">
        <v>779.06</v>
      </c>
      <c r="AJ23">
        <v>0</v>
      </c>
      <c r="AK23">
        <v>0</v>
      </c>
      <c r="AL23">
        <v>42.62</v>
      </c>
      <c r="AM23">
        <v>0</v>
      </c>
      <c r="AN23">
        <v>55.16</v>
      </c>
      <c r="AO23">
        <v>0</v>
      </c>
      <c r="AP23">
        <v>0</v>
      </c>
      <c r="AQ23">
        <v>20.21</v>
      </c>
      <c r="AR23">
        <v>0</v>
      </c>
      <c r="AS23">
        <v>4935.0199999999995</v>
      </c>
      <c r="AT23">
        <v>1413.73</v>
      </c>
      <c r="AU23">
        <v>117.99</v>
      </c>
      <c r="AV23">
        <v>36.14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2.52</v>
      </c>
      <c r="BT23">
        <v>2.52</v>
      </c>
      <c r="BU23">
        <v>777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5.26</v>
      </c>
      <c r="CF23">
        <v>777</v>
      </c>
      <c r="CG23">
        <v>5.26</v>
      </c>
      <c r="CH23">
        <v>0</v>
      </c>
    </row>
    <row r="24">
      <c r="A24">
        <v>13144</v>
      </c>
      <c r="B24">
        <v>46173</v>
      </c>
      <c r="D24">
        <v>6892.8</v>
      </c>
      <c r="E24">
        <v>620.38</v>
      </c>
      <c r="F24">
        <v>38.25</v>
      </c>
      <c r="G24">
        <v>-36</v>
      </c>
      <c r="H24">
        <v>11.92</v>
      </c>
      <c r="I24">
        <v>653.36</v>
      </c>
      <c r="J24">
        <v>47.66</v>
      </c>
      <c r="K24">
        <v>0</v>
      </c>
      <c r="L24">
        <v>0.1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28.26</v>
      </c>
      <c r="AB24">
        <v>9.79</v>
      </c>
      <c r="AC24">
        <v>0</v>
      </c>
      <c r="AD24">
        <v>217.07</v>
      </c>
      <c r="AE24">
        <v>0</v>
      </c>
      <c r="AF24">
        <v>1413.84</v>
      </c>
      <c r="AG24">
        <v>0</v>
      </c>
      <c r="AH24">
        <v>283.34</v>
      </c>
      <c r="AI24">
        <v>1531.55</v>
      </c>
      <c r="AJ24">
        <v>0</v>
      </c>
      <c r="AK24">
        <v>0</v>
      </c>
      <c r="AL24">
        <v>22.82</v>
      </c>
      <c r="AM24">
        <v>7.07</v>
      </c>
      <c r="AN24">
        <v>0</v>
      </c>
      <c r="AO24">
        <v>0</v>
      </c>
      <c r="AP24">
        <v>0</v>
      </c>
      <c r="AQ24">
        <v>6.53</v>
      </c>
      <c r="AR24">
        <v>0</v>
      </c>
      <c r="AS24">
        <v>3492.01</v>
      </c>
      <c r="AT24">
        <v>1936.55</v>
      </c>
      <c r="AU24">
        <v>240.51</v>
      </c>
      <c r="AV24">
        <v>352.22</v>
      </c>
      <c r="AW24">
        <v>0</v>
      </c>
      <c r="AX24">
        <v>0</v>
      </c>
      <c r="AY24">
        <v>34.07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12.59</v>
      </c>
      <c r="BG24">
        <v>98.44</v>
      </c>
      <c r="BH24">
        <v>702.79</v>
      </c>
      <c r="BI24">
        <v>813.8199999999999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29.2</v>
      </c>
      <c r="BT24">
        <v>29.2</v>
      </c>
      <c r="BU24">
        <v>1378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-29.43</v>
      </c>
      <c r="CF24">
        <v>1378</v>
      </c>
      <c r="CG24">
        <v>0</v>
      </c>
      <c r="CH24">
        <v>29.43</v>
      </c>
    </row>
    <row r="25">
      <c r="A25">
        <v>13684</v>
      </c>
      <c r="B25">
        <v>46173</v>
      </c>
      <c r="D25">
        <v>8078.98</v>
      </c>
      <c r="E25">
        <v>837.28</v>
      </c>
      <c r="F25">
        <v>1.5</v>
      </c>
      <c r="G25">
        <v>0</v>
      </c>
      <c r="H25">
        <v>0</v>
      </c>
      <c r="I25">
        <v>760.78</v>
      </c>
      <c r="J25">
        <v>223.93</v>
      </c>
      <c r="K25">
        <v>0</v>
      </c>
      <c r="L25">
        <v>0.15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64.44</v>
      </c>
      <c r="AC25">
        <v>0</v>
      </c>
      <c r="AD25">
        <v>676.53</v>
      </c>
      <c r="AE25">
        <v>0</v>
      </c>
      <c r="AF25">
        <v>2972.99</v>
      </c>
      <c r="AG25">
        <v>0</v>
      </c>
      <c r="AH25">
        <v>251.92</v>
      </c>
      <c r="AI25">
        <v>1003.59</v>
      </c>
      <c r="AJ25">
        <v>0</v>
      </c>
      <c r="AK25">
        <v>0</v>
      </c>
      <c r="AL25">
        <v>45.1</v>
      </c>
      <c r="AM25">
        <v>73.38</v>
      </c>
      <c r="AN25">
        <v>0</v>
      </c>
      <c r="AO25">
        <v>0</v>
      </c>
      <c r="AP25">
        <v>0</v>
      </c>
      <c r="AQ25">
        <v>17.6</v>
      </c>
      <c r="AR25">
        <v>0</v>
      </c>
      <c r="AS25">
        <v>5105.550000000001</v>
      </c>
      <c r="AT25">
        <v>1948.33</v>
      </c>
      <c r="AU25">
        <v>135.19</v>
      </c>
      <c r="AV25">
        <v>630.5</v>
      </c>
      <c r="AW25">
        <v>0</v>
      </c>
      <c r="AX25">
        <v>0</v>
      </c>
      <c r="AY25">
        <v>223.93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1632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3.19</v>
      </c>
      <c r="CF25">
        <v>1632</v>
      </c>
      <c r="CG25">
        <v>3.19</v>
      </c>
      <c r="CH25">
        <v>0</v>
      </c>
    </row>
    <row r="26">
      <c r="A26">
        <v>13691</v>
      </c>
      <c r="B26">
        <v>46173</v>
      </c>
      <c r="D26">
        <v>5059.13</v>
      </c>
      <c r="E26">
        <v>394.06</v>
      </c>
      <c r="F26">
        <v>38.13</v>
      </c>
      <c r="G26">
        <v>-36</v>
      </c>
      <c r="H26">
        <v>11.92</v>
      </c>
      <c r="I26">
        <v>419.04</v>
      </c>
      <c r="J26">
        <v>47.05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36.28</v>
      </c>
      <c r="AB26">
        <v>30.47</v>
      </c>
      <c r="AC26">
        <v>0</v>
      </c>
      <c r="AD26">
        <v>165.49</v>
      </c>
      <c r="AE26">
        <v>0</v>
      </c>
      <c r="AF26">
        <v>1865.86</v>
      </c>
      <c r="AG26">
        <v>0</v>
      </c>
      <c r="AH26">
        <v>123.7</v>
      </c>
      <c r="AI26">
        <v>973.57</v>
      </c>
      <c r="AJ26">
        <v>0</v>
      </c>
      <c r="AK26">
        <v>0</v>
      </c>
      <c r="AL26">
        <v>0</v>
      </c>
      <c r="AM26">
        <v>27.13</v>
      </c>
      <c r="AN26">
        <v>0</v>
      </c>
      <c r="AO26">
        <v>0</v>
      </c>
      <c r="AP26">
        <v>0</v>
      </c>
      <c r="AQ26">
        <v>12.93</v>
      </c>
      <c r="AR26">
        <v>0</v>
      </c>
      <c r="AS26">
        <v>3199.1499999999996</v>
      </c>
      <c r="AT26">
        <v>1665.06</v>
      </c>
      <c r="AU26">
        <v>75.26</v>
      </c>
      <c r="AV26">
        <v>147.47</v>
      </c>
      <c r="AW26">
        <v>0</v>
      </c>
      <c r="AX26">
        <v>0</v>
      </c>
      <c r="AY26">
        <v>47.05</v>
      </c>
      <c r="AZ26">
        <v>34.57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31.03</v>
      </c>
      <c r="BT26">
        <v>31.03</v>
      </c>
      <c r="BU26">
        <v>749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-0.53</v>
      </c>
      <c r="CF26">
        <v>749</v>
      </c>
      <c r="CG26">
        <v>0</v>
      </c>
      <c r="CH26">
        <v>0.53</v>
      </c>
    </row>
    <row r="27">
      <c r="A27">
        <v>13903</v>
      </c>
      <c r="B27">
        <v>46173</v>
      </c>
      <c r="D27">
        <v>5312.85</v>
      </c>
      <c r="E27">
        <v>504.62</v>
      </c>
      <c r="F27">
        <v>2.88</v>
      </c>
      <c r="G27">
        <v>0</v>
      </c>
      <c r="H27">
        <v>0</v>
      </c>
      <c r="I27">
        <v>480.29</v>
      </c>
      <c r="J27">
        <v>89.22</v>
      </c>
      <c r="K27">
        <v>0</v>
      </c>
      <c r="L27">
        <v>0.2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30.65</v>
      </c>
      <c r="AB27">
        <v>63.400000000000006</v>
      </c>
      <c r="AC27">
        <v>0</v>
      </c>
      <c r="AD27">
        <v>304</v>
      </c>
      <c r="AE27">
        <v>0</v>
      </c>
      <c r="AF27">
        <v>2657.44</v>
      </c>
      <c r="AG27">
        <v>0</v>
      </c>
      <c r="AH27">
        <v>46.15</v>
      </c>
      <c r="AI27">
        <v>634.27</v>
      </c>
      <c r="AJ27">
        <v>0</v>
      </c>
      <c r="AK27">
        <v>0</v>
      </c>
      <c r="AL27">
        <v>6.5</v>
      </c>
      <c r="AM27">
        <v>0</v>
      </c>
      <c r="AN27">
        <v>0</v>
      </c>
      <c r="AO27">
        <v>0</v>
      </c>
      <c r="AP27">
        <v>0</v>
      </c>
      <c r="AQ27">
        <v>13.01</v>
      </c>
      <c r="AR27">
        <v>0</v>
      </c>
      <c r="AS27">
        <v>3724.7700000000004</v>
      </c>
      <c r="AT27">
        <v>1054.47</v>
      </c>
      <c r="AU27">
        <v>16.68</v>
      </c>
      <c r="AV27">
        <v>130.16</v>
      </c>
      <c r="AW27">
        <v>0</v>
      </c>
      <c r="AX27">
        <v>0</v>
      </c>
      <c r="AY27">
        <v>89.22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1252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2.89</v>
      </c>
      <c r="CF27">
        <v>1252</v>
      </c>
      <c r="CG27">
        <v>2.89</v>
      </c>
      <c r="CH27">
        <v>0</v>
      </c>
    </row>
    <row r="28">
      <c r="A28">
        <v>13959</v>
      </c>
      <c r="B28">
        <v>46173</v>
      </c>
      <c r="D28">
        <v>2810.43</v>
      </c>
      <c r="E28">
        <v>311.79</v>
      </c>
      <c r="F28">
        <v>4.5</v>
      </c>
      <c r="G28">
        <v>-4.5</v>
      </c>
      <c r="H28">
        <v>1.49</v>
      </c>
      <c r="I28">
        <v>242.27</v>
      </c>
      <c r="J28">
        <v>0</v>
      </c>
      <c r="K28">
        <v>0</v>
      </c>
      <c r="L28">
        <v>0.15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69.85</v>
      </c>
      <c r="AB28">
        <v>12.93</v>
      </c>
      <c r="AC28">
        <v>0</v>
      </c>
      <c r="AD28">
        <v>263.04</v>
      </c>
      <c r="AE28">
        <v>0</v>
      </c>
      <c r="AF28">
        <v>1662.43</v>
      </c>
      <c r="AG28">
        <v>0</v>
      </c>
      <c r="AH28">
        <v>80.74</v>
      </c>
      <c r="AI28">
        <v>410.73</v>
      </c>
      <c r="AJ28">
        <v>0</v>
      </c>
      <c r="AK28">
        <v>0</v>
      </c>
      <c r="AL28">
        <v>20.77</v>
      </c>
      <c r="AM28">
        <v>25.07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2475.71</v>
      </c>
      <c r="AT28">
        <v>204.38</v>
      </c>
      <c r="AU28">
        <v>65.87</v>
      </c>
      <c r="AV28">
        <v>0</v>
      </c>
      <c r="AW28">
        <v>0</v>
      </c>
      <c r="AX28">
        <v>0</v>
      </c>
      <c r="AY28">
        <v>0</v>
      </c>
      <c r="AZ28">
        <v>11.84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3.48</v>
      </c>
      <c r="BT28">
        <v>3.48</v>
      </c>
      <c r="BU28">
        <v>542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4.46</v>
      </c>
      <c r="CF28">
        <v>542</v>
      </c>
      <c r="CG28">
        <v>4.46</v>
      </c>
      <c r="CH28">
        <v>0</v>
      </c>
    </row>
    <row r="29">
      <c r="A29">
        <v>14184</v>
      </c>
      <c r="B29">
        <v>46173</v>
      </c>
      <c r="D29">
        <v>2461.77</v>
      </c>
      <c r="E29">
        <v>206.34</v>
      </c>
      <c r="F29">
        <v>0.69</v>
      </c>
      <c r="G29">
        <v>0</v>
      </c>
      <c r="H29">
        <v>0</v>
      </c>
      <c r="I29">
        <v>205.05</v>
      </c>
      <c r="J29">
        <v>23.76</v>
      </c>
      <c r="K29">
        <v>0</v>
      </c>
      <c r="L29">
        <v>0.05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45.76</v>
      </c>
      <c r="AC29">
        <v>0</v>
      </c>
      <c r="AD29">
        <v>301</v>
      </c>
      <c r="AE29">
        <v>0</v>
      </c>
      <c r="AF29">
        <v>1493.79</v>
      </c>
      <c r="AG29">
        <v>0</v>
      </c>
      <c r="AH29">
        <v>48.02</v>
      </c>
      <c r="AI29">
        <v>136.86</v>
      </c>
      <c r="AJ29">
        <v>0</v>
      </c>
      <c r="AK29">
        <v>0</v>
      </c>
      <c r="AL29">
        <v>16.15</v>
      </c>
      <c r="AM29">
        <v>0</v>
      </c>
      <c r="AN29">
        <v>0</v>
      </c>
      <c r="AO29">
        <v>0</v>
      </c>
      <c r="AP29">
        <v>0</v>
      </c>
      <c r="AQ29">
        <v>26.71</v>
      </c>
      <c r="AR29">
        <v>0</v>
      </c>
      <c r="AS29">
        <v>2068.29</v>
      </c>
      <c r="AT29">
        <v>206.31</v>
      </c>
      <c r="AU29">
        <v>19.92</v>
      </c>
      <c r="AV29">
        <v>29.6</v>
      </c>
      <c r="AW29">
        <v>0</v>
      </c>
      <c r="AX29">
        <v>0</v>
      </c>
      <c r="AY29">
        <v>23.76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525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1.02</v>
      </c>
      <c r="CF29">
        <v>525</v>
      </c>
      <c r="CG29">
        <v>1.02</v>
      </c>
      <c r="CH29">
        <v>0</v>
      </c>
    </row>
    <row r="30">
      <c r="A30">
        <v>14589</v>
      </c>
      <c r="B30">
        <v>46173</v>
      </c>
      <c r="D30">
        <v>4125.09</v>
      </c>
      <c r="E30">
        <v>493.12</v>
      </c>
      <c r="F30">
        <v>15.1</v>
      </c>
      <c r="G30">
        <v>-13.5</v>
      </c>
      <c r="H30">
        <v>4.47</v>
      </c>
      <c r="I30">
        <v>409.98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18.82</v>
      </c>
      <c r="AB30">
        <v>128.77</v>
      </c>
      <c r="AC30">
        <v>0</v>
      </c>
      <c r="AD30">
        <v>433.3</v>
      </c>
      <c r="AE30">
        <v>0</v>
      </c>
      <c r="AF30">
        <v>1480.47</v>
      </c>
      <c r="AG30">
        <v>0</v>
      </c>
      <c r="AH30">
        <v>91.98</v>
      </c>
      <c r="AI30">
        <v>626.87</v>
      </c>
      <c r="AJ30">
        <v>0</v>
      </c>
      <c r="AK30">
        <v>0</v>
      </c>
      <c r="AL30">
        <v>43.08</v>
      </c>
      <c r="AM30">
        <v>0</v>
      </c>
      <c r="AN30">
        <v>0</v>
      </c>
      <c r="AO30">
        <v>0</v>
      </c>
      <c r="AP30">
        <v>0</v>
      </c>
      <c r="AQ30">
        <v>4.67</v>
      </c>
      <c r="AR30">
        <v>0</v>
      </c>
      <c r="AS30">
        <v>2809.14</v>
      </c>
      <c r="AT30">
        <v>515.88</v>
      </c>
      <c r="AU30">
        <v>133.19</v>
      </c>
      <c r="AV30">
        <v>45.82</v>
      </c>
      <c r="AW30">
        <v>0</v>
      </c>
      <c r="AX30">
        <v>0</v>
      </c>
      <c r="AY30">
        <v>0</v>
      </c>
      <c r="AZ30">
        <v>10</v>
      </c>
      <c r="BA30">
        <v>20</v>
      </c>
      <c r="BB30">
        <v>0</v>
      </c>
      <c r="BC30">
        <v>0</v>
      </c>
      <c r="BD30">
        <v>0</v>
      </c>
      <c r="BE30">
        <v>0</v>
      </c>
      <c r="BF30">
        <v>23.39</v>
      </c>
      <c r="BG30">
        <v>57.64</v>
      </c>
      <c r="BH30">
        <v>481.23</v>
      </c>
      <c r="BI30">
        <v>562.26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8.99</v>
      </c>
      <c r="BT30">
        <v>8.99</v>
      </c>
      <c r="BU30">
        <v>1001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-19.36</v>
      </c>
      <c r="CF30">
        <v>1001</v>
      </c>
      <c r="CG30">
        <v>0</v>
      </c>
      <c r="CH30">
        <v>19.36</v>
      </c>
    </row>
    <row r="31">
      <c r="A31">
        <v>14693</v>
      </c>
      <c r="B31">
        <v>46173</v>
      </c>
      <c r="D31">
        <v>4100.24</v>
      </c>
      <c r="E31">
        <v>400.85</v>
      </c>
      <c r="F31">
        <v>0.75</v>
      </c>
      <c r="G31">
        <v>0</v>
      </c>
      <c r="H31">
        <v>0</v>
      </c>
      <c r="I31">
        <v>394.03</v>
      </c>
      <c r="J31">
        <v>0</v>
      </c>
      <c r="K31">
        <v>0</v>
      </c>
      <c r="L31">
        <v>0.25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73.12</v>
      </c>
      <c r="AB31">
        <v>9.78</v>
      </c>
      <c r="AC31">
        <v>0</v>
      </c>
      <c r="AD31">
        <v>312.22</v>
      </c>
      <c r="AE31">
        <v>0</v>
      </c>
      <c r="AF31">
        <v>1610.45</v>
      </c>
      <c r="AG31">
        <v>0</v>
      </c>
      <c r="AH31">
        <v>111.19</v>
      </c>
      <c r="AI31">
        <v>786.26</v>
      </c>
      <c r="AJ31">
        <v>0</v>
      </c>
      <c r="AK31">
        <v>0</v>
      </c>
      <c r="AL31">
        <v>19.57</v>
      </c>
      <c r="AM31">
        <v>126.32</v>
      </c>
      <c r="AN31">
        <v>0</v>
      </c>
      <c r="AO31">
        <v>0</v>
      </c>
      <c r="AP31">
        <v>0</v>
      </c>
      <c r="AQ31">
        <v>26.42</v>
      </c>
      <c r="AR31">
        <v>0</v>
      </c>
      <c r="AS31">
        <v>3002.2100000000005</v>
      </c>
      <c r="AT31">
        <v>328.39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197.84</v>
      </c>
      <c r="BH31">
        <v>711.58</v>
      </c>
      <c r="BI31">
        <v>909.4200000000001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582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0.98</v>
      </c>
      <c r="CF31">
        <v>582</v>
      </c>
      <c r="CG31">
        <v>0.98</v>
      </c>
      <c r="CH31">
        <v>0</v>
      </c>
    </row>
    <row r="32">
      <c r="A32">
        <v>14719</v>
      </c>
      <c r="B32">
        <v>46173</v>
      </c>
      <c r="D32">
        <v>4065.06</v>
      </c>
      <c r="E32">
        <v>427.28</v>
      </c>
      <c r="F32">
        <v>12.67</v>
      </c>
      <c r="G32">
        <v>-9</v>
      </c>
      <c r="H32">
        <v>2.98</v>
      </c>
      <c r="I32">
        <v>375.34</v>
      </c>
      <c r="J32">
        <v>15.49</v>
      </c>
      <c r="K32">
        <v>0</v>
      </c>
      <c r="L32">
        <v>0.05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124.02000000000001</v>
      </c>
      <c r="AB32">
        <v>6.5</v>
      </c>
      <c r="AC32">
        <v>0</v>
      </c>
      <c r="AD32">
        <v>413.17</v>
      </c>
      <c r="AE32">
        <v>0</v>
      </c>
      <c r="AF32">
        <v>1781.76</v>
      </c>
      <c r="AG32">
        <v>0</v>
      </c>
      <c r="AH32">
        <v>44.76</v>
      </c>
      <c r="AI32">
        <v>745.87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2992.06</v>
      </c>
      <c r="AT32">
        <v>490.87</v>
      </c>
      <c r="AU32">
        <v>0</v>
      </c>
      <c r="AV32">
        <v>0</v>
      </c>
      <c r="AW32">
        <v>0</v>
      </c>
      <c r="AX32">
        <v>0</v>
      </c>
      <c r="AY32">
        <v>60.11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47.66</v>
      </c>
      <c r="BH32">
        <v>405.89</v>
      </c>
      <c r="BI32">
        <v>453.54999999999995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2.88</v>
      </c>
      <c r="BT32">
        <v>2.88</v>
      </c>
      <c r="BU32">
        <v>1195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-429.35</v>
      </c>
      <c r="CF32">
        <v>1195</v>
      </c>
      <c r="CG32">
        <v>0</v>
      </c>
      <c r="CH32">
        <v>429.35</v>
      </c>
    </row>
    <row r="33">
      <c r="A33">
        <v>14869</v>
      </c>
      <c r="B33">
        <v>46173</v>
      </c>
      <c r="D33">
        <v>3783.26</v>
      </c>
      <c r="E33">
        <v>303.19</v>
      </c>
      <c r="F33">
        <v>9</v>
      </c>
      <c r="G33">
        <v>-9</v>
      </c>
      <c r="H33">
        <v>2.98</v>
      </c>
      <c r="I33">
        <v>337.18</v>
      </c>
      <c r="J33">
        <v>0</v>
      </c>
      <c r="K33">
        <v>0</v>
      </c>
      <c r="L33">
        <v>0.05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32.99</v>
      </c>
      <c r="AC33">
        <v>0</v>
      </c>
      <c r="AD33">
        <v>189.55</v>
      </c>
      <c r="AE33">
        <v>0</v>
      </c>
      <c r="AF33">
        <v>1322.76</v>
      </c>
      <c r="AG33">
        <v>0</v>
      </c>
      <c r="AH33">
        <v>81.37</v>
      </c>
      <c r="AI33">
        <v>467.3</v>
      </c>
      <c r="AJ33">
        <v>0</v>
      </c>
      <c r="AK33">
        <v>0</v>
      </c>
      <c r="AL33">
        <v>22.82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2116.7900000000004</v>
      </c>
      <c r="AT33">
        <v>1077.27</v>
      </c>
      <c r="AU33">
        <v>0</v>
      </c>
      <c r="AV33">
        <v>289.04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43.04</v>
      </c>
      <c r="BH33">
        <v>450.86</v>
      </c>
      <c r="BI33">
        <v>493.90000000000003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469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-10.34</v>
      </c>
      <c r="CF33">
        <v>469</v>
      </c>
      <c r="CG33">
        <v>0</v>
      </c>
      <c r="CH33">
        <v>10.34</v>
      </c>
    </row>
    <row r="34">
      <c r="A34">
        <v>14210</v>
      </c>
      <c r="B34">
        <v>46173</v>
      </c>
      <c r="D34">
        <v>4346.13</v>
      </c>
      <c r="E34">
        <v>172.33</v>
      </c>
      <c r="F34">
        <v>0</v>
      </c>
      <c r="G34">
        <v>0</v>
      </c>
      <c r="H34">
        <v>0</v>
      </c>
      <c r="I34">
        <v>355.83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26.49</v>
      </c>
      <c r="AB34">
        <v>12.93</v>
      </c>
      <c r="AC34">
        <v>0</v>
      </c>
      <c r="AD34">
        <v>893.98</v>
      </c>
      <c r="AE34">
        <v>0</v>
      </c>
      <c r="AF34">
        <v>2493.71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64.58</v>
      </c>
      <c r="AS34">
        <v>3465.2</v>
      </c>
      <c r="AT34">
        <v>436.37</v>
      </c>
      <c r="AU34">
        <v>0</v>
      </c>
      <c r="AV34">
        <v>118.5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926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-84.27</v>
      </c>
      <c r="CF34">
        <v>926</v>
      </c>
      <c r="CG34">
        <v>0</v>
      </c>
      <c r="CH34">
        <v>84.27</v>
      </c>
    </row>
    <row r="35">
      <c r="A35">
        <v>15462</v>
      </c>
      <c r="B35">
        <v>46173</v>
      </c>
      <c r="D35">
        <v>4829.82</v>
      </c>
      <c r="E35">
        <v>110.95</v>
      </c>
      <c r="F35">
        <v>0</v>
      </c>
      <c r="G35">
        <v>0</v>
      </c>
      <c r="H35">
        <v>0</v>
      </c>
      <c r="I35">
        <v>506.46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79.66</v>
      </c>
      <c r="AB35">
        <v>105.13</v>
      </c>
      <c r="AC35">
        <v>0</v>
      </c>
      <c r="AD35">
        <v>577.2</v>
      </c>
      <c r="AE35">
        <v>0</v>
      </c>
      <c r="AF35">
        <v>2935.37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81.11</v>
      </c>
      <c r="AS35">
        <v>3698.81</v>
      </c>
      <c r="AT35">
        <v>1227.13</v>
      </c>
      <c r="AU35">
        <v>20.83</v>
      </c>
      <c r="AV35">
        <v>160.55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260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0.8</v>
      </c>
      <c r="CF35">
        <v>260</v>
      </c>
      <c r="CG35">
        <v>0.8</v>
      </c>
      <c r="CH35">
        <v>0</v>
      </c>
    </row>
    <row r="36">
      <c r="A36">
        <v>14183</v>
      </c>
      <c r="B36">
        <v>46173</v>
      </c>
      <c r="D36">
        <v>4452.07</v>
      </c>
      <c r="E36">
        <v>123.52</v>
      </c>
      <c r="F36">
        <v>0</v>
      </c>
      <c r="G36">
        <v>0</v>
      </c>
      <c r="H36">
        <v>0</v>
      </c>
      <c r="I36">
        <v>411.84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5.98</v>
      </c>
      <c r="AB36">
        <v>44.68</v>
      </c>
      <c r="AC36">
        <v>0</v>
      </c>
      <c r="AD36">
        <v>560.71</v>
      </c>
      <c r="AE36">
        <v>0</v>
      </c>
      <c r="AF36">
        <v>1963.68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2569.07</v>
      </c>
      <c r="AT36">
        <v>1099.49</v>
      </c>
      <c r="AU36">
        <v>80.21</v>
      </c>
      <c r="AV36">
        <v>57.05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1199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2.82</v>
      </c>
      <c r="CF36">
        <v>1199</v>
      </c>
      <c r="CG36">
        <v>2.82</v>
      </c>
      <c r="CH36">
        <v>0</v>
      </c>
    </row>
    <row r="37">
      <c r="A37">
        <v>11422</v>
      </c>
      <c r="B37">
        <v>46173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F37">
        <v>0</v>
      </c>
      <c r="CG37">
        <v>0</v>
      </c>
      <c r="CH37">
        <v>0</v>
      </c>
    </row>
    <row r="38">
      <c r="A38">
        <v>11423</v>
      </c>
      <c r="B38">
        <v>46173</v>
      </c>
      <c r="D38">
        <v>4079.6</v>
      </c>
      <c r="E38">
        <v>408.64</v>
      </c>
      <c r="F38">
        <v>2.94</v>
      </c>
      <c r="G38">
        <v>0</v>
      </c>
      <c r="H38">
        <v>0</v>
      </c>
      <c r="I38">
        <v>370.41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B38">
        <v>0</v>
      </c>
      <c r="AC38">
        <v>0</v>
      </c>
      <c r="AD38">
        <v>241.7</v>
      </c>
      <c r="AE38">
        <v>0</v>
      </c>
      <c r="AF38">
        <v>1850.57</v>
      </c>
      <c r="AG38">
        <v>0</v>
      </c>
      <c r="AH38">
        <v>250.32</v>
      </c>
      <c r="AI38">
        <v>293.78</v>
      </c>
      <c r="AJ38">
        <v>0</v>
      </c>
      <c r="AK38">
        <v>0</v>
      </c>
      <c r="AL38">
        <v>19.49</v>
      </c>
      <c r="AM38">
        <v>0</v>
      </c>
      <c r="AN38">
        <v>0</v>
      </c>
      <c r="AO38">
        <v>0</v>
      </c>
      <c r="AP38">
        <v>0</v>
      </c>
      <c r="AQ38">
        <v>26.29</v>
      </c>
      <c r="AR38">
        <v>0</v>
      </c>
      <c r="AS38">
        <v>2682.1499999999996</v>
      </c>
      <c r="AT38">
        <v>904.67</v>
      </c>
      <c r="AU38">
        <v>29.22</v>
      </c>
      <c r="AV38">
        <v>151.1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1090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4.45</v>
      </c>
      <c r="CF38">
        <v>1090</v>
      </c>
      <c r="CG38">
        <v>4.45</v>
      </c>
      <c r="CH38">
        <v>0</v>
      </c>
    </row>
    <row r="39">
      <c r="A39">
        <v>11424</v>
      </c>
      <c r="B39">
        <v>46173</v>
      </c>
      <c r="D39">
        <v>3689.04</v>
      </c>
      <c r="E39">
        <v>365.6</v>
      </c>
      <c r="F39">
        <v>1.5</v>
      </c>
      <c r="G39">
        <v>0</v>
      </c>
      <c r="H39">
        <v>0</v>
      </c>
      <c r="I39">
        <v>375.21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43.77</v>
      </c>
      <c r="AB39">
        <v>16.36</v>
      </c>
      <c r="AC39">
        <v>0</v>
      </c>
      <c r="AD39">
        <v>139.66</v>
      </c>
      <c r="AE39">
        <v>0</v>
      </c>
      <c r="AF39">
        <v>1316.83</v>
      </c>
      <c r="AG39">
        <v>0</v>
      </c>
      <c r="AH39">
        <v>108.13</v>
      </c>
      <c r="AI39">
        <v>346.22</v>
      </c>
      <c r="AJ39">
        <v>0</v>
      </c>
      <c r="AK39">
        <v>0</v>
      </c>
      <c r="AL39">
        <v>95.64</v>
      </c>
      <c r="AM39">
        <v>13.09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2035.93</v>
      </c>
      <c r="AT39">
        <v>1310.32</v>
      </c>
      <c r="AU39">
        <v>188.67</v>
      </c>
      <c r="AV39">
        <v>205.98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651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-4.32</v>
      </c>
      <c r="CF39">
        <v>651</v>
      </c>
      <c r="CG39">
        <v>0</v>
      </c>
      <c r="CH39">
        <v>4.32</v>
      </c>
    </row>
    <row r="40">
      <c r="A40">
        <v>11425</v>
      </c>
      <c r="B40">
        <v>46173</v>
      </c>
      <c r="D40">
        <v>2392.92</v>
      </c>
      <c r="E40">
        <v>202.74</v>
      </c>
      <c r="F40">
        <v>0</v>
      </c>
      <c r="G40">
        <v>0</v>
      </c>
      <c r="H40">
        <v>0</v>
      </c>
      <c r="I40">
        <v>240.21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B40">
        <v>34.72</v>
      </c>
      <c r="AC40">
        <v>0</v>
      </c>
      <c r="AD40">
        <v>227.91</v>
      </c>
      <c r="AE40">
        <v>0</v>
      </c>
      <c r="AF40">
        <v>1147.78</v>
      </c>
      <c r="AG40">
        <v>0</v>
      </c>
      <c r="AH40">
        <v>117.8</v>
      </c>
      <c r="AI40">
        <v>368.16</v>
      </c>
      <c r="AJ40">
        <v>0</v>
      </c>
      <c r="AK40">
        <v>0</v>
      </c>
      <c r="AL40">
        <v>0</v>
      </c>
      <c r="AM40">
        <v>20.67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1917.04</v>
      </c>
      <c r="AT40">
        <v>480.57</v>
      </c>
      <c r="AU40">
        <v>0</v>
      </c>
      <c r="AV40">
        <v>48.46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389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0.8</v>
      </c>
      <c r="CF40">
        <v>389</v>
      </c>
      <c r="CG40">
        <v>0.8</v>
      </c>
      <c r="CH40">
        <v>0</v>
      </c>
    </row>
    <row r="41">
      <c r="A41">
        <v>12114</v>
      </c>
      <c r="B41">
        <v>46173</v>
      </c>
      <c r="D41">
        <v>4055.63</v>
      </c>
      <c r="E41">
        <v>358.93</v>
      </c>
      <c r="F41">
        <v>15.76</v>
      </c>
      <c r="G41">
        <v>-13.5</v>
      </c>
      <c r="H41">
        <v>4.47</v>
      </c>
      <c r="I41">
        <v>386.38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196.42</v>
      </c>
      <c r="AC41">
        <v>0</v>
      </c>
      <c r="AD41">
        <v>474.89</v>
      </c>
      <c r="AE41">
        <v>0</v>
      </c>
      <c r="AF41">
        <v>1722.7</v>
      </c>
      <c r="AG41">
        <v>0</v>
      </c>
      <c r="AH41">
        <v>155.71</v>
      </c>
      <c r="AI41">
        <v>480.35</v>
      </c>
      <c r="AJ41">
        <v>0</v>
      </c>
      <c r="AK41">
        <v>0</v>
      </c>
      <c r="AL41">
        <v>107.05</v>
      </c>
      <c r="AM41">
        <v>32.6</v>
      </c>
      <c r="AN41">
        <v>0</v>
      </c>
      <c r="AO41">
        <v>0</v>
      </c>
      <c r="AP41">
        <v>0</v>
      </c>
      <c r="AQ41">
        <v>52.4</v>
      </c>
      <c r="AR41">
        <v>0</v>
      </c>
      <c r="AS41">
        <v>3222.1200000000003</v>
      </c>
      <c r="AT41">
        <v>825.24</v>
      </c>
      <c r="AU41">
        <v>74.99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28.2</v>
      </c>
      <c r="BT41">
        <v>28.2</v>
      </c>
      <c r="BU41">
        <v>705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22.02</v>
      </c>
      <c r="CF41">
        <v>705</v>
      </c>
      <c r="CG41">
        <v>22.02</v>
      </c>
      <c r="CH41">
        <v>0</v>
      </c>
    </row>
    <row r="42">
      <c r="A42">
        <v>9929</v>
      </c>
      <c r="B42">
        <v>46173</v>
      </c>
      <c r="D42">
        <v>9904.31</v>
      </c>
      <c r="E42">
        <v>920.48</v>
      </c>
      <c r="F42">
        <v>68.09</v>
      </c>
      <c r="G42">
        <v>-63</v>
      </c>
      <c r="H42">
        <v>20.86</v>
      </c>
      <c r="I42">
        <v>1163.87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40.64</v>
      </c>
      <c r="AB42">
        <v>20.1</v>
      </c>
      <c r="AC42">
        <v>0</v>
      </c>
      <c r="AD42">
        <v>670</v>
      </c>
      <c r="AE42">
        <v>0</v>
      </c>
      <c r="AF42">
        <v>3458.37</v>
      </c>
      <c r="AG42">
        <v>0</v>
      </c>
      <c r="AH42">
        <v>399.5</v>
      </c>
      <c r="AI42">
        <v>1343.61</v>
      </c>
      <c r="AJ42">
        <v>0</v>
      </c>
      <c r="AK42">
        <v>0</v>
      </c>
      <c r="AL42">
        <v>148</v>
      </c>
      <c r="AM42">
        <v>0</v>
      </c>
      <c r="AN42">
        <v>0</v>
      </c>
      <c r="AO42">
        <v>0</v>
      </c>
      <c r="AP42">
        <v>0</v>
      </c>
      <c r="AQ42">
        <v>27.68</v>
      </c>
      <c r="AR42">
        <v>0</v>
      </c>
      <c r="AS42">
        <v>6067.26</v>
      </c>
      <c r="AT42">
        <v>2724.27</v>
      </c>
      <c r="AU42">
        <v>216.9</v>
      </c>
      <c r="AV42">
        <v>942.67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36.92</v>
      </c>
      <c r="BT42">
        <v>36.92</v>
      </c>
      <c r="BU42">
        <v>2122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0.79</v>
      </c>
      <c r="CF42">
        <v>2122</v>
      </c>
      <c r="CG42">
        <v>0.79</v>
      </c>
      <c r="CH42">
        <v>0</v>
      </c>
    </row>
    <row r="43">
      <c r="A43">
        <v>11580</v>
      </c>
      <c r="B43">
        <v>46173</v>
      </c>
      <c r="D43">
        <v>5569.9</v>
      </c>
      <c r="E43">
        <v>434.51</v>
      </c>
      <c r="F43">
        <v>0.69</v>
      </c>
      <c r="G43">
        <v>0</v>
      </c>
      <c r="H43">
        <v>0</v>
      </c>
      <c r="I43">
        <v>540.46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64.28</v>
      </c>
      <c r="AB43">
        <v>23.96</v>
      </c>
      <c r="AC43">
        <v>0</v>
      </c>
      <c r="AD43">
        <v>468.41</v>
      </c>
      <c r="AE43">
        <v>0</v>
      </c>
      <c r="AF43">
        <v>2409.23</v>
      </c>
      <c r="AG43">
        <v>0</v>
      </c>
      <c r="AH43">
        <v>80.94</v>
      </c>
      <c r="AI43">
        <v>620.06</v>
      </c>
      <c r="AJ43">
        <v>0</v>
      </c>
      <c r="AK43">
        <v>0</v>
      </c>
      <c r="AL43">
        <v>13.08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3615.68</v>
      </c>
      <c r="AT43">
        <v>1569.85</v>
      </c>
      <c r="AU43">
        <v>113.87</v>
      </c>
      <c r="AV43">
        <v>154.72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474.1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551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2.06</v>
      </c>
      <c r="CF43">
        <v>551</v>
      </c>
      <c r="CG43">
        <v>2.06</v>
      </c>
      <c r="CH43">
        <v>0</v>
      </c>
    </row>
    <row r="44">
      <c r="A44">
        <v>8593</v>
      </c>
      <c r="B44">
        <v>46173</v>
      </c>
      <c r="D44">
        <v>4843.05</v>
      </c>
      <c r="E44">
        <v>428.39</v>
      </c>
      <c r="F44">
        <v>18</v>
      </c>
      <c r="G44">
        <v>-18</v>
      </c>
      <c r="H44">
        <v>5.96</v>
      </c>
      <c r="I44">
        <v>540.41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112.46000000000001</v>
      </c>
      <c r="AB44">
        <v>112.81</v>
      </c>
      <c r="AC44">
        <v>0</v>
      </c>
      <c r="AD44">
        <v>162.02</v>
      </c>
      <c r="AE44">
        <v>0</v>
      </c>
      <c r="AF44">
        <v>1298.47</v>
      </c>
      <c r="AG44">
        <v>0</v>
      </c>
      <c r="AH44">
        <v>164.32</v>
      </c>
      <c r="AI44">
        <v>863.76</v>
      </c>
      <c r="AJ44">
        <v>0</v>
      </c>
      <c r="AK44">
        <v>0</v>
      </c>
      <c r="AL44">
        <v>35.28</v>
      </c>
      <c r="AM44">
        <v>0</v>
      </c>
      <c r="AN44">
        <v>0</v>
      </c>
      <c r="AO44">
        <v>0</v>
      </c>
      <c r="AP44">
        <v>0</v>
      </c>
      <c r="AQ44">
        <v>21.5</v>
      </c>
      <c r="AR44">
        <v>0</v>
      </c>
      <c r="AS44">
        <v>2658.1600000000003</v>
      </c>
      <c r="AT44">
        <v>1883.92</v>
      </c>
      <c r="AU44">
        <v>78.09</v>
      </c>
      <c r="AV44">
        <v>522.39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6.54</v>
      </c>
      <c r="BT44">
        <v>6.54</v>
      </c>
      <c r="BU44">
        <v>588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-0.67</v>
      </c>
      <c r="CF44">
        <v>588</v>
      </c>
      <c r="CG44">
        <v>0</v>
      </c>
      <c r="CH44">
        <v>0.67</v>
      </c>
    </row>
    <row r="45">
      <c r="A45">
        <v>9091</v>
      </c>
      <c r="B45">
        <v>46173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F45">
        <v>0</v>
      </c>
      <c r="CG45">
        <v>0</v>
      </c>
      <c r="CH45">
        <v>0</v>
      </c>
    </row>
    <row r="46">
      <c r="A46">
        <v>11438</v>
      </c>
      <c r="B46">
        <v>46173</v>
      </c>
      <c r="D46">
        <v>2778.79</v>
      </c>
      <c r="E46">
        <v>222.61</v>
      </c>
      <c r="F46">
        <v>0</v>
      </c>
      <c r="G46">
        <v>0</v>
      </c>
      <c r="H46">
        <v>0</v>
      </c>
      <c r="I46">
        <v>217.72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16.08</v>
      </c>
      <c r="AB46">
        <v>0</v>
      </c>
      <c r="AC46">
        <v>0</v>
      </c>
      <c r="AD46">
        <v>147.33</v>
      </c>
      <c r="AE46">
        <v>0</v>
      </c>
      <c r="AF46">
        <v>1266.93</v>
      </c>
      <c r="AG46">
        <v>0</v>
      </c>
      <c r="AH46">
        <v>85.77</v>
      </c>
      <c r="AI46">
        <v>210.8</v>
      </c>
      <c r="AJ46">
        <v>0</v>
      </c>
      <c r="AK46">
        <v>0</v>
      </c>
      <c r="AL46">
        <v>0</v>
      </c>
      <c r="AM46">
        <v>0</v>
      </c>
      <c r="AN46">
        <v>18</v>
      </c>
      <c r="AO46">
        <v>0</v>
      </c>
      <c r="AP46">
        <v>0</v>
      </c>
      <c r="AQ46">
        <v>0</v>
      </c>
      <c r="AR46">
        <v>0</v>
      </c>
      <c r="AS46">
        <v>1728.83</v>
      </c>
      <c r="AT46">
        <v>771.48</v>
      </c>
      <c r="AU46">
        <v>46.74</v>
      </c>
      <c r="AV46">
        <v>113.23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544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-1.24</v>
      </c>
      <c r="CF46">
        <v>544</v>
      </c>
      <c r="CG46">
        <v>0</v>
      </c>
      <c r="CH46">
        <v>1.24</v>
      </c>
    </row>
    <row r="47">
      <c r="A47">
        <v>11833</v>
      </c>
      <c r="B47">
        <v>46173</v>
      </c>
      <c r="D47">
        <v>3852.5</v>
      </c>
      <c r="E47">
        <v>352.18</v>
      </c>
      <c r="F47">
        <v>9</v>
      </c>
      <c r="G47">
        <v>-9</v>
      </c>
      <c r="H47">
        <v>2.98</v>
      </c>
      <c r="I47">
        <v>346.86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75.58</v>
      </c>
      <c r="AB47">
        <v>117.99000000000001</v>
      </c>
      <c r="AC47">
        <v>0</v>
      </c>
      <c r="AD47">
        <v>279.57</v>
      </c>
      <c r="AE47">
        <v>0</v>
      </c>
      <c r="AF47">
        <v>1961.16</v>
      </c>
      <c r="AG47">
        <v>0</v>
      </c>
      <c r="AH47">
        <v>80.92</v>
      </c>
      <c r="AI47">
        <v>588.87</v>
      </c>
      <c r="AJ47">
        <v>0</v>
      </c>
      <c r="AK47">
        <v>0</v>
      </c>
      <c r="AL47">
        <v>0</v>
      </c>
      <c r="AM47">
        <v>32.99</v>
      </c>
      <c r="AN47">
        <v>0</v>
      </c>
      <c r="AO47">
        <v>0</v>
      </c>
      <c r="AP47">
        <v>0</v>
      </c>
      <c r="AQ47">
        <v>12.44</v>
      </c>
      <c r="AR47">
        <v>0</v>
      </c>
      <c r="AS47">
        <v>3073.94</v>
      </c>
      <c r="AT47">
        <v>407.43</v>
      </c>
      <c r="AU47">
        <v>78.7</v>
      </c>
      <c r="AV47">
        <v>106.36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10</v>
      </c>
      <c r="BT47">
        <v>10</v>
      </c>
      <c r="BU47">
        <v>839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-7.49</v>
      </c>
      <c r="CF47">
        <v>839</v>
      </c>
      <c r="CG47">
        <v>0</v>
      </c>
      <c r="CH47">
        <v>7.49</v>
      </c>
    </row>
    <row r="48">
      <c r="A48">
        <v>15643</v>
      </c>
      <c r="B48">
        <v>46173</v>
      </c>
      <c r="D48">
        <v>4126.33</v>
      </c>
      <c r="E48">
        <v>108.51</v>
      </c>
      <c r="F48">
        <v>0</v>
      </c>
      <c r="G48">
        <v>0</v>
      </c>
      <c r="H48">
        <v>0</v>
      </c>
      <c r="I48">
        <v>365.28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57.95</v>
      </c>
      <c r="AB48">
        <v>0</v>
      </c>
      <c r="AC48">
        <v>0</v>
      </c>
      <c r="AD48">
        <v>96.17</v>
      </c>
      <c r="AE48">
        <v>0</v>
      </c>
      <c r="AF48">
        <v>719.45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815.62</v>
      </c>
      <c r="AT48">
        <v>2737.42</v>
      </c>
      <c r="AU48">
        <v>59.9</v>
      </c>
      <c r="AV48">
        <v>1034.81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F48">
        <v>0</v>
      </c>
      <c r="CG48">
        <v>0</v>
      </c>
      <c r="CH48">
        <v>0</v>
      </c>
    </row>
  </sheetData>
  <autoFilter ref="AA4:CB48"/>
  <pageMargins left="0.7" right="0.7" top="0.75" bottom="0.75" header="0.3" footer="0.3"/>
  <ignoredErrors>
    <ignoredError numberStoredAsText="1" sqref="A1:CH48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N50"/>
  <sheetViews>
    <sheetView workbookViewId="0" rightToLeft="0"/>
  </sheetViews>
  <sheetData>
    <row r="1">
      <c r="C1" t="str">
        <v>Credit</v>
      </c>
      <c r="D1" t="str">
        <v>Credit</v>
      </c>
      <c r="E1" t="str">
        <v>Credit</v>
      </c>
      <c r="H1" t="str">
        <v>Credit</v>
      </c>
      <c r="J1" t="str">
        <v>Credit</v>
      </c>
      <c r="L1" t="str">
        <v>Debit</v>
      </c>
      <c r="N1" t="str">
        <v>Credit</v>
      </c>
      <c r="P1" t="str">
        <v>Credit</v>
      </c>
      <c r="Q1" t="str">
        <v>Credit</v>
      </c>
      <c r="R1" t="str">
        <v>Debit</v>
      </c>
      <c r="S1" t="str">
        <v>Credit</v>
      </c>
      <c r="T1" t="str">
        <v>Credit</v>
      </c>
      <c r="V1" t="str">
        <v>Debit</v>
      </c>
      <c r="W1" t="str">
        <v>Debit</v>
      </c>
      <c r="X1" t="str">
        <v>Debit</v>
      </c>
      <c r="Y1" t="str">
        <v>Debit</v>
      </c>
      <c r="Z1" t="str">
        <v>Debit</v>
      </c>
      <c r="AA1" t="str">
        <v>Debit</v>
      </c>
      <c r="AB1" t="str">
        <v>Debit</v>
      </c>
      <c r="AC1" t="str">
        <v>Debit</v>
      </c>
      <c r="AD1" t="str">
        <v>Debit</v>
      </c>
      <c r="AF1" t="str">
        <v>Debit</v>
      </c>
      <c r="AG1" t="str">
        <v>Debit</v>
      </c>
      <c r="AH1" t="str">
        <v>Debit</v>
      </c>
      <c r="AI1" t="str">
        <v>Debit</v>
      </c>
      <c r="AJ1" t="str">
        <v>Debit</v>
      </c>
      <c r="AQ1" t="str">
        <v>Debit</v>
      </c>
      <c r="AT1" t="str">
        <v>Debit</v>
      </c>
      <c r="AW1" t="str">
        <v>Debit</v>
      </c>
      <c r="AX1" t="str">
        <v>Debit</v>
      </c>
      <c r="AY1" t="str">
        <v>Debit</v>
      </c>
      <c r="AZ1" t="str">
        <v>Debit</v>
      </c>
      <c r="BA1" t="str">
        <v>Debit</v>
      </c>
      <c r="BB1" t="str">
        <v>Debit</v>
      </c>
      <c r="BC1" t="str">
        <v>Debit</v>
      </c>
      <c r="BD1" t="str">
        <v>Debit</v>
      </c>
      <c r="BE1" t="str">
        <v>Debit</v>
      </c>
      <c r="BF1" t="str">
        <v>Debit</v>
      </c>
    </row>
    <row r="2">
      <c r="C2" t="str">
        <v>Sales Food</v>
      </c>
      <c r="D2" t="str">
        <v>Sales Beverages</v>
      </c>
      <c r="E2" t="str">
        <v>Sales Other</v>
      </c>
      <c r="H2" t="str">
        <v>Delivery Fee</v>
      </c>
      <c r="J2" t="str">
        <v>WL DD Tips</v>
      </c>
      <c r="L2" t="str">
        <v>Promotions</v>
      </c>
      <c r="N2" t="str">
        <v>Sales Tax Payable</v>
      </c>
      <c r="P2" t="str">
        <v>Ca CRV</v>
      </c>
      <c r="Q2" t="str">
        <v>Gift Cards Sales</v>
      </c>
      <c r="R2" t="str">
        <v>Paid Outs</v>
      </c>
      <c r="S2" t="str">
        <v>Donations</v>
      </c>
      <c r="T2" t="str">
        <v>Non-Redeemable Tender</v>
      </c>
      <c r="V2" t="str">
        <v>Amex Expected Deposit</v>
      </c>
      <c r="W2" t="str">
        <v>Amex Expected Deposit</v>
      </c>
      <c r="X2" t="str">
        <v>Amex Expected Deposit</v>
      </c>
      <c r="Y2" t="str">
        <v>CC Expected Deposit</v>
      </c>
      <c r="Z2" t="str">
        <v>DoorDash</v>
      </c>
      <c r="AA2" t="str">
        <v>GrubHub</v>
      </c>
      <c r="AB2" t="str">
        <v>Uber</v>
      </c>
      <c r="AC2" t="str">
        <v>DoorDash Shortage</v>
      </c>
      <c r="AD2" t="str">
        <v>Uber Shortage</v>
      </c>
      <c r="AF2" t="str">
        <v xml:space="preserve">EBT Expected </v>
      </c>
      <c r="AG2" t="str">
        <v>Kiosk Expected Payment</v>
      </c>
      <c r="AH2" t="str">
        <v>Gift Card Redeemed</v>
      </c>
      <c r="AI2" t="str">
        <v>Online Catering</v>
      </c>
      <c r="AJ2" t="str">
        <v>EZ Cater</v>
      </c>
      <c r="AQ2" t="str">
        <v>Cash Expected Deposit</v>
      </c>
      <c r="AT2" t="str">
        <v>POS Over/Short</v>
      </c>
      <c r="AW2" t="str">
        <v>Discounts - Employee</v>
      </c>
      <c r="AX2" t="str">
        <v>Discounts - Guest Recovery</v>
      </c>
      <c r="AY2" t="str">
        <v>Discounts - Manager</v>
      </c>
      <c r="AZ2" t="str">
        <v>Discounts - Military</v>
      </c>
      <c r="BA2" t="str">
        <v>Discounts - Police</v>
      </c>
      <c r="BB2" t="str">
        <v>Discounts - Senior Citizen</v>
      </c>
      <c r="BC2" t="str">
        <v>Discounts - Other</v>
      </c>
      <c r="BD2" t="str">
        <v>Discounts - Open $</v>
      </c>
      <c r="BE2" t="str">
        <v>Discounts - Open %</v>
      </c>
      <c r="BF2" t="str">
        <v>Discounts - 10%</v>
      </c>
    </row>
    <row r="3">
      <c r="A3" t="str">
        <v>Store</v>
      </c>
      <c r="C3" t="str">
        <v>Food</v>
      </c>
      <c r="D3" t="str">
        <v>Beverages</v>
      </c>
      <c r="E3" t="str">
        <v>Other</v>
      </c>
      <c r="F3" t="str">
        <v>Service Fee</v>
      </c>
      <c r="G3" t="str">
        <v>Sales Other</v>
      </c>
      <c r="H3" t="str">
        <v>Delivery Fee</v>
      </c>
      <c r="I3" t="str">
        <v>Delivery Tips</v>
      </c>
      <c r="J3" t="str">
        <v>Total  Tips</v>
      </c>
      <c r="K3" t="str">
        <v>Discounts</v>
      </c>
      <c r="L3" t="str">
        <v>$ Off Promo</v>
      </c>
      <c r="M3" t="str">
        <v>Net Sales</v>
      </c>
      <c r="N3" t="str">
        <v>Sales TAX</v>
      </c>
      <c r="O3" t="str">
        <v>Tax Exempt Sales</v>
      </c>
      <c r="P3" t="str">
        <v>Ca CRV</v>
      </c>
      <c r="Q3" t="str">
        <v>GC Sold</v>
      </c>
      <c r="R3" t="str">
        <v>Paid Out</v>
      </c>
      <c r="S3" t="str">
        <v>Donations</v>
      </c>
      <c r="T3" t="str">
        <v>Non Redeemable</v>
      </c>
      <c r="U3" t="str">
        <v>Total Revenue</v>
      </c>
      <c r="V3" t="str">
        <v>AMEX</v>
      </c>
      <c r="W3" t="str">
        <v>Amex PrPd</v>
      </c>
      <c r="X3" t="str">
        <v>Amex PrPd</v>
      </c>
      <c r="Y3" t="str">
        <v>CC Totals</v>
      </c>
      <c r="Z3" t="str">
        <v>Door Dash</v>
      </c>
      <c r="AA3" t="str">
        <v>Grub Hub</v>
      </c>
      <c r="AB3" t="str">
        <v>Uber Eats</v>
      </c>
      <c r="AC3" t="str">
        <v>DoorDash Shortage</v>
      </c>
      <c r="AD3" t="str">
        <v>Uber Shortage</v>
      </c>
      <c r="AE3" t="str">
        <v>Postmates</v>
      </c>
      <c r="AF3" t="str">
        <v>EBT</v>
      </c>
      <c r="AG3" t="str">
        <v>Kiosk</v>
      </c>
      <c r="AH3" t="str">
        <v>Gift Card Redeemed</v>
      </c>
      <c r="AI3" t="str">
        <v>Online Catering</v>
      </c>
      <c r="AJ3" t="str">
        <v>EZ Cater</v>
      </c>
      <c r="AK3" t="str">
        <v>WL Tips</v>
      </c>
      <c r="AL3" t="str">
        <v>Paid Out Smallwares</v>
      </c>
      <c r="AM3" t="str">
        <v>Paid Out Cleaning Supplies</v>
      </c>
      <c r="AN3" t="str">
        <v xml:space="preserve">Paid Out Office Supplies </v>
      </c>
      <c r="AO3" t="str">
        <v>Paid Out Food</v>
      </c>
      <c r="AP3" t="str">
        <v>Paid Out Cash Out</v>
      </c>
      <c r="AQ3" t="str">
        <v>Cash Deposit</v>
      </c>
      <c r="AR3" t="str">
        <v>Del Totals</v>
      </c>
      <c r="AS3" t="str">
        <v>Payments Total</v>
      </c>
      <c r="AT3" t="str">
        <v>O/S</v>
      </c>
      <c r="AV3" t="str">
        <v>Discounts - $ Off Promo</v>
      </c>
      <c r="AW3" t="str">
        <v>Discounts - Employee</v>
      </c>
      <c r="AX3" t="str">
        <v>Discounts - Guest Recovery</v>
      </c>
      <c r="AY3" t="str">
        <v>Discounts - Manager</v>
      </c>
      <c r="AZ3" t="str">
        <v>Discounts - Military</v>
      </c>
      <c r="BA3" t="str">
        <v>Discounts - Police</v>
      </c>
      <c r="BB3" t="str">
        <v>Discounts - Senior Citizens</v>
      </c>
      <c r="BC3" t="str">
        <v>Discounts - Other</v>
      </c>
      <c r="BD3" t="str">
        <v>Discounts - Open $</v>
      </c>
      <c r="BE3" t="str">
        <v>Discounts - Open %</v>
      </c>
      <c r="BF3" t="str">
        <v>Discounts - 10%</v>
      </c>
      <c r="BG3" t="str">
        <v>Total Discounts</v>
      </c>
      <c r="BJ3" t="str">
        <v>Cash Deposit</v>
      </c>
      <c r="BK3" t="str">
        <v>Cash Handling - Over/Short Debit</v>
      </c>
      <c r="BL3" t="str">
        <v>Cash Handling - Over/Short Credit</v>
      </c>
      <c r="BM3" t="str">
        <v>Cash Expected</v>
      </c>
      <c r="BN3" t="str">
        <v>Difference</v>
      </c>
    </row>
    <row r="4" xml:space="preserve">
      <c r="A4" cm="1" xml:space="preserve">
        <f t="array" ref="A4:A47" xml:space="preserve">LET(
    _xlpm.vals,_xlws.FILTER(StoreDates!A2:A1500,StoreDates!A2:A1500&lt;&gt;""),
    _xlpm.dts,_xlws.FILTER(StoreDates!C2:C1500,StoreDates!C2:C1500&lt;&gt;""),
    _xlpm.nv,ROWS(_xlpm.vals),
    _xlpm.nd,ROWS(_xlpm.dts),
    INDEX(_xlpm.vals,ROUNDUP(SEQUENCE(_xlpm.nv*_xlpm.nd)/_xlpm.nd,0))
)</f>
        <v>2902</v>
      </c>
      <c r="B4" cm="1" xml:space="preserve">
        <f t="array" ref="B4:B47" xml:space="preserve">LET(
    _xlpm.vals,_xlws.FILTER(StoreDates!A2:A1500,StoreDates!A2:A1500&lt;&gt;""),
    _xlpm.dts,_xlws.FILTER(StoreDates!C2:C1500,StoreDates!C2:C1500&lt;&gt;""),
    _xlpm.nv,ROWS(_xlpm.vals),
    _xlpm.nd,ROWS(_xlpm.dts),
    INDEX(_xlpm.dts,MOD(SEQUENCE(_xlpm.nv*_xlpm.nd)-1,_xlpm.nd)+1)
)</f>
        <v>46173</v>
      </c>
      <c r="C4" cm="1">
        <f t="array" ref="C4:C47">MAP(ANCHORARRAY($A$4),ANCHORARRAY( $B$4), LAMBDA(_xlpm.v,_xlpm.d,SUMIFS(Sales!D:D,Sales!$A:$A,_xlpm.v,Sales!$B:$B,_xlpm.d)))+BYROW(HSTACK(ANCHORARRAY(K4),ANCHORARRAY(L4)),LAMBDA(_xlpm.r,SUM(_xlpm.r)))</f>
        <v>5385.86</v>
      </c>
      <c r="D4" cm="1">
        <f t="array" ref="D4:D47">MAP(ANCHORARRAY($A$4),ANCHORARRAY( $B$4), LAMBDA(_xlpm.v,_xlpm.d,SUMIFS(Sales!E:E,Sales!$A:$A,_xlpm.v,Sales!$B:$B,_xlpm.d)))</f>
        <v>212.7</v>
      </c>
      <c r="E4" cm="1">
        <f t="array" ref="E4:E47">MAP(ANCHORARRAY($A$4),ANCHORARRAY( $B$4), LAMBDA(_xlpm.v,_xlpm.d,SUMIFS(Sales!F:F,Sales!$A:$A,_xlpm.v,Sales!$B:$B,_xlpm.d)))</f>
        <v>0</v>
      </c>
      <c r="F4" cm="1">
        <f t="array" ref="F4:F47">MAP(ANCHORARRAY($A$4),ANCHORARRAY( $B$4), LAMBDA(_xlpm.v,_xlpm.d,SUMIFS(Sales!G:G,Sales!$A:$A,_xlpm.v,Sales!$B:$B,_xlpm.d)))</f>
        <v>0</v>
      </c>
      <c r="G4" cm="1">
        <f t="array" ref="G4:G47">BYROW(HSTACK(ANCHORARRAY(E4),ANCHORARRAY(F4)),LAMBDA(_xlpm.r,SUM(_xlpm.r)))</f>
        <v>0</v>
      </c>
      <c r="H4" cm="1">
        <f t="array" ref="H4:H47">MAP(ANCHORARRAY($A$4),ANCHORARRAY( $B$4), LAMBDA(_xlpm.v,_xlpm.d,SUMIFS(Sales!H:H,Sales!$A:$A,_xlpm.v,Sales!$B:$B,_xlpm.d)))</f>
        <v>0</v>
      </c>
      <c r="I4" cm="1">
        <f t="array" ref="I4:I47">MAP(ANCHORARRAY($A$4),ANCHORARRAY( $B$4), LAMBDA(_xlpm.v,_xlpm.d,SUMIFS(Sales!BM:BM,Sales!$A:$A,_xlpm.v,Sales!$B:$B,_xlpm.d)))</f>
        <v>0</v>
      </c>
      <c r="J4" cm="1">
        <f t="array" ref="J4:J47">MAP(ANCHORARRAY($A$4),ANCHORARRAY( $B$4), LAMBDA(_xlpm.v,_xlpm.d,SUMIFS(Sales!BT:BT,Sales!$A:$A,_xlpm.v,Sales!$B:$B,_xlpm.d)))</f>
        <v>0</v>
      </c>
      <c r="K4" cm="1">
        <f t="array" ref="K4:K47">MAP(ANCHORARRAY($A$4),ANCHORARRAY( $B$4), LAMBDA(_xlpm.v,_xlpm.d,SUMIFS(Sales!X:X,Sales!$A:$A,_xlpm.v,Sales!$B:$B,_xlpm.d)))</f>
        <v>0</v>
      </c>
      <c r="L4" cm="1">
        <f t="array" ref="L4:L47">MAP(ANCHORARRAY($A$4),ANCHORARRAY( $B$4), LAMBDA(_xlpm.v,_xlpm.d,SUMIFS(Sales!M:M,Sales!$A:$A,_xlpm.v,Sales!$B:$B,_xlpm.d)))</f>
        <v>0</v>
      </c>
      <c r="M4" cm="1">
        <f t="array" ref="M4:M47">BYROW(HSTACK(ANCHORARRAY(C4),ANCHORARRAY(D4)),LAMBDA(_xlpm.r,SUM(_xlpm.r)))</f>
        <v>5598.5599999999995</v>
      </c>
      <c r="N4" cm="1">
        <f t="array" ref="N4:N47">MAP(ANCHORARRAY($A$4),ANCHORARRAY( $B$4), LAMBDA(_xlpm.v,_xlpm.d,SUMIFS(Sales!I:I,Sales!$A:$A,_xlpm.v,Sales!$B:$B,_xlpm.d)))</f>
        <v>425.27</v>
      </c>
      <c r="O4" cm="1">
        <f t="array" ref="O4:O47">MAP(ANCHORARRAY($A$4),ANCHORARRAY( $B$4), LAMBDA(_xlpm.v,_xlpm.d,SUMIFS(Sales!J:J,Sales!$A:$A,_xlpm.v,Sales!$B:$B,_xlpm.d)))</f>
        <v>0</v>
      </c>
      <c r="P4" cm="1">
        <f t="array" ref="P4:P47">MAP(ANCHORARRAY($A$4),ANCHORARRAY( $B$4), LAMBDA(_xlpm.v,_xlpm.d,SUMIFS(Sales!L:L,Sales!$A:$A,_xlpm.v,Sales!$B:$B,_xlpm.d)))</f>
        <v>0</v>
      </c>
      <c r="Q4" cm="1">
        <f t="array" ref="Q4:Q47">MAP(ANCHORARRAY($A$4),ANCHORARRAY( $B$4), LAMBDA(_xlpm.v,_xlpm.d,SUMIFS(Sales!BA:BA,Sales!$A:$A,_xlpm.v,Sales!$B:$B,_xlpm.d)))</f>
        <v>0</v>
      </c>
      <c r="R4" cm="1">
        <f t="array" ref="R4:R47">-MAP(ANCHORARRAY($A$4),ANCHORARRAY( $B$4), LAMBDA(_xlpm.v,_xlpm.d,SUMIFS(Sales!CB:CB,Sales!$A:$A,_xlpm.v,Sales!$B:$B,_xlpm.d)))</f>
        <v>0</v>
      </c>
      <c r="S4" cm="1">
        <f t="array" ref="S4:S47">MAP(ANCHORARRAY($A$4),ANCHORARRAY( $B$4), LAMBDA(_xlpm.v,_xlpm.d,SUMIFS(Sales!Y:Y,Sales!$A:$A,_xlpm.v,Sales!$B:$B,_xlpm.d)))</f>
        <v>0</v>
      </c>
      <c r="T4" cm="1">
        <f t="array" ref="T4:T47">MAP(ANCHORARRAY($A$4),ANCHORARRAY( $B$4), LAMBDA(_xlpm.v,_xlpm.d,SUMIFS(Sales!CC:CC,Sales!$A:$A,_xlpm.v,Sales!$B:$B,_xlpm.d)))</f>
        <v>0</v>
      </c>
      <c r="U4" cm="1">
        <f t="array" ref="U4:U47">BYROW(HSTACK(ANCHORARRAY(C4),ANCHORARRAY(D4),ANCHORARRAY(E4),ANCHORARRAY(H4),ANCHORARRAY(J4),ANCHORARRAY(N4),ANCHORARRAY(P4),ANCHORARRAY(Q4),ANCHORARRAY(S4),ANCHORARRAY(T4)),LAMBDA(_xlpm.r,SUM(_xlpm.r)))-BYROW(HSTACK(ANCHORARRAY(K4),ANCHORARRAY(L4)),LAMBDA(_xlpm.r,SUM(_xlpm.r)))</f>
        <v>6023.83</v>
      </c>
      <c r="V4" cm="1">
        <f t="array" ref="V4:V47">MAP(ANCHORARRAY($A$4),ANCHORARRAY( $B$4), LAMBDA(_xlpm.v,_xlpm.d,SUMIFS(Sales!Z:Z,Sales!$A:$A,_xlpm.v,Sales!$B:$B,_xlpm.d)))</f>
        <v>62.98</v>
      </c>
      <c r="W4" cm="1">
        <f t="array" ref="W4:W47">MAP(ANCHORARRAY($A$4),ANCHORARRAY( $B$4), LAMBDA(_xlpm.v,_xlpm.d,SUMIFS(Sales!AA:AA,Sales!$A:$A,_xlpm.v,Sales!$B:$B,_xlpm.d)))</f>
        <v>0</v>
      </c>
      <c r="X4" cm="1">
        <f t="array" ref="X4:X47">MAP(ANCHORARRAY($A$4),ANCHORARRAY( $B$4), LAMBDA(_xlpm.v,_xlpm.d,SUMIFS(Sales!BD:BD,Sales!$A:$A,_xlpm.v,Sales!$B:$B,_xlpm.d)))</f>
        <v>0</v>
      </c>
      <c r="Y4" cm="1">
        <f t="array" ref="Y4:Y47">MAP(ANCHORARRAY($A$4),ANCHORARRAY( $B$4), LAMBDA(_xlpm.v,_xlpm.d,SUMIFS(Sales!AS:AS,Sales!$A:$A,_xlpm.v,Sales!$B:$B,_xlpm.d)))</f>
        <v>3690.73</v>
      </c>
      <c r="Z4" cm="1">
        <f t="array" ref="Z4:Z47">MAP(ANCHORARRAY($A$4),ANCHORARRAY( $B$4), LAMBDA(_xlpm.v,_xlpm.d,SUMIFS(Sales!AT:AT,Sales!$A:$A,_xlpm.v,Sales!$B:$B,_xlpm.d)))</f>
        <v>833.52</v>
      </c>
      <c r="AA4" cm="1">
        <f t="array" ref="AA4:AA47">MAP(ANCHORARRAY($A$4),ANCHORARRAY( $B$4), LAMBDA(_xlpm.v,_xlpm.d,SUMIFS(Sales!AU:AU,Sales!$A:$A,_xlpm.v,Sales!$B:$B,_xlpm.d)))</f>
        <v>15.06</v>
      </c>
      <c r="AB4" cm="1">
        <f t="array" ref="AB4:AB47">MAP(ANCHORARRAY($A$4),ANCHORARRAY( $B$4), LAMBDA(_xlpm.v,_xlpm.d,SUMIFS(Sales!AV:AV,Sales!$A:$A,_xlpm.v,Sales!$B:$B,_xlpm.d)))</f>
        <v>111.82</v>
      </c>
      <c r="AC4" cm="1">
        <f t="array" ref="AC4:AC47">MAP(ANCHORARRAY($A$4),ANCHORARRAY( $B$4), LAMBDA(_xlpm.v,_xlpm.d,SUMIFS(Sales!AW:AW,Sales!$A:$A,_xlpm.v,Sales!$B:$B,_xlpm.d)))</f>
        <v>0</v>
      </c>
      <c r="AD4" cm="1">
        <f t="array" ref="AD4:AD47">MAP(ANCHORARRAY($A$4),ANCHORARRAY( $B$4), LAMBDA(_xlpm.v,_xlpm.d,SUMIFS(Sales!AX:AX,Sales!$A:$A,_xlpm.v,Sales!$B:$B,_xlpm.d)))</f>
        <v>0</v>
      </c>
      <c r="AE4" cm="1">
        <f t="array" ref="AE4:AE47">MAP(ANCHORARRAY($A$4),ANCHORARRAY( $B$4), LAMBDA(_xlpm.v,_xlpm.d,SUMIFS(Sales!AW:AW,Sales!$A:$A,_xlpm.v,Sales!$B:$B,_xlpm.d)))</f>
        <v>0</v>
      </c>
      <c r="AF4" cm="1">
        <f t="array" ref="AF4:AF47">MAP(ANCHORARRAY($A$4),ANCHORARRAY( $B$4), LAMBDA(_xlpm.v,_xlpm.d,SUMIFS(Sales!AY:AY,Sales!$A:$A,_xlpm.v,Sales!$B:$B,_xlpm.d)))</f>
        <v>0</v>
      </c>
      <c r="AG4" cm="1">
        <f t="array" ref="AG4:AG47">MAP(ANCHORARRAY($A$4),ANCHORARRAY( $B$4), LAMBDA(_xlpm.v,_xlpm.d,SUMIFS(Sales!BI:BI,Sales!$A:$A,_xlpm.v,Sales!$B:$B,_xlpm.d)))</f>
        <v>0</v>
      </c>
      <c r="AH4" cm="1">
        <f t="array" ref="AH4:AH47">MAP(ANCHORARRAY($A$4),ANCHORARRAY( $B$4), LAMBDA(_xlpm.v,_xlpm.d,SUMIFS(Sales!AZ:AZ,Sales!$A:$A,_xlpm.v,Sales!$B:$B,_xlpm.d)))</f>
        <v>0</v>
      </c>
      <c r="AI4" cm="1">
        <f t="array" ref="AI4:AI47">MAP(ANCHORARRAY($A$4),ANCHORARRAY( $B$4), LAMBDA(_xlpm.v,_xlpm.d,SUMIFS(Sales!BB:BB,Sales!$A:$A,_xlpm.v,Sales!$B:$B,_xlpm.d)))</f>
        <v>0</v>
      </c>
      <c r="AJ4" cm="1">
        <f t="array" ref="AJ4:AJ47">MAP(ANCHORARRAY($A$4),ANCHORARRAY( $B$4), LAMBDA(_xlpm.v,_xlpm.d,SUMIFS(Sales!BC:BC,Sales!$A:$A,_xlpm.v,Sales!$B:$B,_xlpm.d)))</f>
        <v>0</v>
      </c>
      <c r="AK4" cm="1">
        <f t="array" ref="AK4:AK47">MAP(ANCHORARRAY($A$4),ANCHORARRAY( $B$4), LAMBDA(_xlpm.v,_xlpm.d,SUMIFS(Sales!BT:BT,Sales!$A:$A,_xlpm.v,Sales!$B:$B,_xlpm.d)))</f>
        <v>0</v>
      </c>
      <c r="AL4" cm="1">
        <f t="array" ref="AL4:AL47">MAP(ANCHORARRAY($A$4),ANCHORARRAY( $B$4), LAMBDA(_xlpm.v,_xlpm.d,SUMIFS(Sales!BW:BW,Sales!$A:$A,_xlpm.v,Sales!$B:$B,_xlpm.d)))*-1</f>
        <v>0</v>
      </c>
      <c r="AM4" cm="1">
        <f t="array" ref="AM4:AM47">MAP(ANCHORARRAY($A$4),ANCHORARRAY( $B$4), LAMBDA(_xlpm.v,_xlpm.d,SUMIFS(Sales!BX:BX,Sales!$A:$A,_xlpm.v,Sales!$B:$B,_xlpm.d)))*-1</f>
        <v>0</v>
      </c>
      <c r="AN4" cm="1">
        <f t="array" ref="AN4:AN47">MAP(ANCHORARRAY($A$4),ANCHORARRAY( $B$4), LAMBDA(_xlpm.v,_xlpm.d,SUMIFS(Sales!BY:BY,Sales!$A:$A,_xlpm.v,Sales!$B:$B,_xlpm.d)))*-1</f>
        <v>0</v>
      </c>
      <c r="AO4" cm="1">
        <f t="array" ref="AO4:AO47">MAP(ANCHORARRAY($A$4),ANCHORARRAY( $B$4), LAMBDA(_xlpm.v,_xlpm.d,SUMIFS(Sales!BZ:BZ,Sales!$A:$A,_xlpm.v,Sales!$B:$B,_xlpm.d)))*-1</f>
        <v>0</v>
      </c>
      <c r="AP4" cm="1">
        <f t="array" ref="AP4:AP47">MAP(ANCHORARRAY($A$4),ANCHORARRAY( $B$4), LAMBDA(_xlpm.v,_xlpm.d,SUMIFS(Sales!CA:CA,Sales!$A:$A,_xlpm.v,Sales!$B:$B,_xlpm.d)))*-1</f>
        <v>0</v>
      </c>
      <c r="AQ4" cm="1">
        <f t="array" ref="AQ4:AQ47">BYROW(HSTACK(ANCHORARRAY(E4),ANCHORARRAY(H4),ANCHORARRAY(M4),ANCHORARRAY(N4),ANCHORARRAY(P4),ANCHORARRAY(Q4),ANCHORARRAY(S4),ANCHORARRAY(T4),ANCHORARRAY(AK4)),LAMBDA(_xlpm.r,SUM(_xlpm.r)))-BYROW(HSTACK(ANCHORARRAY(K4),ANCHORARRAY(L4),ANCHORARRAY(V4),ANCHORARRAY(W4),ANCHORARRAY(X4),ANCHORARRAY(Y4),ANCHORARRAY(Z4),ANCHORARRAY(AA4),ANCHORARRAY(AB4),ANCHORARRAY(AC4),ANCHORARRAY(AD4),ANCHORARRAY(AF4),ANCHORARRAY(AG4),ANCHORARRAY(AH4),ANCHORARRAY(AI4),ANCHORARRAY(AJ4),ANCHORARRAY(AL4),ANCHORARRAY(AM4),ANCHORARRAY(AN4),ANCHORARRAY(AO4),ANCHORARRAY(AP4)),LAMBDA(_xlpm.r,SUM(_xlpm.r)))</f>
        <v>1309.7200000000003</v>
      </c>
      <c r="AR4" cm="1">
        <f t="array" ref="AR4:AR47">BYROW(HSTACK(ANCHORARRAY(Z4),ANCHORARRAY(AA4),ANCHORARRAY(AB4),ANCHORARRAY(AE4)),LAMBDA(_xlpm.r,SUM(_xlpm.r)))</f>
        <v>960.3999999999999</v>
      </c>
      <c r="AS4" cm="1">
        <f t="array" ref="AS4:AS47">BYROW(HSTACK(ANCHORARRAY(V4),ANCHORARRAY(W4),ANCHORARRAY(X4),ANCHORARRAY(Y4),ANCHORARRAY(Z4),ANCHORARRAY(AA4),ANCHORARRAY(AB4),ANCHORARRAY(AC4),ANCHORARRAY(AD4),ANCHORARRAY(AF4),ANCHORARRAY(AG4),ANCHORARRAY(AH4),ANCHORARRAY(AI4),ANCHORARRAY(AJ4),ANCHORARRAY(AL4),ANCHORARRAY(AM4),ANCHORARRAY(AN4),ANCHORARRAY(AO4),ANCHORARRAY(AP4),ANCHORARRAY(AQ4)),LAMBDA(_xlpm.r,SUM(_xlpm.r)))</f>
        <v>6023.83</v>
      </c>
      <c r="AT4" cm="1">
        <f t="array" ref="AT4:AT47">BYROW(HSTACK(ANCHORARRAY(U4)),LAMBDA(_xlpm.r,SUM(_xlpm.r)))-BYROW(HSTACK(ANCHORARRAY(AS4)),LAMBDA(_xlpm.r,SUM(_xlpm.r)))</f>
        <v>0</v>
      </c>
      <c r="AV4" cm="1">
        <f t="array" ref="AV4:AV47">MAP(ANCHORARRAY($A$4),ANCHORARRAY( $B$4), LAMBDA(_xlpm.v,_xlpm.d,SUMIFS(Sales!M:M,Sales!$A:$A,_xlpm.v,Sales!$B:$B,_xlpm.d)))</f>
        <v>0</v>
      </c>
      <c r="AW4" cm="1">
        <f t="array" ref="AW4:AW47">MAP(ANCHORARRAY($A$4),ANCHORARRAY( $B$4), LAMBDA(_xlpm.v,_xlpm.d,SUMIFS(Sales!N:N,Sales!$A:$A,_xlpm.v,Sales!$B:$B,_xlpm.d)))</f>
        <v>0</v>
      </c>
      <c r="AX4" cm="1">
        <f t="array" ref="AX4:AX47">MAP(ANCHORARRAY($A$4),ANCHORARRAY( $B$4), LAMBDA(_xlpm.v,_xlpm.d,SUMIFS(Sales!O:O,Sales!$A:$A,_xlpm.v,Sales!$B:$B,_xlpm.d)))</f>
        <v>0</v>
      </c>
      <c r="AY4" cm="1">
        <f t="array" ref="AY4:AY47">MAP(ANCHORARRAY($A$4),ANCHORARRAY( $B$4), LAMBDA(_xlpm.v,_xlpm.d,SUMIFS(Sales!P:P,Sales!$A:$A,_xlpm.v,Sales!$B:$B,_xlpm.d)))</f>
        <v>0</v>
      </c>
      <c r="AZ4" cm="1">
        <f t="array" ref="AZ4:AZ47">MAP(ANCHORARRAY($A$4),ANCHORARRAY( $B$4), LAMBDA(_xlpm.v,_xlpm.d,SUMIFS(Sales!Q:Q,Sales!$A:$A,_xlpm.v,Sales!$B:$B,_xlpm.d)))</f>
        <v>0</v>
      </c>
      <c r="BA4" cm="1">
        <f t="array" ref="BA4:BA47">MAP(ANCHORARRAY($A$4),ANCHORARRAY( $B$4), LAMBDA(_xlpm.v,_xlpm.d,SUMIFS(Sales!R:R,Sales!$A:$A,_xlpm.v,Sales!$B:$B,_xlpm.d)))</f>
        <v>0</v>
      </c>
      <c r="BB4" cm="1">
        <f t="array" ref="BB4:BB47">MAP(ANCHORARRAY($A$4),ANCHORARRAY( $B$4), LAMBDA(_xlpm.v,_xlpm.d,SUMIFS(Sales!S:S,Sales!$A:$A,_xlpm.v,Sales!$B:$B,_xlpm.d)))</f>
        <v>0</v>
      </c>
      <c r="BC4" cm="1">
        <f t="array" ref="BC4:BC47">MAP(ANCHORARRAY($A$4),ANCHORARRAY( $B$4), LAMBDA(_xlpm.v,_xlpm.d,SUMIFS(Sales!T:T,Sales!$A:$A,_xlpm.v,Sales!$B:$B,_xlpm.d)))</f>
        <v>0</v>
      </c>
      <c r="BD4" cm="1">
        <f t="array" ref="BD4:BD47">MAP(ANCHORARRAY($A$4),ANCHORARRAY( $B$4), LAMBDA(_xlpm.v,_xlpm.d,SUMIFS(Sales!V:V,Sales!$A:$A,_xlpm.v,Sales!$B:$B,_xlpm.d)))</f>
        <v>0</v>
      </c>
      <c r="BE4" cm="1">
        <f t="array" ref="BE4:BE47">MAP(ANCHORARRAY($A$4),ANCHORARRAY( $B$4), LAMBDA(_xlpm.v,_xlpm.d,SUMIFS(Sales!W:W,Sales!$A:$A,_xlpm.v,Sales!$B:$B,_xlpm.d)))</f>
        <v>0</v>
      </c>
      <c r="BF4" cm="1">
        <f t="array" ref="BF4:BF47">MAP(ANCHORARRAY($A$4),ANCHORARRAY( $B$4), LAMBDA(_xlpm.v,_xlpm.d,SUMIFS(Sales!U:U,Sales!$A:$A,_xlpm.v,Sales!$B:$B,_xlpm.d)))</f>
        <v>0</v>
      </c>
      <c r="BG4" cm="1">
        <f t="array" ref="BG4:BG47">BYROW(HSTACK(ANCHORARRAY(AV4),ANCHORARRAY(AW4),ANCHORARRAY(AX4),ANCHORARRAY(AY4),ANCHORARRAY(AZ4),ANCHORARRAY(BA4),ANCHORARRAY(BB4),ANCHORARRAY(BC4),ANCHORARRAY(BD4),ANCHORARRAY(BE4),ANCHORARRAY(BF4)),LAMBDA(_xlpm.r,SUM(_xlpm.r)))</f>
        <v>0</v>
      </c>
      <c r="BH4" cm="1" xml:space="preserve">
        <f t="array" ref="BH4:BH47" xml:space="preserve">LET(
    _xlpm.vals,_xlws.FILTER(StoreDates!A2:A1500,StoreDates!A2:A1500&lt;&gt;""),
    _xlpm.dts,_xlws.FILTER(StoreDates!C2:C1500,StoreDates!C2:C1500&lt;&gt;""),
    _xlpm.nv,ROWS(_xlpm.vals),
    _xlpm.nd,ROWS(_xlpm.dts),
    INDEX(_xlpm.vals,ROUNDUP(SEQUENCE(_xlpm.nv*_xlpm.nd)/_xlpm.nd,0))
)</f>
        <v>2902</v>
      </c>
      <c r="BJ4" cm="1">
        <f t="array" ref="BJ4:BJ47">MAP(ANCHORARRAY($A$4),ANCHORARRAY( $B$4), LAMBDA(_xlpm.v,_xlpm.d,SUMIFS(Sales!CF:CF,Sales!$A:$A,_xlpm.v,Sales!$B:$B,_xlpm.d)))</f>
        <v>1363</v>
      </c>
      <c r="BK4" cm="1">
        <f t="array" ref="BK4:BK47">MAP(ANCHORARRAY($A$4),ANCHORARRAY( $B$4), LAMBDA(_xlpm.v,_xlpm.d,SUMIFS(Sales!CG:CG,Sales!$A:$A,_xlpm.v,Sales!$B:$B,_xlpm.d)))</f>
        <v>0</v>
      </c>
      <c r="BL4" cm="1">
        <f t="array" ref="BL4:BL47">MAP(ANCHORARRAY($A$4),ANCHORARRAY( $B$4), LAMBDA(_xlpm.v,_xlpm.d,SUMIFS(Sales!CH:CH,Sales!$A:$A,_xlpm.v,Sales!$B:$B,_xlpm.d)))</f>
        <v>6.16</v>
      </c>
      <c r="BM4" cm="1">
        <f t="array" ref="BM4:BM47">BYROW(HSTACK(ANCHORARRAY(E4),ANCHORARRAY(H4),ANCHORARRAY(M4),ANCHORARRAY(N4),ANCHORARRAY(P4),ANCHORARRAY(Q4),ANCHORARRAY(S4),ANCHORARRAY(T4),ANCHORARRAY(AK4)),LAMBDA(_xlpm.r,SUM(_xlpm.r)))-BYROW(HSTACK(ANCHORARRAY(K4),ANCHORARRAY(L4),ANCHORARRAY(V4),ANCHORARRAY(W4),ANCHORARRAY(X4),ANCHORARRAY(Y4),ANCHORARRAY(Z4),ANCHORARRAY(AA4),ANCHORARRAY(AB4),ANCHORARRAY(AC4),ANCHORARRAY(AD4),ANCHORARRAY(AF4),ANCHORARRAY(AG4),ANCHORARRAY(AH4),ANCHORARRAY(AI4),ANCHORARRAY(AJ4),ANCHORARRAY(AL4),ANCHORARRAY(AM4),ANCHORARRAY(AN4),ANCHORARRAY(AO4),ANCHORARRAY(AP4)),LAMBDA(_xlpm.r,SUM(_xlpm.r)))</f>
        <v>1309.7200000000003</v>
      </c>
      <c r="BN4" cm="1">
        <f t="array" ref="BN4:BN47">ROUND(BYROW(HSTACK(ANCHORARRAY(BM4)),LAMBDA(_xlpm.r,SUM(_xlpm.r)))-(BYROW(HSTACK(ANCHORARRAY(BJ4),ANCHORARRAY(BK4)),LAMBDA(_xlpm.r,SUM(_xlpm.r)))+(-BYROW(HSTACK(ANCHORARRAY(BL4)),LAMBDA(_xlpm.r,SUM(_xlpm.r))))),2)</f>
        <v>-47.12</v>
      </c>
    </row>
    <row r="5">
      <c r="A5">
        <v>4579</v>
      </c>
      <c r="B5">
        <v>46173</v>
      </c>
      <c r="C5">
        <v>7725.61</v>
      </c>
      <c r="D5">
        <v>322.75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8048.36</v>
      </c>
      <c r="N5">
        <v>695.58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8743.94</v>
      </c>
      <c r="V5">
        <v>50.28</v>
      </c>
      <c r="W5">
        <v>0</v>
      </c>
      <c r="X5">
        <v>0</v>
      </c>
      <c r="Y5">
        <v>4798</v>
      </c>
      <c r="Z5">
        <v>1655.12</v>
      </c>
      <c r="AA5">
        <v>50.76</v>
      </c>
      <c r="AB5">
        <v>99.21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2090.5700000000006</v>
      </c>
      <c r="AR5">
        <v>1805.09</v>
      </c>
      <c r="AS5">
        <v>8743.94</v>
      </c>
      <c r="AT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4579</v>
      </c>
      <c r="BJ5">
        <v>2096</v>
      </c>
      <c r="BK5">
        <v>17.73</v>
      </c>
      <c r="BL5">
        <v>0</v>
      </c>
      <c r="BM5">
        <v>2090.5700000000006</v>
      </c>
      <c r="BN5">
        <v>-23.16</v>
      </c>
    </row>
    <row r="6">
      <c r="A6">
        <v>5328</v>
      </c>
      <c r="B6">
        <v>46173</v>
      </c>
      <c r="C6">
        <v>8953.29</v>
      </c>
      <c r="D6">
        <v>993.1</v>
      </c>
      <c r="E6">
        <v>21.26</v>
      </c>
      <c r="F6">
        <v>-18</v>
      </c>
      <c r="G6">
        <v>3.2600000000000016</v>
      </c>
      <c r="H6">
        <v>5.96</v>
      </c>
      <c r="I6">
        <v>0</v>
      </c>
      <c r="J6">
        <v>28.34</v>
      </c>
      <c r="K6">
        <v>0</v>
      </c>
      <c r="L6">
        <v>0</v>
      </c>
      <c r="M6">
        <v>9946.390000000001</v>
      </c>
      <c r="N6">
        <v>1068.76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11070.710000000001</v>
      </c>
      <c r="V6">
        <v>52.24</v>
      </c>
      <c r="W6">
        <v>0</v>
      </c>
      <c r="X6">
        <v>0</v>
      </c>
      <c r="Y6">
        <v>4999.810000000001</v>
      </c>
      <c r="Z6">
        <v>2744.08</v>
      </c>
      <c r="AA6">
        <v>136.37</v>
      </c>
      <c r="AB6">
        <v>353.3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28.34</v>
      </c>
      <c r="AL6">
        <v>0</v>
      </c>
      <c r="AM6">
        <v>0</v>
      </c>
      <c r="AN6">
        <v>0</v>
      </c>
      <c r="AO6">
        <v>0</v>
      </c>
      <c r="AP6">
        <v>0</v>
      </c>
      <c r="AQ6">
        <v>2784.91</v>
      </c>
      <c r="AR6">
        <v>3233.75</v>
      </c>
      <c r="AS6">
        <v>11070.710000000001</v>
      </c>
      <c r="AT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5328</v>
      </c>
      <c r="BJ6">
        <v>2785</v>
      </c>
      <c r="BK6">
        <v>0</v>
      </c>
      <c r="BL6">
        <v>0.09</v>
      </c>
      <c r="BM6">
        <v>2784.91</v>
      </c>
      <c r="BN6">
        <v>0</v>
      </c>
    </row>
    <row r="7">
      <c r="A7">
        <v>5592</v>
      </c>
      <c r="B7">
        <v>46173</v>
      </c>
      <c r="C7">
        <v>6345.74</v>
      </c>
      <c r="D7">
        <v>514.24</v>
      </c>
      <c r="E7">
        <v>14.24</v>
      </c>
      <c r="F7">
        <v>-13.5</v>
      </c>
      <c r="G7">
        <v>0.7400000000000002</v>
      </c>
      <c r="H7">
        <v>4.47</v>
      </c>
      <c r="I7">
        <v>0</v>
      </c>
      <c r="J7">
        <v>2</v>
      </c>
      <c r="K7">
        <v>0</v>
      </c>
      <c r="L7">
        <v>0</v>
      </c>
      <c r="M7">
        <v>6859.98</v>
      </c>
      <c r="N7">
        <v>737.05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7617.74</v>
      </c>
      <c r="V7">
        <v>165.51999999999998</v>
      </c>
      <c r="W7">
        <v>0</v>
      </c>
      <c r="X7">
        <v>0</v>
      </c>
      <c r="Y7">
        <v>5452.349999999999</v>
      </c>
      <c r="Z7">
        <v>751.48</v>
      </c>
      <c r="AA7">
        <v>72.57</v>
      </c>
      <c r="AB7">
        <v>205.59</v>
      </c>
      <c r="AC7">
        <v>0</v>
      </c>
      <c r="AD7">
        <v>0</v>
      </c>
      <c r="AE7">
        <v>0</v>
      </c>
      <c r="AF7">
        <v>0</v>
      </c>
      <c r="AG7">
        <v>0</v>
      </c>
      <c r="AH7">
        <v>19.92</v>
      </c>
      <c r="AI7">
        <v>0</v>
      </c>
      <c r="AJ7">
        <v>0</v>
      </c>
      <c r="AK7">
        <v>2</v>
      </c>
      <c r="AL7">
        <v>0</v>
      </c>
      <c r="AM7">
        <v>0</v>
      </c>
      <c r="AN7">
        <v>0</v>
      </c>
      <c r="AO7">
        <v>0</v>
      </c>
      <c r="AP7">
        <v>0</v>
      </c>
      <c r="AQ7">
        <v>950.3100000000013</v>
      </c>
      <c r="AR7">
        <v>1029.6399999999999</v>
      </c>
      <c r="AS7">
        <v>7617.74</v>
      </c>
      <c r="AT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5592</v>
      </c>
      <c r="BJ7">
        <v>950</v>
      </c>
      <c r="BK7">
        <v>0.31</v>
      </c>
      <c r="BL7">
        <v>0</v>
      </c>
      <c r="BM7">
        <v>950.3100000000013</v>
      </c>
      <c r="BN7">
        <v>0</v>
      </c>
    </row>
    <row r="8">
      <c r="A8">
        <v>5813</v>
      </c>
      <c r="B8">
        <v>46173</v>
      </c>
      <c r="C8">
        <v>5156.06</v>
      </c>
      <c r="D8">
        <v>416.8</v>
      </c>
      <c r="E8">
        <v>2.07</v>
      </c>
      <c r="F8">
        <v>0</v>
      </c>
      <c r="G8">
        <v>2.07</v>
      </c>
      <c r="H8">
        <v>0</v>
      </c>
      <c r="I8">
        <v>0</v>
      </c>
      <c r="J8">
        <v>0</v>
      </c>
      <c r="K8">
        <v>0</v>
      </c>
      <c r="L8">
        <v>0</v>
      </c>
      <c r="M8">
        <v>5572.860000000001</v>
      </c>
      <c r="N8">
        <v>502.83</v>
      </c>
      <c r="O8">
        <v>66.45</v>
      </c>
      <c r="P8">
        <v>0.2</v>
      </c>
      <c r="Q8">
        <v>0</v>
      </c>
      <c r="R8">
        <v>0</v>
      </c>
      <c r="S8">
        <v>0</v>
      </c>
      <c r="T8">
        <v>0</v>
      </c>
      <c r="U8">
        <v>6077.96</v>
      </c>
      <c r="V8">
        <v>7.41</v>
      </c>
      <c r="W8">
        <v>0</v>
      </c>
      <c r="X8">
        <v>0</v>
      </c>
      <c r="Y8">
        <v>4100.14</v>
      </c>
      <c r="Z8">
        <v>524.61</v>
      </c>
      <c r="AA8">
        <v>0</v>
      </c>
      <c r="AB8">
        <v>61.48</v>
      </c>
      <c r="AC8">
        <v>0</v>
      </c>
      <c r="AD8">
        <v>0</v>
      </c>
      <c r="AE8">
        <v>0</v>
      </c>
      <c r="AF8">
        <v>66.45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1317.8700000000008</v>
      </c>
      <c r="AR8">
        <v>586.09</v>
      </c>
      <c r="AS8">
        <v>6077.96</v>
      </c>
      <c r="AT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5813</v>
      </c>
      <c r="BJ8">
        <v>1317</v>
      </c>
      <c r="BK8">
        <v>0.87</v>
      </c>
      <c r="BL8">
        <v>0</v>
      </c>
      <c r="BM8">
        <v>1317.8700000000008</v>
      </c>
      <c r="BN8">
        <v>0</v>
      </c>
    </row>
    <row r="9">
      <c r="A9">
        <v>8732</v>
      </c>
      <c r="B9">
        <v>46173</v>
      </c>
      <c r="C9">
        <v>9799.01</v>
      </c>
      <c r="D9">
        <v>965.24</v>
      </c>
      <c r="E9">
        <v>22.19</v>
      </c>
      <c r="F9">
        <v>-18</v>
      </c>
      <c r="G9">
        <v>4.190000000000001</v>
      </c>
      <c r="H9">
        <v>5.96</v>
      </c>
      <c r="I9">
        <v>0</v>
      </c>
      <c r="J9">
        <v>5.47</v>
      </c>
      <c r="K9">
        <v>0</v>
      </c>
      <c r="L9">
        <v>0</v>
      </c>
      <c r="M9">
        <v>10764.25</v>
      </c>
      <c r="N9">
        <v>996.07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11793.939999999999</v>
      </c>
      <c r="V9">
        <v>103.57</v>
      </c>
      <c r="W9">
        <v>0</v>
      </c>
      <c r="X9">
        <v>0</v>
      </c>
      <c r="Y9">
        <v>6717.93</v>
      </c>
      <c r="Z9">
        <v>2405.76</v>
      </c>
      <c r="AA9">
        <v>16.43</v>
      </c>
      <c r="AB9">
        <v>369.67</v>
      </c>
      <c r="AC9">
        <v>0</v>
      </c>
      <c r="AD9">
        <v>0</v>
      </c>
      <c r="AE9">
        <v>0</v>
      </c>
      <c r="AF9">
        <v>33.3</v>
      </c>
      <c r="AG9">
        <v>0</v>
      </c>
      <c r="AH9">
        <v>41.38</v>
      </c>
      <c r="AI9">
        <v>0</v>
      </c>
      <c r="AJ9">
        <v>0</v>
      </c>
      <c r="AK9">
        <v>5.47</v>
      </c>
      <c r="AL9">
        <v>0</v>
      </c>
      <c r="AM9">
        <v>0</v>
      </c>
      <c r="AN9">
        <v>0</v>
      </c>
      <c r="AO9">
        <v>0</v>
      </c>
      <c r="AP9">
        <v>0</v>
      </c>
      <c r="AQ9">
        <v>2105.8999999999996</v>
      </c>
      <c r="AR9">
        <v>2791.86</v>
      </c>
      <c r="AS9">
        <v>11793.939999999999</v>
      </c>
      <c r="AT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8732</v>
      </c>
      <c r="BJ9">
        <v>2107</v>
      </c>
      <c r="BK9">
        <v>0</v>
      </c>
      <c r="BL9">
        <v>1.1</v>
      </c>
      <c r="BM9">
        <v>2105.8999999999996</v>
      </c>
      <c r="BN9">
        <v>0</v>
      </c>
    </row>
    <row r="10">
      <c r="A10">
        <v>8972</v>
      </c>
      <c r="B10">
        <v>46173</v>
      </c>
      <c r="C10">
        <v>5784.92</v>
      </c>
      <c r="D10">
        <v>529.15</v>
      </c>
      <c r="E10">
        <v>18</v>
      </c>
      <c r="F10">
        <v>-18</v>
      </c>
      <c r="G10">
        <v>0</v>
      </c>
      <c r="H10">
        <v>5.96</v>
      </c>
      <c r="I10">
        <v>0</v>
      </c>
      <c r="J10">
        <v>11.86</v>
      </c>
      <c r="K10">
        <v>0</v>
      </c>
      <c r="L10">
        <v>0</v>
      </c>
      <c r="M10">
        <v>6314.07</v>
      </c>
      <c r="N10">
        <v>513.32</v>
      </c>
      <c r="O10">
        <v>0</v>
      </c>
      <c r="P10">
        <v>0.35</v>
      </c>
      <c r="Q10">
        <v>0</v>
      </c>
      <c r="R10">
        <v>0</v>
      </c>
      <c r="S10">
        <v>0</v>
      </c>
      <c r="T10">
        <v>0</v>
      </c>
      <c r="U10">
        <v>6863.5599999999995</v>
      </c>
      <c r="V10">
        <v>83.23</v>
      </c>
      <c r="W10">
        <v>0</v>
      </c>
      <c r="X10">
        <v>0</v>
      </c>
      <c r="Y10">
        <v>4433.79</v>
      </c>
      <c r="Z10">
        <v>1455.92</v>
      </c>
      <c r="AA10">
        <v>64.51</v>
      </c>
      <c r="AB10">
        <v>147.62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11.86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678.4899999999998</v>
      </c>
      <c r="AR10">
        <v>1668.0500000000002</v>
      </c>
      <c r="AS10">
        <v>6863.5599999999995</v>
      </c>
      <c r="AT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8972</v>
      </c>
      <c r="BJ10">
        <v>686</v>
      </c>
      <c r="BK10">
        <v>0</v>
      </c>
      <c r="BL10">
        <v>7.51</v>
      </c>
      <c r="BM10">
        <v>678.4899999999998</v>
      </c>
      <c r="BN10">
        <v>0</v>
      </c>
    </row>
    <row r="11">
      <c r="A11">
        <v>10545</v>
      </c>
      <c r="B11">
        <v>46173</v>
      </c>
      <c r="C11">
        <v>3384.26</v>
      </c>
      <c r="D11">
        <v>295.27</v>
      </c>
      <c r="E11">
        <v>1.5</v>
      </c>
      <c r="F11">
        <v>0</v>
      </c>
      <c r="G11">
        <v>1.5</v>
      </c>
      <c r="H11">
        <v>0</v>
      </c>
      <c r="I11">
        <v>0</v>
      </c>
      <c r="J11">
        <v>0</v>
      </c>
      <c r="K11">
        <v>0</v>
      </c>
      <c r="L11">
        <v>0</v>
      </c>
      <c r="M11">
        <v>3679.53</v>
      </c>
      <c r="N11">
        <v>281.96</v>
      </c>
      <c r="O11">
        <v>43.69</v>
      </c>
      <c r="P11">
        <v>0.1</v>
      </c>
      <c r="Q11">
        <v>0</v>
      </c>
      <c r="R11">
        <v>0</v>
      </c>
      <c r="S11">
        <v>0</v>
      </c>
      <c r="T11">
        <v>0</v>
      </c>
      <c r="U11">
        <v>3963.09</v>
      </c>
      <c r="V11">
        <v>51.67</v>
      </c>
      <c r="W11">
        <v>0</v>
      </c>
      <c r="X11">
        <v>0</v>
      </c>
      <c r="Y11">
        <v>2673.91</v>
      </c>
      <c r="Z11">
        <v>474.02</v>
      </c>
      <c r="AA11">
        <v>14.75</v>
      </c>
      <c r="AB11">
        <v>116.45</v>
      </c>
      <c r="AC11">
        <v>0</v>
      </c>
      <c r="AD11">
        <v>0</v>
      </c>
      <c r="AE11">
        <v>0</v>
      </c>
      <c r="AF11">
        <v>43.69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588.6000000000004</v>
      </c>
      <c r="AR11">
        <v>605.22</v>
      </c>
      <c r="AS11">
        <v>3963.09</v>
      </c>
      <c r="AT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10545</v>
      </c>
      <c r="BJ11">
        <v>589</v>
      </c>
      <c r="BK11">
        <v>0</v>
      </c>
      <c r="BL11">
        <v>0.4</v>
      </c>
      <c r="BM11">
        <v>588.6000000000004</v>
      </c>
      <c r="BN11">
        <v>0</v>
      </c>
    </row>
    <row r="12">
      <c r="A12">
        <v>10752</v>
      </c>
      <c r="B12">
        <v>46173</v>
      </c>
      <c r="C12">
        <v>4872.14</v>
      </c>
      <c r="D12">
        <v>429.1</v>
      </c>
      <c r="E12">
        <v>0.75</v>
      </c>
      <c r="F12">
        <v>0</v>
      </c>
      <c r="G12">
        <v>0.75</v>
      </c>
      <c r="H12">
        <v>0</v>
      </c>
      <c r="I12">
        <v>0</v>
      </c>
      <c r="J12">
        <v>0</v>
      </c>
      <c r="K12">
        <v>0</v>
      </c>
      <c r="L12">
        <v>0</v>
      </c>
      <c r="M12">
        <v>5301.240000000001</v>
      </c>
      <c r="N12">
        <v>470.39</v>
      </c>
      <c r="O12">
        <v>76.52</v>
      </c>
      <c r="P12">
        <v>0.15</v>
      </c>
      <c r="Q12">
        <v>0</v>
      </c>
      <c r="R12">
        <v>0</v>
      </c>
      <c r="S12">
        <v>0</v>
      </c>
      <c r="T12">
        <v>0</v>
      </c>
      <c r="U12">
        <v>5772.530000000001</v>
      </c>
      <c r="V12">
        <v>65.02</v>
      </c>
      <c r="W12">
        <v>0</v>
      </c>
      <c r="X12">
        <v>0</v>
      </c>
      <c r="Y12">
        <v>3144.27</v>
      </c>
      <c r="Z12">
        <v>1638.06</v>
      </c>
      <c r="AA12">
        <v>73.14</v>
      </c>
      <c r="AB12">
        <v>88.19</v>
      </c>
      <c r="AC12">
        <v>0</v>
      </c>
      <c r="AD12">
        <v>0</v>
      </c>
      <c r="AE12">
        <v>0</v>
      </c>
      <c r="AF12">
        <v>76.52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687.3299999999999</v>
      </c>
      <c r="AR12">
        <v>1799.39</v>
      </c>
      <c r="AS12">
        <v>5772.530000000001</v>
      </c>
      <c r="AT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10752</v>
      </c>
      <c r="BJ12">
        <v>688</v>
      </c>
      <c r="BK12">
        <v>0</v>
      </c>
      <c r="BL12">
        <v>0.67</v>
      </c>
      <c r="BM12">
        <v>687.3299999999999</v>
      </c>
      <c r="BN12">
        <v>0</v>
      </c>
    </row>
    <row r="13">
      <c r="A13">
        <v>10921</v>
      </c>
      <c r="B13">
        <v>46173</v>
      </c>
      <c r="C13">
        <v>7049.08</v>
      </c>
      <c r="D13">
        <v>561.82</v>
      </c>
      <c r="E13">
        <v>24.12</v>
      </c>
      <c r="F13">
        <v>-22.5</v>
      </c>
      <c r="G13">
        <v>1.620000000000001</v>
      </c>
      <c r="H13">
        <v>7.45</v>
      </c>
      <c r="I13">
        <v>0</v>
      </c>
      <c r="J13">
        <v>12.72</v>
      </c>
      <c r="K13">
        <v>0</v>
      </c>
      <c r="L13">
        <v>0</v>
      </c>
      <c r="M13">
        <v>7610.9</v>
      </c>
      <c r="N13">
        <v>742.21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8397.4</v>
      </c>
      <c r="V13">
        <v>82.19</v>
      </c>
      <c r="W13">
        <v>0</v>
      </c>
      <c r="X13">
        <v>0</v>
      </c>
      <c r="Y13">
        <v>5157.26</v>
      </c>
      <c r="Z13">
        <v>1871.37</v>
      </c>
      <c r="AA13">
        <v>5.44</v>
      </c>
      <c r="AB13">
        <v>181.44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26.45</v>
      </c>
      <c r="AI13">
        <v>0</v>
      </c>
      <c r="AJ13">
        <v>0</v>
      </c>
      <c r="AK13">
        <v>12.72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1073.250000000001</v>
      </c>
      <c r="AR13">
        <v>2058.25</v>
      </c>
      <c r="AS13">
        <v>8397.4</v>
      </c>
      <c r="AT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10921</v>
      </c>
      <c r="BJ13">
        <v>957</v>
      </c>
      <c r="BK13">
        <v>116.25</v>
      </c>
      <c r="BL13">
        <v>0</v>
      </c>
      <c r="BM13">
        <v>1073.250000000001</v>
      </c>
      <c r="BN13">
        <v>0</v>
      </c>
    </row>
    <row r="14">
      <c r="A14">
        <v>10989</v>
      </c>
      <c r="B14">
        <v>46173</v>
      </c>
      <c r="C14">
        <v>5935.72</v>
      </c>
      <c r="D14">
        <v>478.71</v>
      </c>
      <c r="E14">
        <v>1.22</v>
      </c>
      <c r="F14">
        <v>0</v>
      </c>
      <c r="G14">
        <v>1.22</v>
      </c>
      <c r="H14">
        <v>0</v>
      </c>
      <c r="I14">
        <v>0</v>
      </c>
      <c r="J14">
        <v>0</v>
      </c>
      <c r="K14">
        <v>0</v>
      </c>
      <c r="L14">
        <v>0</v>
      </c>
      <c r="M14">
        <v>6414.43</v>
      </c>
      <c r="N14">
        <v>560.42</v>
      </c>
      <c r="O14">
        <v>10.34</v>
      </c>
      <c r="P14">
        <v>0</v>
      </c>
      <c r="Q14">
        <v>0</v>
      </c>
      <c r="R14">
        <v>0</v>
      </c>
      <c r="S14">
        <v>0</v>
      </c>
      <c r="T14">
        <v>0</v>
      </c>
      <c r="U14">
        <v>6976.070000000001</v>
      </c>
      <c r="V14">
        <v>79.03</v>
      </c>
      <c r="W14">
        <v>0</v>
      </c>
      <c r="X14">
        <v>0</v>
      </c>
      <c r="Y14">
        <v>4034.4700000000003</v>
      </c>
      <c r="Z14">
        <v>1688.8</v>
      </c>
      <c r="AA14">
        <v>69.09</v>
      </c>
      <c r="AB14">
        <v>339.51</v>
      </c>
      <c r="AC14">
        <v>0</v>
      </c>
      <c r="AD14">
        <v>0</v>
      </c>
      <c r="AE14">
        <v>0</v>
      </c>
      <c r="AF14">
        <v>10.34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754.8299999999999</v>
      </c>
      <c r="AR14">
        <v>2097.3999999999996</v>
      </c>
      <c r="AS14">
        <v>6976.070000000001</v>
      </c>
      <c r="AT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10989</v>
      </c>
      <c r="BJ14">
        <v>736</v>
      </c>
      <c r="BK14">
        <v>18.83</v>
      </c>
      <c r="BL14">
        <v>0</v>
      </c>
      <c r="BM14">
        <v>754.8299999999999</v>
      </c>
      <c r="BN14">
        <v>0</v>
      </c>
    </row>
    <row r="15">
      <c r="A15">
        <v>11218</v>
      </c>
      <c r="B15">
        <v>46173</v>
      </c>
      <c r="C15">
        <v>3550.53</v>
      </c>
      <c r="D15">
        <v>378.25</v>
      </c>
      <c r="E15">
        <v>10.5</v>
      </c>
      <c r="F15">
        <v>-9</v>
      </c>
      <c r="G15">
        <v>1.5</v>
      </c>
      <c r="H15">
        <v>2.98</v>
      </c>
      <c r="I15">
        <v>0</v>
      </c>
      <c r="J15">
        <v>4.23</v>
      </c>
      <c r="K15">
        <v>0</v>
      </c>
      <c r="L15">
        <v>0</v>
      </c>
      <c r="M15">
        <v>3928.78</v>
      </c>
      <c r="N15">
        <v>301.44</v>
      </c>
      <c r="O15">
        <v>40.26</v>
      </c>
      <c r="P15">
        <v>0</v>
      </c>
      <c r="Q15">
        <v>0</v>
      </c>
      <c r="R15">
        <v>0</v>
      </c>
      <c r="S15">
        <v>0</v>
      </c>
      <c r="T15">
        <v>0</v>
      </c>
      <c r="U15">
        <v>4247.93</v>
      </c>
      <c r="V15">
        <v>3.76</v>
      </c>
      <c r="W15">
        <v>0</v>
      </c>
      <c r="X15">
        <v>0</v>
      </c>
      <c r="Y15">
        <v>2707.3999999999996</v>
      </c>
      <c r="Z15">
        <v>801.23</v>
      </c>
      <c r="AA15">
        <v>0</v>
      </c>
      <c r="AB15">
        <v>169.95</v>
      </c>
      <c r="AC15">
        <v>0</v>
      </c>
      <c r="AD15">
        <v>0</v>
      </c>
      <c r="AE15">
        <v>0</v>
      </c>
      <c r="AF15">
        <v>40.26</v>
      </c>
      <c r="AG15">
        <v>0</v>
      </c>
      <c r="AH15">
        <v>0</v>
      </c>
      <c r="AI15">
        <v>0</v>
      </c>
      <c r="AJ15">
        <v>0</v>
      </c>
      <c r="AK15">
        <v>4.23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525.3299999999995</v>
      </c>
      <c r="AR15">
        <v>971.1800000000001</v>
      </c>
      <c r="AS15">
        <v>4247.929999999999</v>
      </c>
      <c r="AT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11218</v>
      </c>
      <c r="BJ15">
        <v>522</v>
      </c>
      <c r="BK15">
        <v>3.33</v>
      </c>
      <c r="BL15">
        <v>0</v>
      </c>
      <c r="BM15">
        <v>525.3299999999995</v>
      </c>
      <c r="BN15">
        <v>0</v>
      </c>
    </row>
    <row r="16">
      <c r="A16">
        <v>11540</v>
      </c>
      <c r="B16">
        <v>46173</v>
      </c>
      <c r="C16">
        <v>8420.01</v>
      </c>
      <c r="D16">
        <v>719.06</v>
      </c>
      <c r="E16">
        <v>22.5</v>
      </c>
      <c r="F16">
        <v>-22.5</v>
      </c>
      <c r="G16">
        <v>0</v>
      </c>
      <c r="H16">
        <v>7.45</v>
      </c>
      <c r="I16">
        <v>0</v>
      </c>
      <c r="J16">
        <v>10.65</v>
      </c>
      <c r="K16">
        <v>0</v>
      </c>
      <c r="L16">
        <v>0</v>
      </c>
      <c r="M16">
        <v>9139.07</v>
      </c>
      <c r="N16">
        <v>708.52</v>
      </c>
      <c r="O16">
        <v>0</v>
      </c>
      <c r="P16">
        <v>0.1</v>
      </c>
      <c r="Q16">
        <v>0</v>
      </c>
      <c r="R16">
        <v>0</v>
      </c>
      <c r="S16">
        <v>0</v>
      </c>
      <c r="T16">
        <v>0</v>
      </c>
      <c r="U16">
        <v>9888.29</v>
      </c>
      <c r="V16">
        <v>138.98</v>
      </c>
      <c r="W16">
        <v>0</v>
      </c>
      <c r="X16">
        <v>0</v>
      </c>
      <c r="Y16">
        <v>5418.099999999999</v>
      </c>
      <c r="Z16">
        <v>2929.67</v>
      </c>
      <c r="AA16">
        <v>158.8</v>
      </c>
      <c r="AB16">
        <v>413.73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10.65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829.010000000002</v>
      </c>
      <c r="AR16">
        <v>3502.2000000000003</v>
      </c>
      <c r="AS16">
        <v>9888.29</v>
      </c>
      <c r="AT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11540</v>
      </c>
      <c r="BJ16">
        <v>757</v>
      </c>
      <c r="BK16">
        <v>72.01</v>
      </c>
      <c r="BL16">
        <v>0</v>
      </c>
      <c r="BM16">
        <v>829.010000000002</v>
      </c>
      <c r="BN16">
        <v>0</v>
      </c>
    </row>
    <row r="17">
      <c r="A17">
        <v>11691</v>
      </c>
      <c r="B17">
        <v>46173</v>
      </c>
      <c r="C17">
        <v>4671.02</v>
      </c>
      <c r="D17">
        <v>542.81</v>
      </c>
      <c r="E17">
        <v>29.68</v>
      </c>
      <c r="F17">
        <v>-22.5</v>
      </c>
      <c r="G17">
        <v>7.18</v>
      </c>
      <c r="H17">
        <v>7.45</v>
      </c>
      <c r="I17">
        <v>0</v>
      </c>
      <c r="J17">
        <v>8.25</v>
      </c>
      <c r="K17">
        <v>0</v>
      </c>
      <c r="L17">
        <v>0</v>
      </c>
      <c r="M17">
        <v>5213.83</v>
      </c>
      <c r="N17">
        <v>403.35</v>
      </c>
      <c r="O17">
        <v>12.24</v>
      </c>
      <c r="P17">
        <v>0.1</v>
      </c>
      <c r="Q17">
        <v>20</v>
      </c>
      <c r="R17">
        <v>0</v>
      </c>
      <c r="S17">
        <v>0</v>
      </c>
      <c r="T17">
        <v>0</v>
      </c>
      <c r="U17">
        <v>5682.660000000001</v>
      </c>
      <c r="V17">
        <v>56.800000000000004</v>
      </c>
      <c r="W17">
        <v>0</v>
      </c>
      <c r="X17">
        <v>0</v>
      </c>
      <c r="Y17">
        <v>3787.52</v>
      </c>
      <c r="Z17">
        <v>604.51</v>
      </c>
      <c r="AA17">
        <v>39.53</v>
      </c>
      <c r="AB17">
        <v>143.24</v>
      </c>
      <c r="AC17">
        <v>0</v>
      </c>
      <c r="AD17">
        <v>0</v>
      </c>
      <c r="AE17">
        <v>0</v>
      </c>
      <c r="AF17">
        <v>24.72</v>
      </c>
      <c r="AG17">
        <v>0</v>
      </c>
      <c r="AH17">
        <v>0</v>
      </c>
      <c r="AI17">
        <v>0</v>
      </c>
      <c r="AJ17">
        <v>0</v>
      </c>
      <c r="AK17">
        <v>8.25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1026.340000000001</v>
      </c>
      <c r="AR17">
        <v>787.28</v>
      </c>
      <c r="AS17">
        <v>5682.660000000001</v>
      </c>
      <c r="AT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11691</v>
      </c>
      <c r="BJ17">
        <v>1047</v>
      </c>
      <c r="BK17">
        <v>0</v>
      </c>
      <c r="BL17">
        <v>20.66</v>
      </c>
      <c r="BM17">
        <v>1026.340000000001</v>
      </c>
      <c r="BN17">
        <v>0</v>
      </c>
    </row>
    <row r="18">
      <c r="A18">
        <v>11921</v>
      </c>
      <c r="B18">
        <v>46173</v>
      </c>
      <c r="C18">
        <v>6601.32</v>
      </c>
      <c r="D18">
        <v>595.94</v>
      </c>
      <c r="E18">
        <v>12.37</v>
      </c>
      <c r="F18">
        <v>-9</v>
      </c>
      <c r="G18">
        <v>3.369999999999999</v>
      </c>
      <c r="H18">
        <v>2.98</v>
      </c>
      <c r="I18">
        <v>0</v>
      </c>
      <c r="J18">
        <v>3</v>
      </c>
      <c r="K18">
        <v>0</v>
      </c>
      <c r="L18">
        <v>0</v>
      </c>
      <c r="M18">
        <v>7197.26</v>
      </c>
      <c r="N18">
        <v>619.79</v>
      </c>
      <c r="O18">
        <v>113.02</v>
      </c>
      <c r="P18">
        <v>0</v>
      </c>
      <c r="Q18">
        <v>0</v>
      </c>
      <c r="R18">
        <v>0</v>
      </c>
      <c r="S18">
        <v>0</v>
      </c>
      <c r="T18">
        <v>0</v>
      </c>
      <c r="U18">
        <v>7835.4</v>
      </c>
      <c r="V18">
        <v>57.28</v>
      </c>
      <c r="W18">
        <v>0</v>
      </c>
      <c r="X18">
        <v>0</v>
      </c>
      <c r="Y18">
        <v>3963.8</v>
      </c>
      <c r="Z18">
        <v>1588.86</v>
      </c>
      <c r="AA18">
        <v>45.92</v>
      </c>
      <c r="AB18">
        <v>222.11</v>
      </c>
      <c r="AC18">
        <v>0</v>
      </c>
      <c r="AD18">
        <v>0</v>
      </c>
      <c r="AE18">
        <v>0</v>
      </c>
      <c r="AF18">
        <v>109.03</v>
      </c>
      <c r="AG18">
        <v>340.15999999999997</v>
      </c>
      <c r="AH18">
        <v>13.05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1495.1900000000005</v>
      </c>
      <c r="AR18">
        <v>1856.8899999999999</v>
      </c>
      <c r="AS18">
        <v>7835.400000000001</v>
      </c>
      <c r="AT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11921</v>
      </c>
      <c r="BJ18">
        <v>1495</v>
      </c>
      <c r="BK18">
        <v>0.19</v>
      </c>
      <c r="BL18">
        <v>0</v>
      </c>
      <c r="BM18">
        <v>1495.1900000000005</v>
      </c>
      <c r="BN18">
        <v>0</v>
      </c>
    </row>
    <row r="19">
      <c r="A19">
        <v>11922</v>
      </c>
      <c r="B19">
        <v>46173</v>
      </c>
      <c r="C19">
        <v>3813.11</v>
      </c>
      <c r="D19">
        <v>370.21</v>
      </c>
      <c r="E19">
        <v>13.5</v>
      </c>
      <c r="F19">
        <v>-13.5</v>
      </c>
      <c r="G19">
        <v>0</v>
      </c>
      <c r="H19">
        <v>4.47</v>
      </c>
      <c r="I19">
        <v>0</v>
      </c>
      <c r="J19">
        <v>12.08</v>
      </c>
      <c r="K19">
        <v>0</v>
      </c>
      <c r="L19">
        <v>0</v>
      </c>
      <c r="M19">
        <v>4183.32</v>
      </c>
      <c r="N19">
        <v>350.86</v>
      </c>
      <c r="O19">
        <v>0</v>
      </c>
      <c r="P19">
        <v>0.3</v>
      </c>
      <c r="Q19">
        <v>0</v>
      </c>
      <c r="R19">
        <v>0</v>
      </c>
      <c r="S19">
        <v>0</v>
      </c>
      <c r="T19">
        <v>0</v>
      </c>
      <c r="U19">
        <v>4564.53</v>
      </c>
      <c r="V19">
        <v>139.73</v>
      </c>
      <c r="W19">
        <v>0</v>
      </c>
      <c r="X19">
        <v>0</v>
      </c>
      <c r="Y19">
        <v>2777.2</v>
      </c>
      <c r="Z19">
        <v>480.24</v>
      </c>
      <c r="AA19">
        <v>82.01</v>
      </c>
      <c r="AB19">
        <v>57.43</v>
      </c>
      <c r="AC19">
        <v>0</v>
      </c>
      <c r="AD19">
        <v>0</v>
      </c>
      <c r="AE19">
        <v>0</v>
      </c>
      <c r="AF19">
        <v>0</v>
      </c>
      <c r="AG19">
        <v>507.2</v>
      </c>
      <c r="AH19">
        <v>0</v>
      </c>
      <c r="AI19">
        <v>0</v>
      </c>
      <c r="AJ19">
        <v>0</v>
      </c>
      <c r="AK19">
        <v>12.08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520.7199999999998</v>
      </c>
      <c r="AR19">
        <v>619.68</v>
      </c>
      <c r="AS19">
        <v>4564.53</v>
      </c>
      <c r="AT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11922</v>
      </c>
      <c r="BJ19">
        <v>535</v>
      </c>
      <c r="BK19">
        <v>0</v>
      </c>
      <c r="BL19">
        <v>14.28</v>
      </c>
      <c r="BM19">
        <v>520.7199999999998</v>
      </c>
      <c r="BN19">
        <v>0</v>
      </c>
    </row>
    <row r="20">
      <c r="A20">
        <v>11949</v>
      </c>
      <c r="B20">
        <v>46173</v>
      </c>
      <c r="C20">
        <v>5215.43</v>
      </c>
      <c r="D20">
        <v>502.36</v>
      </c>
      <c r="E20">
        <v>9</v>
      </c>
      <c r="F20">
        <v>-9</v>
      </c>
      <c r="G20">
        <v>0</v>
      </c>
      <c r="H20">
        <v>2.98</v>
      </c>
      <c r="I20">
        <v>0</v>
      </c>
      <c r="J20">
        <v>5.8</v>
      </c>
      <c r="K20">
        <v>0</v>
      </c>
      <c r="L20">
        <v>0</v>
      </c>
      <c r="M20">
        <v>5717.79</v>
      </c>
      <c r="N20">
        <v>497.38</v>
      </c>
      <c r="O20">
        <v>35.53</v>
      </c>
      <c r="P20">
        <v>0.1</v>
      </c>
      <c r="Q20">
        <v>0</v>
      </c>
      <c r="R20">
        <v>0</v>
      </c>
      <c r="S20">
        <v>0</v>
      </c>
      <c r="T20">
        <v>0</v>
      </c>
      <c r="U20">
        <v>6233.05</v>
      </c>
      <c r="V20">
        <v>90.53</v>
      </c>
      <c r="W20">
        <v>0</v>
      </c>
      <c r="X20">
        <v>0</v>
      </c>
      <c r="Y20">
        <v>3182.4999999999995</v>
      </c>
      <c r="Z20">
        <v>1150.76</v>
      </c>
      <c r="AA20">
        <v>130.97</v>
      </c>
      <c r="AB20">
        <v>322.76</v>
      </c>
      <c r="AC20">
        <v>0</v>
      </c>
      <c r="AD20">
        <v>0</v>
      </c>
      <c r="AE20">
        <v>0</v>
      </c>
      <c r="AF20">
        <v>35.53</v>
      </c>
      <c r="AG20">
        <v>510.32000000000005</v>
      </c>
      <c r="AH20">
        <v>32.71</v>
      </c>
      <c r="AI20">
        <v>0</v>
      </c>
      <c r="AJ20">
        <v>0</v>
      </c>
      <c r="AK20">
        <v>5.8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776.9700000000003</v>
      </c>
      <c r="AR20">
        <v>1604.49</v>
      </c>
      <c r="AS20">
        <v>6233.05</v>
      </c>
      <c r="AT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11949</v>
      </c>
      <c r="BJ20">
        <v>779</v>
      </c>
      <c r="BK20">
        <v>0</v>
      </c>
      <c r="BL20">
        <v>2.03</v>
      </c>
      <c r="BM20">
        <v>776.9700000000003</v>
      </c>
      <c r="BN20">
        <v>0</v>
      </c>
    </row>
    <row r="21">
      <c r="A21">
        <v>12192</v>
      </c>
      <c r="B21">
        <v>46173</v>
      </c>
      <c r="C21">
        <v>6047.43</v>
      </c>
      <c r="D21">
        <v>621.31</v>
      </c>
      <c r="E21">
        <v>32.07</v>
      </c>
      <c r="F21">
        <v>-22.5</v>
      </c>
      <c r="G21">
        <v>9.57</v>
      </c>
      <c r="H21">
        <v>7.45</v>
      </c>
      <c r="I21">
        <v>0</v>
      </c>
      <c r="J21">
        <v>15.11</v>
      </c>
      <c r="K21">
        <v>0</v>
      </c>
      <c r="L21">
        <v>0</v>
      </c>
      <c r="M21">
        <v>6668.74</v>
      </c>
      <c r="N21">
        <v>590.84</v>
      </c>
      <c r="O21">
        <v>106.53</v>
      </c>
      <c r="P21">
        <v>0.1</v>
      </c>
      <c r="Q21">
        <v>0</v>
      </c>
      <c r="R21">
        <v>0</v>
      </c>
      <c r="S21">
        <v>0</v>
      </c>
      <c r="T21">
        <v>0</v>
      </c>
      <c r="U21">
        <v>7314.3099999999995</v>
      </c>
      <c r="V21">
        <v>13.07</v>
      </c>
      <c r="W21">
        <v>0</v>
      </c>
      <c r="X21">
        <v>0</v>
      </c>
      <c r="Y21">
        <v>4300.69</v>
      </c>
      <c r="Z21">
        <v>1571.17</v>
      </c>
      <c r="AA21">
        <v>70.46</v>
      </c>
      <c r="AB21">
        <v>269.15</v>
      </c>
      <c r="AC21">
        <v>0</v>
      </c>
      <c r="AD21">
        <v>0</v>
      </c>
      <c r="AE21">
        <v>0</v>
      </c>
      <c r="AF21">
        <v>106.53</v>
      </c>
      <c r="AG21">
        <v>0</v>
      </c>
      <c r="AH21">
        <v>0</v>
      </c>
      <c r="AI21">
        <v>0</v>
      </c>
      <c r="AJ21">
        <v>0</v>
      </c>
      <c r="AK21">
        <v>15.11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983.2400000000016</v>
      </c>
      <c r="AR21">
        <v>1910.7800000000002</v>
      </c>
      <c r="AS21">
        <v>7314.31</v>
      </c>
      <c r="AT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12192</v>
      </c>
      <c r="BJ21">
        <v>917</v>
      </c>
      <c r="BK21">
        <v>66.24</v>
      </c>
      <c r="BL21">
        <v>0</v>
      </c>
      <c r="BM21">
        <v>983.2400000000016</v>
      </c>
      <c r="BN21">
        <v>0</v>
      </c>
    </row>
    <row r="22">
      <c r="A22">
        <v>12967</v>
      </c>
      <c r="B22">
        <v>46173</v>
      </c>
      <c r="C22">
        <v>6133.76</v>
      </c>
      <c r="D22">
        <v>575.68</v>
      </c>
      <c r="E22">
        <v>16.18</v>
      </c>
      <c r="F22">
        <v>-13.5</v>
      </c>
      <c r="G22">
        <v>2.6799999999999997</v>
      </c>
      <c r="H22">
        <v>4.47</v>
      </c>
      <c r="I22">
        <v>0</v>
      </c>
      <c r="J22">
        <v>2.52</v>
      </c>
      <c r="K22">
        <v>0</v>
      </c>
      <c r="L22">
        <v>0</v>
      </c>
      <c r="M22">
        <v>6709.4400000000005</v>
      </c>
      <c r="N22">
        <v>587.21</v>
      </c>
      <c r="O22">
        <v>0</v>
      </c>
      <c r="P22">
        <v>0.2</v>
      </c>
      <c r="Q22">
        <v>0</v>
      </c>
      <c r="R22">
        <v>0</v>
      </c>
      <c r="S22">
        <v>0</v>
      </c>
      <c r="T22">
        <v>0</v>
      </c>
      <c r="U22">
        <v>7320.020000000001</v>
      </c>
      <c r="V22">
        <v>34.88</v>
      </c>
      <c r="W22">
        <v>0</v>
      </c>
      <c r="X22">
        <v>0</v>
      </c>
      <c r="Y22">
        <v>4935.0199999999995</v>
      </c>
      <c r="Z22">
        <v>1413.73</v>
      </c>
      <c r="AA22">
        <v>117.99</v>
      </c>
      <c r="AB22">
        <v>36.14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2.52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782.2600000000011</v>
      </c>
      <c r="AR22">
        <v>1567.8600000000001</v>
      </c>
      <c r="AS22">
        <v>7320.02</v>
      </c>
      <c r="AT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12967</v>
      </c>
      <c r="BJ22">
        <v>777</v>
      </c>
      <c r="BK22">
        <v>5.26</v>
      </c>
      <c r="BL22">
        <v>0</v>
      </c>
      <c r="BM22">
        <v>782.2600000000011</v>
      </c>
      <c r="BN22">
        <v>0</v>
      </c>
    </row>
    <row r="23">
      <c r="A23">
        <v>13144</v>
      </c>
      <c r="B23">
        <v>46173</v>
      </c>
      <c r="C23">
        <v>6892.8</v>
      </c>
      <c r="D23">
        <v>620.38</v>
      </c>
      <c r="E23">
        <v>38.25</v>
      </c>
      <c r="F23">
        <v>-36</v>
      </c>
      <c r="G23">
        <v>2.25</v>
      </c>
      <c r="H23">
        <v>11.92</v>
      </c>
      <c r="I23">
        <v>0</v>
      </c>
      <c r="J23">
        <v>29.2</v>
      </c>
      <c r="K23">
        <v>0</v>
      </c>
      <c r="L23">
        <v>0</v>
      </c>
      <c r="M23">
        <v>7513.18</v>
      </c>
      <c r="N23">
        <v>653.36</v>
      </c>
      <c r="O23">
        <v>47.66</v>
      </c>
      <c r="P23">
        <v>0.1</v>
      </c>
      <c r="Q23">
        <v>0</v>
      </c>
      <c r="R23">
        <v>0</v>
      </c>
      <c r="S23">
        <v>0</v>
      </c>
      <c r="T23">
        <v>0</v>
      </c>
      <c r="U23">
        <v>8246.01</v>
      </c>
      <c r="V23">
        <v>28.26</v>
      </c>
      <c r="W23">
        <v>0</v>
      </c>
      <c r="X23">
        <v>0</v>
      </c>
      <c r="Y23">
        <v>3492.01</v>
      </c>
      <c r="Z23">
        <v>1936.55</v>
      </c>
      <c r="AA23">
        <v>240.51</v>
      </c>
      <c r="AB23">
        <v>352.22</v>
      </c>
      <c r="AC23">
        <v>0</v>
      </c>
      <c r="AD23">
        <v>0</v>
      </c>
      <c r="AE23">
        <v>0</v>
      </c>
      <c r="AF23">
        <v>34.07</v>
      </c>
      <c r="AG23">
        <v>813.8199999999999</v>
      </c>
      <c r="AH23">
        <v>0</v>
      </c>
      <c r="AI23">
        <v>0</v>
      </c>
      <c r="AJ23">
        <v>0</v>
      </c>
      <c r="AK23">
        <v>29.2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1348.5700000000015</v>
      </c>
      <c r="AR23">
        <v>2529.2799999999997</v>
      </c>
      <c r="AS23">
        <v>8246.010000000002</v>
      </c>
      <c r="AT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13144</v>
      </c>
      <c r="BJ23">
        <v>1378</v>
      </c>
      <c r="BK23">
        <v>0</v>
      </c>
      <c r="BL23">
        <v>29.43</v>
      </c>
      <c r="BM23">
        <v>1348.5700000000015</v>
      </c>
      <c r="BN23">
        <v>0</v>
      </c>
    </row>
    <row r="24">
      <c r="A24">
        <v>13684</v>
      </c>
      <c r="B24">
        <v>46173</v>
      </c>
      <c r="C24">
        <v>8078.98</v>
      </c>
      <c r="D24">
        <v>837.28</v>
      </c>
      <c r="E24">
        <v>1.5</v>
      </c>
      <c r="F24">
        <v>0</v>
      </c>
      <c r="G24">
        <v>1.5</v>
      </c>
      <c r="H24">
        <v>0</v>
      </c>
      <c r="I24">
        <v>0</v>
      </c>
      <c r="J24">
        <v>0</v>
      </c>
      <c r="K24">
        <v>0</v>
      </c>
      <c r="L24">
        <v>0</v>
      </c>
      <c r="M24">
        <v>8916.26</v>
      </c>
      <c r="N24">
        <v>760.78</v>
      </c>
      <c r="O24">
        <v>223.93</v>
      </c>
      <c r="P24">
        <v>0.15</v>
      </c>
      <c r="Q24">
        <v>0</v>
      </c>
      <c r="R24">
        <v>0</v>
      </c>
      <c r="S24">
        <v>0</v>
      </c>
      <c r="T24">
        <v>0</v>
      </c>
      <c r="U24">
        <v>9678.69</v>
      </c>
      <c r="V24">
        <v>0</v>
      </c>
      <c r="W24">
        <v>0</v>
      </c>
      <c r="X24">
        <v>0</v>
      </c>
      <c r="Y24">
        <v>5105.550000000001</v>
      </c>
      <c r="Z24">
        <v>1948.33</v>
      </c>
      <c r="AA24">
        <v>135.19</v>
      </c>
      <c r="AB24">
        <v>630.5</v>
      </c>
      <c r="AC24">
        <v>0</v>
      </c>
      <c r="AD24">
        <v>0</v>
      </c>
      <c r="AE24">
        <v>0</v>
      </c>
      <c r="AF24">
        <v>223.93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1635.1899999999996</v>
      </c>
      <c r="AR24">
        <v>2714.02</v>
      </c>
      <c r="AS24">
        <v>9678.69</v>
      </c>
      <c r="AT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13684</v>
      </c>
      <c r="BJ24">
        <v>1632</v>
      </c>
      <c r="BK24">
        <v>3.19</v>
      </c>
      <c r="BL24">
        <v>0</v>
      </c>
      <c r="BM24">
        <v>1635.1899999999996</v>
      </c>
      <c r="BN24">
        <v>0</v>
      </c>
    </row>
    <row r="25">
      <c r="A25">
        <v>13691</v>
      </c>
      <c r="B25">
        <v>46173</v>
      </c>
      <c r="C25">
        <v>5059.13</v>
      </c>
      <c r="D25">
        <v>394.06</v>
      </c>
      <c r="E25">
        <v>38.13</v>
      </c>
      <c r="F25">
        <v>-36</v>
      </c>
      <c r="G25">
        <v>2.1300000000000026</v>
      </c>
      <c r="H25">
        <v>11.92</v>
      </c>
      <c r="I25">
        <v>0</v>
      </c>
      <c r="J25">
        <v>31.03</v>
      </c>
      <c r="K25">
        <v>0</v>
      </c>
      <c r="L25">
        <v>0</v>
      </c>
      <c r="M25">
        <v>5453.1900000000005</v>
      </c>
      <c r="N25">
        <v>419.04</v>
      </c>
      <c r="O25">
        <v>47.05</v>
      </c>
      <c r="P25">
        <v>0</v>
      </c>
      <c r="Q25">
        <v>0</v>
      </c>
      <c r="R25">
        <v>0</v>
      </c>
      <c r="S25">
        <v>0</v>
      </c>
      <c r="T25">
        <v>0</v>
      </c>
      <c r="U25">
        <v>5953.31</v>
      </c>
      <c r="V25">
        <v>36.28</v>
      </c>
      <c r="W25">
        <v>0</v>
      </c>
      <c r="X25">
        <v>0</v>
      </c>
      <c r="Y25">
        <v>3199.1499999999996</v>
      </c>
      <c r="Z25">
        <v>1665.06</v>
      </c>
      <c r="AA25">
        <v>75.26</v>
      </c>
      <c r="AB25">
        <v>147.47</v>
      </c>
      <c r="AC25">
        <v>0</v>
      </c>
      <c r="AD25">
        <v>0</v>
      </c>
      <c r="AE25">
        <v>0</v>
      </c>
      <c r="AF25">
        <v>47.05</v>
      </c>
      <c r="AG25">
        <v>0</v>
      </c>
      <c r="AH25">
        <v>34.57</v>
      </c>
      <c r="AI25">
        <v>0</v>
      </c>
      <c r="AJ25">
        <v>0</v>
      </c>
      <c r="AK25">
        <v>31.03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748.4700000000003</v>
      </c>
      <c r="AR25">
        <v>1887.79</v>
      </c>
      <c r="AS25">
        <v>5953.31</v>
      </c>
      <c r="AT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13691</v>
      </c>
      <c r="BJ25">
        <v>749</v>
      </c>
      <c r="BK25">
        <v>0</v>
      </c>
      <c r="BL25">
        <v>0.53</v>
      </c>
      <c r="BM25">
        <v>748.4700000000003</v>
      </c>
      <c r="BN25">
        <v>0</v>
      </c>
    </row>
    <row r="26">
      <c r="A26">
        <v>13903</v>
      </c>
      <c r="B26">
        <v>46173</v>
      </c>
      <c r="C26">
        <v>5312.85</v>
      </c>
      <c r="D26">
        <v>504.62</v>
      </c>
      <c r="E26">
        <v>2.88</v>
      </c>
      <c r="F26">
        <v>0</v>
      </c>
      <c r="G26">
        <v>2.88</v>
      </c>
      <c r="H26">
        <v>0</v>
      </c>
      <c r="I26">
        <v>0</v>
      </c>
      <c r="J26">
        <v>0</v>
      </c>
      <c r="K26">
        <v>0</v>
      </c>
      <c r="L26">
        <v>0</v>
      </c>
      <c r="M26">
        <v>5817.47</v>
      </c>
      <c r="N26">
        <v>480.29</v>
      </c>
      <c r="O26">
        <v>89.22</v>
      </c>
      <c r="P26">
        <v>0.2</v>
      </c>
      <c r="Q26">
        <v>0</v>
      </c>
      <c r="R26">
        <v>0</v>
      </c>
      <c r="S26">
        <v>0</v>
      </c>
      <c r="T26">
        <v>0</v>
      </c>
      <c r="U26">
        <v>6300.84</v>
      </c>
      <c r="V26">
        <v>30.65</v>
      </c>
      <c r="W26">
        <v>0</v>
      </c>
      <c r="X26">
        <v>0</v>
      </c>
      <c r="Y26">
        <v>3724.7700000000004</v>
      </c>
      <c r="Z26">
        <v>1054.47</v>
      </c>
      <c r="AA26">
        <v>16.68</v>
      </c>
      <c r="AB26">
        <v>130.16</v>
      </c>
      <c r="AC26">
        <v>0</v>
      </c>
      <c r="AD26">
        <v>0</v>
      </c>
      <c r="AE26">
        <v>0</v>
      </c>
      <c r="AF26">
        <v>89.22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1254.8899999999994</v>
      </c>
      <c r="AR26">
        <v>1201.3100000000002</v>
      </c>
      <c r="AS26">
        <v>6300.84</v>
      </c>
      <c r="AT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13903</v>
      </c>
      <c r="BJ26">
        <v>1252</v>
      </c>
      <c r="BK26">
        <v>2.89</v>
      </c>
      <c r="BL26">
        <v>0</v>
      </c>
      <c r="BM26">
        <v>1254.8899999999994</v>
      </c>
      <c r="BN26">
        <v>0</v>
      </c>
    </row>
    <row r="27">
      <c r="A27">
        <v>13959</v>
      </c>
      <c r="B27">
        <v>46173</v>
      </c>
      <c r="C27">
        <v>2810.43</v>
      </c>
      <c r="D27">
        <v>311.79</v>
      </c>
      <c r="E27">
        <v>4.5</v>
      </c>
      <c r="F27">
        <v>-4.5</v>
      </c>
      <c r="G27">
        <v>0</v>
      </c>
      <c r="H27">
        <v>1.49</v>
      </c>
      <c r="I27">
        <v>0</v>
      </c>
      <c r="J27">
        <v>3.48</v>
      </c>
      <c r="K27">
        <v>0</v>
      </c>
      <c r="L27">
        <v>0</v>
      </c>
      <c r="M27">
        <v>3122.22</v>
      </c>
      <c r="N27">
        <v>242.27</v>
      </c>
      <c r="O27">
        <v>0</v>
      </c>
      <c r="P27">
        <v>0.15</v>
      </c>
      <c r="Q27">
        <v>0</v>
      </c>
      <c r="R27">
        <v>0</v>
      </c>
      <c r="S27">
        <v>0</v>
      </c>
      <c r="T27">
        <v>0</v>
      </c>
      <c r="U27">
        <v>3374.1099999999997</v>
      </c>
      <c r="V27">
        <v>69.85</v>
      </c>
      <c r="W27">
        <v>0</v>
      </c>
      <c r="X27">
        <v>0</v>
      </c>
      <c r="Y27">
        <v>2475.71</v>
      </c>
      <c r="Z27">
        <v>204.38</v>
      </c>
      <c r="AA27">
        <v>65.87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11.84</v>
      </c>
      <c r="AI27">
        <v>0</v>
      </c>
      <c r="AJ27">
        <v>0</v>
      </c>
      <c r="AK27">
        <v>3.48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546.4599999999996</v>
      </c>
      <c r="AR27">
        <v>270.25</v>
      </c>
      <c r="AS27">
        <v>3374.1099999999997</v>
      </c>
      <c r="AT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13959</v>
      </c>
      <c r="BJ27">
        <v>542</v>
      </c>
      <c r="BK27">
        <v>4.46</v>
      </c>
      <c r="BL27">
        <v>0</v>
      </c>
      <c r="BM27">
        <v>546.4599999999996</v>
      </c>
      <c r="BN27">
        <v>0</v>
      </c>
    </row>
    <row r="28">
      <c r="A28">
        <v>14184</v>
      </c>
      <c r="B28">
        <v>46173</v>
      </c>
      <c r="C28">
        <v>2461.77</v>
      </c>
      <c r="D28">
        <v>206.34</v>
      </c>
      <c r="E28">
        <v>0.69</v>
      </c>
      <c r="F28">
        <v>0</v>
      </c>
      <c r="G28">
        <v>0.69</v>
      </c>
      <c r="H28">
        <v>0</v>
      </c>
      <c r="I28">
        <v>0</v>
      </c>
      <c r="J28">
        <v>0</v>
      </c>
      <c r="K28">
        <v>0</v>
      </c>
      <c r="L28">
        <v>0</v>
      </c>
      <c r="M28">
        <v>2668.11</v>
      </c>
      <c r="N28">
        <v>205.05</v>
      </c>
      <c r="O28">
        <v>23.76</v>
      </c>
      <c r="P28">
        <v>0.05</v>
      </c>
      <c r="Q28">
        <v>0</v>
      </c>
      <c r="R28">
        <v>0</v>
      </c>
      <c r="S28">
        <v>0</v>
      </c>
      <c r="T28">
        <v>0</v>
      </c>
      <c r="U28">
        <v>2873.9000000000005</v>
      </c>
      <c r="V28">
        <v>0</v>
      </c>
      <c r="W28">
        <v>0</v>
      </c>
      <c r="X28">
        <v>0</v>
      </c>
      <c r="Y28">
        <v>2068.29</v>
      </c>
      <c r="Z28">
        <v>206.31</v>
      </c>
      <c r="AA28">
        <v>19.92</v>
      </c>
      <c r="AB28">
        <v>29.6</v>
      </c>
      <c r="AC28">
        <v>0</v>
      </c>
      <c r="AD28">
        <v>0</v>
      </c>
      <c r="AE28">
        <v>0</v>
      </c>
      <c r="AF28">
        <v>23.76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526.0200000000004</v>
      </c>
      <c r="AR28">
        <v>255.83</v>
      </c>
      <c r="AS28">
        <v>2873.9000000000005</v>
      </c>
      <c r="AT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14184</v>
      </c>
      <c r="BJ28">
        <v>525</v>
      </c>
      <c r="BK28">
        <v>1.02</v>
      </c>
      <c r="BL28">
        <v>0</v>
      </c>
      <c r="BM28">
        <v>526.0200000000004</v>
      </c>
      <c r="BN28">
        <v>0</v>
      </c>
    </row>
    <row r="29">
      <c r="A29">
        <v>14589</v>
      </c>
      <c r="B29">
        <v>46173</v>
      </c>
      <c r="C29">
        <v>4125.09</v>
      </c>
      <c r="D29">
        <v>493.12</v>
      </c>
      <c r="E29">
        <v>15.1</v>
      </c>
      <c r="F29">
        <v>-13.5</v>
      </c>
      <c r="G29">
        <v>1.5999999999999996</v>
      </c>
      <c r="H29">
        <v>4.47</v>
      </c>
      <c r="I29">
        <v>0</v>
      </c>
      <c r="J29">
        <v>8.99</v>
      </c>
      <c r="K29">
        <v>0</v>
      </c>
      <c r="L29">
        <v>0</v>
      </c>
      <c r="M29">
        <v>4618.21</v>
      </c>
      <c r="N29">
        <v>409.98</v>
      </c>
      <c r="O29">
        <v>0</v>
      </c>
      <c r="P29">
        <v>0</v>
      </c>
      <c r="Q29">
        <v>20</v>
      </c>
      <c r="R29">
        <v>0</v>
      </c>
      <c r="S29">
        <v>0</v>
      </c>
      <c r="T29">
        <v>0</v>
      </c>
      <c r="U29">
        <v>5076.75</v>
      </c>
      <c r="V29">
        <v>18.82</v>
      </c>
      <c r="W29">
        <v>0</v>
      </c>
      <c r="X29">
        <v>0</v>
      </c>
      <c r="Y29">
        <v>2809.14</v>
      </c>
      <c r="Z29">
        <v>515.88</v>
      </c>
      <c r="AA29">
        <v>133.19</v>
      </c>
      <c r="AB29">
        <v>45.82</v>
      </c>
      <c r="AC29">
        <v>0</v>
      </c>
      <c r="AD29">
        <v>0</v>
      </c>
      <c r="AE29">
        <v>0</v>
      </c>
      <c r="AF29">
        <v>0</v>
      </c>
      <c r="AG29">
        <v>562.26</v>
      </c>
      <c r="AH29">
        <v>10</v>
      </c>
      <c r="AI29">
        <v>0</v>
      </c>
      <c r="AJ29">
        <v>0</v>
      </c>
      <c r="AK29">
        <v>8.99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981.6399999999994</v>
      </c>
      <c r="AR29">
        <v>694.89</v>
      </c>
      <c r="AS29">
        <v>5076.75</v>
      </c>
      <c r="AT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14589</v>
      </c>
      <c r="BJ29">
        <v>1001</v>
      </c>
      <c r="BK29">
        <v>0</v>
      </c>
      <c r="BL29">
        <v>19.36</v>
      </c>
      <c r="BM29">
        <v>981.6399999999994</v>
      </c>
      <c r="BN29">
        <v>0</v>
      </c>
    </row>
    <row r="30">
      <c r="A30">
        <v>14693</v>
      </c>
      <c r="B30">
        <v>46173</v>
      </c>
      <c r="C30">
        <v>4100.24</v>
      </c>
      <c r="D30">
        <v>400.85</v>
      </c>
      <c r="E30">
        <v>0.75</v>
      </c>
      <c r="F30">
        <v>0</v>
      </c>
      <c r="G30">
        <v>0.75</v>
      </c>
      <c r="H30">
        <v>0</v>
      </c>
      <c r="I30">
        <v>0</v>
      </c>
      <c r="J30">
        <v>0</v>
      </c>
      <c r="K30">
        <v>0</v>
      </c>
      <c r="L30">
        <v>0</v>
      </c>
      <c r="M30">
        <v>4501.09</v>
      </c>
      <c r="N30">
        <v>394.03</v>
      </c>
      <c r="O30">
        <v>0</v>
      </c>
      <c r="P30">
        <v>0.25</v>
      </c>
      <c r="Q30">
        <v>0</v>
      </c>
      <c r="R30">
        <v>0</v>
      </c>
      <c r="S30">
        <v>0</v>
      </c>
      <c r="T30">
        <v>0</v>
      </c>
      <c r="U30">
        <v>4896.12</v>
      </c>
      <c r="V30">
        <v>73.12</v>
      </c>
      <c r="W30">
        <v>0</v>
      </c>
      <c r="X30">
        <v>0</v>
      </c>
      <c r="Y30">
        <v>3002.2100000000005</v>
      </c>
      <c r="Z30">
        <v>328.39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909.4200000000001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582.9799999999996</v>
      </c>
      <c r="AR30">
        <v>328.39</v>
      </c>
      <c r="AS30">
        <v>4896.12</v>
      </c>
      <c r="AT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14693</v>
      </c>
      <c r="BJ30">
        <v>582</v>
      </c>
      <c r="BK30">
        <v>0.98</v>
      </c>
      <c r="BL30">
        <v>0</v>
      </c>
      <c r="BM30">
        <v>582.9799999999996</v>
      </c>
      <c r="BN30">
        <v>0</v>
      </c>
    </row>
    <row r="31">
      <c r="A31">
        <v>14719</v>
      </c>
      <c r="B31">
        <v>46173</v>
      </c>
      <c r="C31">
        <v>4065.06</v>
      </c>
      <c r="D31">
        <v>427.28</v>
      </c>
      <c r="E31">
        <v>12.67</v>
      </c>
      <c r="F31">
        <v>-9</v>
      </c>
      <c r="G31">
        <v>3.67</v>
      </c>
      <c r="H31">
        <v>2.98</v>
      </c>
      <c r="I31">
        <v>0</v>
      </c>
      <c r="J31">
        <v>2.88</v>
      </c>
      <c r="K31">
        <v>0</v>
      </c>
      <c r="L31">
        <v>0</v>
      </c>
      <c r="M31">
        <v>4492.34</v>
      </c>
      <c r="N31">
        <v>375.34</v>
      </c>
      <c r="O31">
        <v>15.49</v>
      </c>
      <c r="P31">
        <v>0.05</v>
      </c>
      <c r="Q31">
        <v>0</v>
      </c>
      <c r="R31">
        <v>0</v>
      </c>
      <c r="S31">
        <v>0</v>
      </c>
      <c r="T31">
        <v>0</v>
      </c>
      <c r="U31">
        <v>4886.26</v>
      </c>
      <c r="V31">
        <v>124.02000000000001</v>
      </c>
      <c r="W31">
        <v>0</v>
      </c>
      <c r="X31">
        <v>0</v>
      </c>
      <c r="Y31">
        <v>2992.06</v>
      </c>
      <c r="Z31">
        <v>490.87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60.11</v>
      </c>
      <c r="AG31">
        <v>453.54999999999995</v>
      </c>
      <c r="AH31">
        <v>0</v>
      </c>
      <c r="AI31">
        <v>0</v>
      </c>
      <c r="AJ31">
        <v>0</v>
      </c>
      <c r="AK31">
        <v>2.88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765.6500000000005</v>
      </c>
      <c r="AR31">
        <v>490.87</v>
      </c>
      <c r="AS31">
        <v>4886.26</v>
      </c>
      <c r="AT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14719</v>
      </c>
      <c r="BJ31">
        <v>1195</v>
      </c>
      <c r="BK31">
        <v>0</v>
      </c>
      <c r="BL31">
        <v>429.35</v>
      </c>
      <c r="BM31">
        <v>765.6500000000005</v>
      </c>
      <c r="BN31">
        <v>0</v>
      </c>
    </row>
    <row r="32">
      <c r="A32">
        <v>14869</v>
      </c>
      <c r="B32">
        <v>46173</v>
      </c>
      <c r="C32">
        <v>3783.26</v>
      </c>
      <c r="D32">
        <v>303.19</v>
      </c>
      <c r="E32">
        <v>9</v>
      </c>
      <c r="F32">
        <v>-9</v>
      </c>
      <c r="G32">
        <v>0</v>
      </c>
      <c r="H32">
        <v>2.98</v>
      </c>
      <c r="I32">
        <v>0</v>
      </c>
      <c r="J32">
        <v>0</v>
      </c>
      <c r="K32">
        <v>0</v>
      </c>
      <c r="L32">
        <v>0</v>
      </c>
      <c r="M32">
        <v>4086.4500000000003</v>
      </c>
      <c r="N32">
        <v>337.18</v>
      </c>
      <c r="O32">
        <v>0</v>
      </c>
      <c r="P32">
        <v>0.05</v>
      </c>
      <c r="Q32">
        <v>0</v>
      </c>
      <c r="R32">
        <v>0</v>
      </c>
      <c r="S32">
        <v>0</v>
      </c>
      <c r="T32">
        <v>0</v>
      </c>
      <c r="U32">
        <v>4435.660000000001</v>
      </c>
      <c r="V32">
        <v>0</v>
      </c>
      <c r="W32">
        <v>0</v>
      </c>
      <c r="X32">
        <v>0</v>
      </c>
      <c r="Y32">
        <v>2116.7900000000004</v>
      </c>
      <c r="Z32">
        <v>1077.27</v>
      </c>
      <c r="AA32">
        <v>0</v>
      </c>
      <c r="AB32">
        <v>289.04</v>
      </c>
      <c r="AC32">
        <v>0</v>
      </c>
      <c r="AD32">
        <v>0</v>
      </c>
      <c r="AE32">
        <v>0</v>
      </c>
      <c r="AF32">
        <v>0</v>
      </c>
      <c r="AG32">
        <v>493.90000000000003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458.6600000000003</v>
      </c>
      <c r="AR32">
        <v>1366.31</v>
      </c>
      <c r="AS32">
        <v>4435.660000000001</v>
      </c>
      <c r="AT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14869</v>
      </c>
      <c r="BJ32">
        <v>469</v>
      </c>
      <c r="BK32">
        <v>0</v>
      </c>
      <c r="BL32">
        <v>10.34</v>
      </c>
      <c r="BM32">
        <v>458.6600000000003</v>
      </c>
      <c r="BN32">
        <v>0</v>
      </c>
    </row>
    <row r="33">
      <c r="A33">
        <v>14210</v>
      </c>
      <c r="B33">
        <v>46173</v>
      </c>
      <c r="C33">
        <v>4346.13</v>
      </c>
      <c r="D33">
        <v>172.33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4518.46</v>
      </c>
      <c r="N33">
        <v>355.83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4874.29</v>
      </c>
      <c r="V33">
        <v>26.49</v>
      </c>
      <c r="W33">
        <v>0</v>
      </c>
      <c r="X33">
        <v>0</v>
      </c>
      <c r="Y33">
        <v>3465.2</v>
      </c>
      <c r="Z33">
        <v>436.37</v>
      </c>
      <c r="AA33">
        <v>0</v>
      </c>
      <c r="AB33">
        <v>118.5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827.7300000000005</v>
      </c>
      <c r="AR33">
        <v>554.87</v>
      </c>
      <c r="AS33">
        <v>4874.29</v>
      </c>
      <c r="AT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14210</v>
      </c>
      <c r="BJ33">
        <v>926</v>
      </c>
      <c r="BK33">
        <v>0</v>
      </c>
      <c r="BL33">
        <v>84.27</v>
      </c>
      <c r="BM33">
        <v>827.7300000000005</v>
      </c>
      <c r="BN33">
        <v>-14</v>
      </c>
    </row>
    <row r="34">
      <c r="A34">
        <v>15462</v>
      </c>
      <c r="B34">
        <v>46173</v>
      </c>
      <c r="C34">
        <v>4829.82</v>
      </c>
      <c r="D34">
        <v>110.95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4940.7699999999995</v>
      </c>
      <c r="N34">
        <v>506.46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5447.23</v>
      </c>
      <c r="V34">
        <v>79.66</v>
      </c>
      <c r="W34">
        <v>0</v>
      </c>
      <c r="X34">
        <v>0</v>
      </c>
      <c r="Y34">
        <v>3698.81</v>
      </c>
      <c r="Z34">
        <v>1227.13</v>
      </c>
      <c r="AA34">
        <v>20.83</v>
      </c>
      <c r="AB34">
        <v>160.55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260.2499999999991</v>
      </c>
      <c r="AR34">
        <v>1408.51</v>
      </c>
      <c r="AS34">
        <v>5447.23</v>
      </c>
      <c r="AT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15462</v>
      </c>
      <c r="BJ34">
        <v>260</v>
      </c>
      <c r="BK34">
        <v>0.8</v>
      </c>
      <c r="BL34">
        <v>0</v>
      </c>
      <c r="BM34">
        <v>260.2499999999991</v>
      </c>
      <c r="BN34">
        <v>-0.55</v>
      </c>
    </row>
    <row r="35">
      <c r="A35">
        <v>14183</v>
      </c>
      <c r="B35">
        <v>46173</v>
      </c>
      <c r="C35">
        <v>4452.07</v>
      </c>
      <c r="D35">
        <v>123.52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4575.59</v>
      </c>
      <c r="N35">
        <v>411.84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4987.43</v>
      </c>
      <c r="V35">
        <v>5.98</v>
      </c>
      <c r="W35">
        <v>0</v>
      </c>
      <c r="X35">
        <v>0</v>
      </c>
      <c r="Y35">
        <v>2569.07</v>
      </c>
      <c r="Z35">
        <v>1099.49</v>
      </c>
      <c r="AA35">
        <v>80.21</v>
      </c>
      <c r="AB35">
        <v>57.05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1175.63</v>
      </c>
      <c r="AR35">
        <v>1236.75</v>
      </c>
      <c r="AS35">
        <v>4987.43</v>
      </c>
      <c r="AT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14183</v>
      </c>
      <c r="BJ35">
        <v>1199</v>
      </c>
      <c r="BK35">
        <v>2.82</v>
      </c>
      <c r="BL35">
        <v>0</v>
      </c>
      <c r="BM35">
        <v>1175.63</v>
      </c>
      <c r="BN35">
        <v>-26.19</v>
      </c>
    </row>
    <row r="36">
      <c r="A36">
        <v>11422</v>
      </c>
      <c r="B36">
        <v>46173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11422</v>
      </c>
      <c r="BJ36">
        <v>0</v>
      </c>
      <c r="BK36">
        <v>0</v>
      </c>
      <c r="BL36">
        <v>0</v>
      </c>
      <c r="BM36">
        <v>0</v>
      </c>
      <c r="BN36">
        <v>0</v>
      </c>
    </row>
    <row r="37">
      <c r="A37">
        <v>11423</v>
      </c>
      <c r="B37">
        <v>46173</v>
      </c>
      <c r="C37">
        <v>4079.6</v>
      </c>
      <c r="D37">
        <v>408.64</v>
      </c>
      <c r="E37">
        <v>2.94</v>
      </c>
      <c r="F37">
        <v>0</v>
      </c>
      <c r="G37">
        <v>2.94</v>
      </c>
      <c r="H37">
        <v>0</v>
      </c>
      <c r="I37">
        <v>0</v>
      </c>
      <c r="J37">
        <v>0</v>
      </c>
      <c r="K37">
        <v>0</v>
      </c>
      <c r="L37">
        <v>0</v>
      </c>
      <c r="M37">
        <v>4488.24</v>
      </c>
      <c r="N37">
        <v>370.41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4861.589999999999</v>
      </c>
      <c r="V37">
        <v>0</v>
      </c>
      <c r="W37">
        <v>0</v>
      </c>
      <c r="X37">
        <v>0</v>
      </c>
      <c r="Y37">
        <v>2682.1499999999996</v>
      </c>
      <c r="Z37">
        <v>904.67</v>
      </c>
      <c r="AA37">
        <v>29.22</v>
      </c>
      <c r="AB37">
        <v>151.1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1094.4499999999998</v>
      </c>
      <c r="AR37">
        <v>1084.99</v>
      </c>
      <c r="AS37">
        <v>4861.589999999999</v>
      </c>
      <c r="AT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11423</v>
      </c>
      <c r="BJ37">
        <v>1090</v>
      </c>
      <c r="BK37">
        <v>4.45</v>
      </c>
      <c r="BL37">
        <v>0</v>
      </c>
      <c r="BM37">
        <v>1094.4499999999998</v>
      </c>
      <c r="BN37">
        <v>0</v>
      </c>
    </row>
    <row r="38">
      <c r="A38">
        <v>11424</v>
      </c>
      <c r="B38">
        <v>46173</v>
      </c>
      <c r="C38">
        <v>3689.04</v>
      </c>
      <c r="D38">
        <v>365.6</v>
      </c>
      <c r="E38">
        <v>1.5</v>
      </c>
      <c r="F38">
        <v>0</v>
      </c>
      <c r="G38">
        <v>1.5</v>
      </c>
      <c r="H38">
        <v>0</v>
      </c>
      <c r="I38">
        <v>0</v>
      </c>
      <c r="J38">
        <v>0</v>
      </c>
      <c r="K38">
        <v>0</v>
      </c>
      <c r="L38">
        <v>0</v>
      </c>
      <c r="M38">
        <v>4054.64</v>
      </c>
      <c r="N38">
        <v>375.21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4431.349999999999</v>
      </c>
      <c r="V38">
        <v>43.77</v>
      </c>
      <c r="W38">
        <v>0</v>
      </c>
      <c r="X38">
        <v>0</v>
      </c>
      <c r="Y38">
        <v>2035.93</v>
      </c>
      <c r="Z38">
        <v>1310.32</v>
      </c>
      <c r="AA38">
        <v>188.67</v>
      </c>
      <c r="AB38">
        <v>205.98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646.6799999999989</v>
      </c>
      <c r="AR38">
        <v>1704.97</v>
      </c>
      <c r="AS38">
        <v>4431.349999999999</v>
      </c>
      <c r="AT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11424</v>
      </c>
      <c r="BJ38">
        <v>651</v>
      </c>
      <c r="BK38">
        <v>0</v>
      </c>
      <c r="BL38">
        <v>4.32</v>
      </c>
      <c r="BM38">
        <v>646.6799999999989</v>
      </c>
      <c r="BN38">
        <v>0</v>
      </c>
    </row>
    <row r="39">
      <c r="A39">
        <v>11425</v>
      </c>
      <c r="B39">
        <v>46173</v>
      </c>
      <c r="C39">
        <v>2392.92</v>
      </c>
      <c r="D39">
        <v>202.74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2595.66</v>
      </c>
      <c r="N39">
        <v>240.21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2835.87</v>
      </c>
      <c r="V39">
        <v>0</v>
      </c>
      <c r="W39">
        <v>0</v>
      </c>
      <c r="X39">
        <v>0</v>
      </c>
      <c r="Y39">
        <v>1917.04</v>
      </c>
      <c r="Z39">
        <v>480.57</v>
      </c>
      <c r="AA39">
        <v>0</v>
      </c>
      <c r="AB39">
        <v>48.46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389.7999999999997</v>
      </c>
      <c r="AR39">
        <v>529.03</v>
      </c>
      <c r="AS39">
        <v>2835.87</v>
      </c>
      <c r="AT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11425</v>
      </c>
      <c r="BJ39">
        <v>389</v>
      </c>
      <c r="BK39">
        <v>0.8</v>
      </c>
      <c r="BL39">
        <v>0</v>
      </c>
      <c r="BM39">
        <v>389.7999999999997</v>
      </c>
      <c r="BN39">
        <v>0</v>
      </c>
    </row>
    <row r="40">
      <c r="A40">
        <v>12114</v>
      </c>
      <c r="B40">
        <v>46173</v>
      </c>
      <c r="C40">
        <v>4055.63</v>
      </c>
      <c r="D40">
        <v>358.93</v>
      </c>
      <c r="E40">
        <v>15.76</v>
      </c>
      <c r="F40">
        <v>-13.5</v>
      </c>
      <c r="G40">
        <v>2.26</v>
      </c>
      <c r="H40">
        <v>4.47</v>
      </c>
      <c r="I40">
        <v>0</v>
      </c>
      <c r="J40">
        <v>28.2</v>
      </c>
      <c r="K40">
        <v>0</v>
      </c>
      <c r="L40">
        <v>0</v>
      </c>
      <c r="M40">
        <v>4414.56</v>
      </c>
      <c r="N40">
        <v>386.38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4849.370000000001</v>
      </c>
      <c r="V40">
        <v>0</v>
      </c>
      <c r="W40">
        <v>0</v>
      </c>
      <c r="X40">
        <v>0</v>
      </c>
      <c r="Y40">
        <v>3222.1200000000003</v>
      </c>
      <c r="Z40">
        <v>825.24</v>
      </c>
      <c r="AA40">
        <v>74.99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28.2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727.0199999999995</v>
      </c>
      <c r="AR40">
        <v>900.23</v>
      </c>
      <c r="AS40">
        <v>4849.37</v>
      </c>
      <c r="AT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12114</v>
      </c>
      <c r="BJ40">
        <v>705</v>
      </c>
      <c r="BK40">
        <v>22.02</v>
      </c>
      <c r="BL40">
        <v>0</v>
      </c>
      <c r="BM40">
        <v>727.0199999999995</v>
      </c>
      <c r="BN40">
        <v>0</v>
      </c>
    </row>
    <row r="41">
      <c r="A41">
        <v>9929</v>
      </c>
      <c r="B41">
        <v>46173</v>
      </c>
      <c r="C41">
        <v>9904.31</v>
      </c>
      <c r="D41">
        <v>920.48</v>
      </c>
      <c r="E41">
        <v>68.09</v>
      </c>
      <c r="F41">
        <v>-63</v>
      </c>
      <c r="G41">
        <v>5.090000000000003</v>
      </c>
      <c r="H41">
        <v>20.86</v>
      </c>
      <c r="I41">
        <v>0</v>
      </c>
      <c r="J41">
        <v>36.92</v>
      </c>
      <c r="K41">
        <v>0</v>
      </c>
      <c r="L41">
        <v>0</v>
      </c>
      <c r="M41">
        <v>10824.789999999999</v>
      </c>
      <c r="N41">
        <v>1163.87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12114.529999999999</v>
      </c>
      <c r="V41">
        <v>40.64</v>
      </c>
      <c r="W41">
        <v>0</v>
      </c>
      <c r="X41">
        <v>0</v>
      </c>
      <c r="Y41">
        <v>6067.26</v>
      </c>
      <c r="Z41">
        <v>2724.27</v>
      </c>
      <c r="AA41">
        <v>216.9</v>
      </c>
      <c r="AB41">
        <v>942.67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36.92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2122.790000000001</v>
      </c>
      <c r="AR41">
        <v>3883.84</v>
      </c>
      <c r="AS41">
        <v>12114.53</v>
      </c>
      <c r="AT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9929</v>
      </c>
      <c r="BJ41">
        <v>2122</v>
      </c>
      <c r="BK41">
        <v>0.79</v>
      </c>
      <c r="BL41">
        <v>0</v>
      </c>
      <c r="BM41">
        <v>2122.790000000001</v>
      </c>
      <c r="BN41">
        <v>0</v>
      </c>
    </row>
    <row r="42">
      <c r="A42">
        <v>11580</v>
      </c>
      <c r="B42">
        <v>46173</v>
      </c>
      <c r="C42">
        <v>5569.9</v>
      </c>
      <c r="D42">
        <v>434.51</v>
      </c>
      <c r="E42">
        <v>0.69</v>
      </c>
      <c r="F42">
        <v>0</v>
      </c>
      <c r="G42">
        <v>0.69</v>
      </c>
      <c r="H42">
        <v>0</v>
      </c>
      <c r="I42">
        <v>0</v>
      </c>
      <c r="J42">
        <v>0</v>
      </c>
      <c r="K42">
        <v>0</v>
      </c>
      <c r="L42">
        <v>0</v>
      </c>
      <c r="M42">
        <v>6004.41</v>
      </c>
      <c r="N42">
        <v>540.46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6545.5599999999995</v>
      </c>
      <c r="V42">
        <v>64.28</v>
      </c>
      <c r="W42">
        <v>0</v>
      </c>
      <c r="X42">
        <v>0</v>
      </c>
      <c r="Y42">
        <v>3615.68</v>
      </c>
      <c r="Z42">
        <v>1569.85</v>
      </c>
      <c r="AA42">
        <v>113.87</v>
      </c>
      <c r="AB42">
        <v>154.72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474.1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553.0599999999995</v>
      </c>
      <c r="AR42">
        <v>1838.4399999999998</v>
      </c>
      <c r="AS42">
        <v>6545.5599999999995</v>
      </c>
      <c r="AT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11580</v>
      </c>
      <c r="BJ42">
        <v>551</v>
      </c>
      <c r="BK42">
        <v>2.06</v>
      </c>
      <c r="BL42">
        <v>0</v>
      </c>
      <c r="BM42">
        <v>553.0599999999995</v>
      </c>
      <c r="BN42">
        <v>0</v>
      </c>
    </row>
    <row r="43">
      <c r="A43">
        <v>8593</v>
      </c>
      <c r="B43">
        <v>46173</v>
      </c>
      <c r="C43">
        <v>4843.05</v>
      </c>
      <c r="D43">
        <v>428.39</v>
      </c>
      <c r="E43">
        <v>18</v>
      </c>
      <c r="F43">
        <v>-18</v>
      </c>
      <c r="G43">
        <v>0</v>
      </c>
      <c r="H43">
        <v>5.96</v>
      </c>
      <c r="I43">
        <v>0</v>
      </c>
      <c r="J43">
        <v>6.54</v>
      </c>
      <c r="K43">
        <v>0</v>
      </c>
      <c r="L43">
        <v>0</v>
      </c>
      <c r="M43">
        <v>5271.4400000000005</v>
      </c>
      <c r="N43">
        <v>540.41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5842.35</v>
      </c>
      <c r="V43">
        <v>112.46000000000001</v>
      </c>
      <c r="W43">
        <v>0</v>
      </c>
      <c r="X43">
        <v>0</v>
      </c>
      <c r="Y43">
        <v>2658.1600000000003</v>
      </c>
      <c r="Z43">
        <v>1883.92</v>
      </c>
      <c r="AA43">
        <v>78.09</v>
      </c>
      <c r="AB43">
        <v>522.39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6.54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587.329999999999</v>
      </c>
      <c r="AR43">
        <v>2484.4</v>
      </c>
      <c r="AS43">
        <v>5842.35</v>
      </c>
      <c r="AT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8593</v>
      </c>
      <c r="BJ43">
        <v>588</v>
      </c>
      <c r="BK43">
        <v>0</v>
      </c>
      <c r="BL43">
        <v>0.67</v>
      </c>
      <c r="BM43">
        <v>587.329999999999</v>
      </c>
      <c r="BN43">
        <v>0</v>
      </c>
    </row>
    <row r="44">
      <c r="A44">
        <v>9091</v>
      </c>
      <c r="B44">
        <v>46173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9091</v>
      </c>
      <c r="BJ44">
        <v>0</v>
      </c>
      <c r="BK44">
        <v>0</v>
      </c>
      <c r="BL44">
        <v>0</v>
      </c>
      <c r="BM44">
        <v>0</v>
      </c>
      <c r="BN44">
        <v>0</v>
      </c>
    </row>
    <row r="45">
      <c r="A45">
        <v>11438</v>
      </c>
      <c r="B45">
        <v>46173</v>
      </c>
      <c r="C45">
        <v>2778.79</v>
      </c>
      <c r="D45">
        <v>222.61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3001.4</v>
      </c>
      <c r="N45">
        <v>217.72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3219.12</v>
      </c>
      <c r="V45">
        <v>16.08</v>
      </c>
      <c r="W45">
        <v>0</v>
      </c>
      <c r="X45">
        <v>0</v>
      </c>
      <c r="Y45">
        <v>1728.83</v>
      </c>
      <c r="Z45">
        <v>771.48</v>
      </c>
      <c r="AA45">
        <v>46.74</v>
      </c>
      <c r="AB45">
        <v>113.23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542.7600000000002</v>
      </c>
      <c r="AR45">
        <v>931.45</v>
      </c>
      <c r="AS45">
        <v>3219.12</v>
      </c>
      <c r="AT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11438</v>
      </c>
      <c r="BJ45">
        <v>544</v>
      </c>
      <c r="BK45">
        <v>0</v>
      </c>
      <c r="BL45">
        <v>1.24</v>
      </c>
      <c r="BM45">
        <v>542.7600000000002</v>
      </c>
      <c r="BN45">
        <v>0</v>
      </c>
    </row>
    <row r="46">
      <c r="A46">
        <v>11833</v>
      </c>
      <c r="B46">
        <v>46173</v>
      </c>
      <c r="C46">
        <v>3852.5</v>
      </c>
      <c r="D46">
        <v>352.18</v>
      </c>
      <c r="E46">
        <v>9</v>
      </c>
      <c r="F46">
        <v>-9</v>
      </c>
      <c r="G46">
        <v>0</v>
      </c>
      <c r="H46">
        <v>2.98</v>
      </c>
      <c r="I46">
        <v>0</v>
      </c>
      <c r="J46">
        <v>10</v>
      </c>
      <c r="K46">
        <v>0</v>
      </c>
      <c r="L46">
        <v>0</v>
      </c>
      <c r="M46">
        <v>4204.68</v>
      </c>
      <c r="N46">
        <v>346.86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4573.5199999999995</v>
      </c>
      <c r="V46">
        <v>75.58</v>
      </c>
      <c r="W46">
        <v>0</v>
      </c>
      <c r="X46">
        <v>0</v>
      </c>
      <c r="Y46">
        <v>3073.94</v>
      </c>
      <c r="Z46">
        <v>407.43</v>
      </c>
      <c r="AA46">
        <v>78.7</v>
      </c>
      <c r="AB46">
        <v>106.36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831.5099999999998</v>
      </c>
      <c r="AR46">
        <v>592.49</v>
      </c>
      <c r="AS46">
        <v>4573.5199999999995</v>
      </c>
      <c r="AT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11833</v>
      </c>
      <c r="BJ46">
        <v>839</v>
      </c>
      <c r="BK46">
        <v>0</v>
      </c>
      <c r="BL46">
        <v>7.49</v>
      </c>
      <c r="BM46">
        <v>831.5099999999998</v>
      </c>
      <c r="BN46">
        <v>0</v>
      </c>
    </row>
    <row r="47">
      <c r="A47">
        <v>15643</v>
      </c>
      <c r="B47">
        <v>46173</v>
      </c>
      <c r="C47">
        <v>4126.33</v>
      </c>
      <c r="D47">
        <v>108.51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4234.84</v>
      </c>
      <c r="N47">
        <v>365.28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4600.12</v>
      </c>
      <c r="V47">
        <v>57.95</v>
      </c>
      <c r="W47">
        <v>0</v>
      </c>
      <c r="X47">
        <v>0</v>
      </c>
      <c r="Y47">
        <v>815.62</v>
      </c>
      <c r="Z47">
        <v>2737.42</v>
      </c>
      <c r="AA47">
        <v>59.9</v>
      </c>
      <c r="AB47">
        <v>1034.81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-105.58000000000084</v>
      </c>
      <c r="AR47">
        <v>3832.13</v>
      </c>
      <c r="AS47">
        <v>4600.12</v>
      </c>
      <c r="AT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15643</v>
      </c>
      <c r="BJ47">
        <v>0</v>
      </c>
      <c r="BK47">
        <v>0</v>
      </c>
      <c r="BL47">
        <v>0</v>
      </c>
      <c r="BM47">
        <v>-105.58000000000084</v>
      </c>
      <c r="BN47">
        <v>-105.58</v>
      </c>
    </row>
    <row r="50">
      <c r="C50" t="e">
        <f>SUM(C4:C49)</f>
        <v>undefined</v>
      </c>
      <c r="D50" t="e">
        <f>SUM(D4:D49)</f>
        <v>undefined</v>
      </c>
      <c r="E50" t="e">
        <f>SUM(E4:E49)</f>
        <v>undefined</v>
      </c>
      <c r="F50" t="e">
        <f>SUM(F4:F49)</f>
        <v>undefined</v>
      </c>
      <c r="G50" t="e">
        <f>SUM(G4:G49)</f>
        <v>undefined</v>
      </c>
      <c r="H50" t="e">
        <f>SUM(H4:H49)</f>
        <v>undefined</v>
      </c>
      <c r="I50" t="e">
        <f>SUM(I4:I49)</f>
        <v>#NULL!</v>
      </c>
      <c r="J50" t="e">
        <f>SUM(J4:J49)</f>
        <v>undefined</v>
      </c>
      <c r="K50" t="e">
        <f>SUM(K4:K49)</f>
        <v>#NULL!</v>
      </c>
      <c r="L50" t="e">
        <f>SUM(L4:L49)</f>
        <v>#NULL!</v>
      </c>
      <c r="M50" t="e">
        <f>SUM(M4:M49)</f>
        <v>undefined</v>
      </c>
      <c r="N50" t="e">
        <f>SUM(N4:N49)</f>
        <v>undefined</v>
      </c>
      <c r="O50" t="e">
        <f>SUM(O4:O49)</f>
        <v>undefined</v>
      </c>
      <c r="P50" t="e">
        <f>SUM(P4:P49)</f>
        <v>undefined</v>
      </c>
      <c r="Q50" t="e">
        <f>SUM(Q4:Q49)</f>
        <v>undefined</v>
      </c>
      <c r="R50" t="e">
        <f>SUM(R4:R49)</f>
        <v>#NULL!</v>
      </c>
      <c r="S50" t="e">
        <f>SUM(S4:S49)</f>
        <v>#NULL!</v>
      </c>
      <c r="T50" t="e">
        <f>SUM(T4:T49)</f>
        <v>#NULL!</v>
      </c>
      <c r="U50" t="e">
        <f>SUM(U4:U49)</f>
        <v>undefined</v>
      </c>
      <c r="V50" t="e">
        <f>SUM(V4:V49)</f>
        <v>undefined</v>
      </c>
      <c r="W50" t="e">
        <f>SUM(W4:W49)</f>
        <v>#NULL!</v>
      </c>
      <c r="X50" t="e">
        <f>SUM(X4:X49)</f>
        <v>#NULL!</v>
      </c>
      <c r="Y50" t="e">
        <f>SUM(Y4:Y49)</f>
        <v>undefined</v>
      </c>
      <c r="Z50" t="e">
        <f>SUM(Z4:Z49)</f>
        <v>undefined</v>
      </c>
      <c r="AA50" t="e">
        <f>SUM(AA4:AA49)</f>
        <v>undefined</v>
      </c>
      <c r="AB50" t="e">
        <f>SUM(AB4:AB49)</f>
        <v>undefined</v>
      </c>
      <c r="AC50" t="e">
        <f>SUM(AC4:AC49)</f>
        <v>#NULL!</v>
      </c>
      <c r="AD50" t="e">
        <f>SUM(AD4:AD49)</f>
        <v>#NULL!</v>
      </c>
      <c r="AE50" t="e">
        <f>SUM(AE4:AE49)</f>
        <v>#NULL!</v>
      </c>
      <c r="AF50" t="e">
        <f>SUM(AF4:AF49)</f>
        <v>undefined</v>
      </c>
      <c r="AG50" t="e">
        <f>SUM(AG4:AG49)</f>
        <v>undefined</v>
      </c>
      <c r="AH50" t="e">
        <f>SUM(AH4:AH49)</f>
        <v>undefined</v>
      </c>
      <c r="AI50" t="e">
        <f>SUM(AI4:AI49)</f>
        <v>#NULL!</v>
      </c>
      <c r="AJ50" t="e">
        <f>SUM(AJ4:AJ49)</f>
        <v>undefined</v>
      </c>
      <c r="AK50" t="e">
        <f>SUM(AK4:AK49)</f>
        <v>undefined</v>
      </c>
      <c r="AL50" t="e">
        <f>SUM(AL4:AL49)</f>
        <v>#NULL!</v>
      </c>
      <c r="AM50" t="e">
        <f>SUM(AM4:AM49)</f>
        <v>#NULL!</v>
      </c>
      <c r="AN50" t="e">
        <f>SUM(AN4:AN49)</f>
        <v>#NULL!</v>
      </c>
      <c r="AO50" t="e">
        <f>SUM(AO4:AO49)</f>
        <v>#NULL!</v>
      </c>
      <c r="AP50" t="e">
        <f>SUM(AP4:AP49)</f>
        <v>#NULL!</v>
      </c>
      <c r="AQ50" t="e">
        <f>SUM(AQ4:AQ49)</f>
        <v>undefined</v>
      </c>
      <c r="AR50" t="e">
        <f>SUM(AR4:AR49)</f>
        <v>undefined</v>
      </c>
      <c r="AS50" t="e">
        <f>SUM(AS4:AS49)</f>
        <v>undefined</v>
      </c>
      <c r="AT50" t="e">
        <f>SUM(AT4:AT49)</f>
        <v>#NULL!</v>
      </c>
      <c r="AU50">
        <f>SUM(AU4:AU49)</f>
        <v>0</v>
      </c>
      <c r="AV50" t="e">
        <f>SUM(AV4:AV49)</f>
        <v>#NULL!</v>
      </c>
      <c r="AW50" t="e">
        <f>SUM(AW4:AW49)</f>
        <v>#NULL!</v>
      </c>
      <c r="AX50" t="e">
        <f>SUM(AX4:AX49)</f>
        <v>#NULL!</v>
      </c>
      <c r="AY50" t="e">
        <f>SUM(AY4:AY49)</f>
        <v>#NULL!</v>
      </c>
      <c r="AZ50" t="e">
        <f>SUM(AZ4:AZ49)</f>
        <v>#NULL!</v>
      </c>
      <c r="BA50" t="e">
        <f>SUM(BA4:BA49)</f>
        <v>#NULL!</v>
      </c>
      <c r="BB50" t="e">
        <f>SUM(BB4:BB49)</f>
        <v>#NULL!</v>
      </c>
      <c r="BC50" t="e">
        <f>SUM(BC4:BC49)</f>
        <v>#NULL!</v>
      </c>
      <c r="BD50" t="e">
        <f>SUM(BD4:BD49)</f>
        <v>#NULL!</v>
      </c>
      <c r="BE50" t="e">
        <f>SUM(BE4:BE49)</f>
        <v>#NULL!</v>
      </c>
      <c r="BF50" t="e">
        <f>SUM(BF4:BF49)</f>
        <v>#NULL!</v>
      </c>
      <c r="BG50" t="e">
        <f>SUM(BG4:BG49)</f>
        <v>#NULL!</v>
      </c>
      <c r="BH50" t="e">
        <f>SUM(BH4:BH49)</f>
        <v>undefined</v>
      </c>
      <c r="BI50">
        <f>SUM(BI4:BI49)</f>
        <v>0</v>
      </c>
      <c r="BJ50" t="e">
        <f>SUM(BJ4:BJ49)</f>
        <v>undefined</v>
      </c>
      <c r="BK50" t="e">
        <f>SUM(BK4:BK49)</f>
        <v>undefined</v>
      </c>
      <c r="BL50" t="e">
        <f>SUM(BL4:BL49)</f>
        <v>undefined</v>
      </c>
      <c r="BM50" t="e">
        <f>SUM(BM4:BM49)</f>
        <v>undefined</v>
      </c>
      <c r="BN50" t="e">
        <f>SUM(BN4:BN49)</f>
        <v>undefined</v>
      </c>
    </row>
  </sheetData>
  <autoFilter ref="A1:AR284"/>
  <pageMargins left="0.7" right="0.7" top="0.75" bottom="0.75" header="0.3" footer="0.3"/>
  <ignoredErrors>
    <ignoredError numberStoredAsText="1" sqref="A1:B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45"/>
  <sheetViews>
    <sheetView workbookViewId="0" rightToLeft="0"/>
  </sheetViews>
  <sheetData>
    <row r="1">
      <c r="A1" t="str">
        <v>Store no.</v>
      </c>
      <c r="B1" t="str">
        <v>June</v>
      </c>
      <c r="C1" t="str">
        <v>Net Sales - Food</v>
      </c>
      <c r="D1" t="str">
        <v>Net Sales - Beverages</v>
      </c>
      <c r="E1" t="str">
        <v>Net Sales - Other</v>
      </c>
      <c r="F1" t="str">
        <v>Discounts/Promot</v>
      </c>
      <c r="G1" t="str">
        <v>Payments - Uber Eats</v>
      </c>
      <c r="H1" t="str">
        <v>Payments - EBT</v>
      </c>
      <c r="J1" t="str">
        <v>TAXABLE SALES</v>
      </c>
      <c r="K1" t="str">
        <v>TAX CALCULATION</v>
      </c>
      <c r="L1" t="str">
        <v>Sales Tax Payable</v>
      </c>
      <c r="M1" t="str">
        <v>DIFFERRENCE</v>
      </c>
      <c r="N1" t="str">
        <v>RATE CALCULATION</v>
      </c>
      <c r="O1" t="str">
        <v>DIFFERENCE</v>
      </c>
    </row>
    <row r="2">
      <c r="A2">
        <v>2902</v>
      </c>
      <c r="B2">
        <v>0.0775</v>
      </c>
      <c r="C2">
        <f>SUMIFS('Sales  POS'!E:E,'Sales  POS'!C:C,'Tax Review'!A2,'Sales  POS'!D:D,'Tax Review'!C$1)</f>
        <v>5385.86</v>
      </c>
      <c r="D2">
        <f>SUMIFS('Sales  POS'!E:E,'Sales  POS'!C:C,'Tax Review'!A2,'Sales  POS'!D:D,'Tax Review'!D$1)</f>
        <v>212.7</v>
      </c>
      <c r="E2">
        <f>SUMIFS('Sales  POS'!E:E,'Sales  POS'!C:C,'Tax Review'!A2,'Sales  POS'!D:D,'Tax Review'!E$1)</f>
        <v>0</v>
      </c>
      <c r="F2" t="e">
        <f>SUMIF(Conciliation!A:A,'Tax Review'!A2,Conciliation!BF:BF)</f>
        <v>#NULL!</v>
      </c>
      <c r="G2">
        <f>SUMIFS('Sales  POS'!F:F,'Sales  POS'!C:C,'Tax Review'!A2,'Sales  POS'!D:D,"Payments - Uber Eats")</f>
        <v>111.82</v>
      </c>
      <c r="H2">
        <f>SUMIFS('Sales  POS'!F:F,'Sales  POS'!C:C,'Tax Review'!A2,'Sales  POS'!D:D,"Payments - EBT")</f>
        <v>0</v>
      </c>
      <c r="J2" t="e">
        <f>C2+D2+E2-F2-G2-H2</f>
        <v>undefined</v>
      </c>
      <c r="K2" t="e">
        <f>J2*B2</f>
        <v>undefined</v>
      </c>
      <c r="L2">
        <f>SUMIFS('Sales  POS'!E:E,'Sales  POS'!C:C,'Tax Review'!$A2,'Sales  POS'!D:D,'Tax Review'!L$1)</f>
        <v>425.27</v>
      </c>
      <c r="M2" t="e">
        <f>K2-L2</f>
        <v>undefined</v>
      </c>
      <c r="N2" t="e">
        <f>L2/J2</f>
        <v>undefined</v>
      </c>
      <c r="O2" t="e">
        <f>B2-N2</f>
        <v>undefined</v>
      </c>
    </row>
    <row r="3">
      <c r="A3">
        <v>4579</v>
      </c>
      <c r="B3">
        <v>0.0875</v>
      </c>
      <c r="C3">
        <f>SUMIFS('Sales  POS'!E:E,'Sales  POS'!C:C,'Tax Review'!A3,'Sales  POS'!D:D,'Tax Review'!C$1)</f>
        <v>7725.61</v>
      </c>
      <c r="D3">
        <f>SUMIFS('Sales  POS'!E:E,'Sales  POS'!C:C,'Tax Review'!A3,'Sales  POS'!D:D,'Tax Review'!D$1)</f>
        <v>322.75</v>
      </c>
      <c r="E3">
        <f>SUMIFS('Sales  POS'!E:E,'Sales  POS'!C:C,'Tax Review'!A3,'Sales  POS'!D:D,'Tax Review'!E$1)</f>
        <v>0</v>
      </c>
      <c r="F3" t="e">
        <f>SUMIF(Conciliation!A:A,'Tax Review'!A3,Conciliation!BF:BF)</f>
        <v>#NULL!</v>
      </c>
      <c r="G3">
        <f>SUMIFS('Sales  POS'!F:F,'Sales  POS'!C:C,'Tax Review'!A3,'Sales  POS'!D:D,"Payments - Uber Eats")</f>
        <v>99.21</v>
      </c>
      <c r="H3">
        <f>SUMIFS('Sales  POS'!F:F,'Sales  POS'!C:C,'Tax Review'!A3,'Sales  POS'!D:D,"Payments - EBT")</f>
        <v>0</v>
      </c>
      <c r="J3" t="e">
        <f>C3+D3+E3-F3-G3-H3</f>
        <v>undefined</v>
      </c>
      <c r="K3" t="e">
        <f>J3*B3</f>
        <v>undefined</v>
      </c>
      <c r="L3">
        <f>SUMIFS('Sales  POS'!E:E,'Sales  POS'!C:C,'Tax Review'!$A3,'Sales  POS'!D:D,'Tax Review'!L$1)</f>
        <v>695.58</v>
      </c>
      <c r="M3" t="e">
        <f>K3-L3</f>
        <v>undefined</v>
      </c>
      <c r="N3" t="e">
        <f>L3/J3</f>
        <v>undefined</v>
      </c>
      <c r="O3" t="e">
        <f>B3-N3</f>
        <v>undefined</v>
      </c>
    </row>
    <row r="4">
      <c r="A4">
        <v>5328</v>
      </c>
      <c r="B4">
        <v>0.1075</v>
      </c>
      <c r="C4">
        <f>SUMIFS('Sales  POS'!E:E,'Sales  POS'!C:C,'Tax Review'!A4,'Sales  POS'!D:D,'Tax Review'!C$1)</f>
        <v>8953.29</v>
      </c>
      <c r="D4">
        <f>SUMIFS('Sales  POS'!E:E,'Sales  POS'!C:C,'Tax Review'!A4,'Sales  POS'!D:D,'Tax Review'!D$1)</f>
        <v>993.1</v>
      </c>
      <c r="E4">
        <f>SUMIFS('Sales  POS'!E:E,'Sales  POS'!C:C,'Tax Review'!A4,'Sales  POS'!D:D,'Tax Review'!E$1)</f>
        <v>21.26</v>
      </c>
      <c r="F4" t="e">
        <f>SUMIF(Conciliation!A:A,'Tax Review'!A4,Conciliation!BF:BF)</f>
        <v>#NULL!</v>
      </c>
      <c r="G4">
        <f>SUMIFS('Sales  POS'!F:F,'Sales  POS'!C:C,'Tax Review'!A4,'Sales  POS'!D:D,"Payments - Uber Eats")</f>
        <v>353.3</v>
      </c>
      <c r="H4">
        <f>SUMIFS('Sales  POS'!F:F,'Sales  POS'!C:C,'Tax Review'!A4,'Sales  POS'!D:D,"Payments - EBT")</f>
        <v>0</v>
      </c>
      <c r="J4" t="e">
        <f>C4+D4+E4-F4-G4-H4</f>
        <v>undefined</v>
      </c>
      <c r="K4" t="e">
        <f>J4*B4</f>
        <v>undefined</v>
      </c>
      <c r="L4">
        <f>SUMIFS('Sales  POS'!E:E,'Sales  POS'!C:C,'Tax Review'!$A4,'Sales  POS'!D:D,'Tax Review'!L$1)</f>
        <v>1068.76</v>
      </c>
      <c r="M4" t="e">
        <f>K4-L4</f>
        <v>undefined</v>
      </c>
      <c r="N4" t="e">
        <f>L4/J4</f>
        <v>undefined</v>
      </c>
      <c r="O4" t="e">
        <f>B4-N4</f>
        <v>undefined</v>
      </c>
    </row>
    <row r="5">
      <c r="A5">
        <v>5592</v>
      </c>
      <c r="B5">
        <v>0.1075</v>
      </c>
      <c r="C5">
        <f>SUMIFS('Sales  POS'!E:E,'Sales  POS'!C:C,'Tax Review'!A5,'Sales  POS'!D:D,'Tax Review'!C$1)</f>
        <v>6345.74</v>
      </c>
      <c r="D5">
        <f>SUMIFS('Sales  POS'!E:E,'Sales  POS'!C:C,'Tax Review'!A5,'Sales  POS'!D:D,'Tax Review'!D$1)</f>
        <v>514.24</v>
      </c>
      <c r="E5">
        <f>SUMIFS('Sales  POS'!E:E,'Sales  POS'!C:C,'Tax Review'!A5,'Sales  POS'!D:D,'Tax Review'!E$1)</f>
        <v>14.24</v>
      </c>
      <c r="F5" t="e">
        <f>SUMIF(Conciliation!A:A,'Tax Review'!A5,Conciliation!BF:BF)</f>
        <v>#NULL!</v>
      </c>
      <c r="G5">
        <f>SUMIFS('Sales  POS'!F:F,'Sales  POS'!C:C,'Tax Review'!A5,'Sales  POS'!D:D,"Payments - Uber Eats")</f>
        <v>205.59</v>
      </c>
      <c r="H5">
        <f>SUMIFS('Sales  POS'!F:F,'Sales  POS'!C:C,'Tax Review'!A5,'Sales  POS'!D:D,"Payments - EBT")</f>
        <v>0</v>
      </c>
      <c r="J5" t="e">
        <f>C5+D5+E5-F5-G5-H5</f>
        <v>undefined</v>
      </c>
      <c r="K5" t="e">
        <f>J5*B5</f>
        <v>undefined</v>
      </c>
      <c r="L5">
        <f>SUMIFS('Sales  POS'!E:E,'Sales  POS'!C:C,'Tax Review'!$A5,'Sales  POS'!D:D,'Tax Review'!L$1)</f>
        <v>737.05</v>
      </c>
      <c r="M5" t="e">
        <f>K5-L5</f>
        <v>undefined</v>
      </c>
      <c r="N5" t="e">
        <f>L5/J5</f>
        <v>undefined</v>
      </c>
      <c r="O5" t="e">
        <f>B5-N5</f>
        <v>undefined</v>
      </c>
    </row>
    <row r="6">
      <c r="A6">
        <v>5813</v>
      </c>
      <c r="B6">
        <v>0.0913</v>
      </c>
      <c r="C6">
        <f>SUMIFS('Sales  POS'!E:E,'Sales  POS'!C:C,'Tax Review'!A6,'Sales  POS'!D:D,'Tax Review'!C$1)</f>
        <v>5156.06</v>
      </c>
      <c r="D6">
        <f>SUMIFS('Sales  POS'!E:E,'Sales  POS'!C:C,'Tax Review'!A6,'Sales  POS'!D:D,'Tax Review'!D$1)</f>
        <v>416.8</v>
      </c>
      <c r="E6">
        <f>SUMIFS('Sales  POS'!E:E,'Sales  POS'!C:C,'Tax Review'!A6,'Sales  POS'!D:D,'Tax Review'!E$1)</f>
        <v>2.07</v>
      </c>
      <c r="F6" t="e">
        <f>SUMIF(Conciliation!A:A,'Tax Review'!A6,Conciliation!BF:BF)</f>
        <v>#NULL!</v>
      </c>
      <c r="G6">
        <f>SUMIFS('Sales  POS'!F:F,'Sales  POS'!C:C,'Tax Review'!A6,'Sales  POS'!D:D,"Payments - Uber Eats")</f>
        <v>61.48</v>
      </c>
      <c r="H6">
        <f>SUMIFS('Sales  POS'!F:F,'Sales  POS'!C:C,'Tax Review'!A6,'Sales  POS'!D:D,"Payments - EBT")</f>
        <v>66.45</v>
      </c>
      <c r="J6" t="e">
        <f>C6+D6+E6-F6-G6-H6</f>
        <v>undefined</v>
      </c>
      <c r="K6" t="e">
        <f>J6*B6</f>
        <v>undefined</v>
      </c>
      <c r="L6">
        <f>SUMIFS('Sales  POS'!E:E,'Sales  POS'!C:C,'Tax Review'!$A6,'Sales  POS'!D:D,'Tax Review'!L$1)</f>
        <v>502.83</v>
      </c>
      <c r="M6" t="e">
        <f>K6-L6</f>
        <v>undefined</v>
      </c>
      <c r="N6" t="e">
        <f>L6/J6</f>
        <v>undefined</v>
      </c>
      <c r="O6" t="e">
        <f>B6-N6</f>
        <v>undefined</v>
      </c>
    </row>
    <row r="7">
      <c r="A7">
        <v>8593</v>
      </c>
      <c r="B7">
        <v>0.1025</v>
      </c>
      <c r="C7">
        <f>SUMIFS('Sales  POS'!E:E,'Sales  POS'!C:C,'Tax Review'!A7,'Sales  POS'!D:D,'Tax Review'!C$1)</f>
        <v>4843.05</v>
      </c>
      <c r="D7">
        <f>SUMIFS('Sales  POS'!E:E,'Sales  POS'!C:C,'Tax Review'!A7,'Sales  POS'!D:D,'Tax Review'!D$1)</f>
        <v>428.39</v>
      </c>
      <c r="E7">
        <f>SUMIFS('Sales  POS'!E:E,'Sales  POS'!C:C,'Tax Review'!A7,'Sales  POS'!D:D,'Tax Review'!E$1)</f>
        <v>18</v>
      </c>
      <c r="F7" t="e">
        <f>SUMIF(Conciliation!A:A,'Tax Review'!A7,Conciliation!BF:BF)</f>
        <v>#NULL!</v>
      </c>
      <c r="G7">
        <f>SUMIFS('Sales  POS'!F:F,'Sales  POS'!C:C,'Tax Review'!A7,'Sales  POS'!D:D,"Payments - Uber Eats")</f>
        <v>522.39</v>
      </c>
      <c r="H7">
        <f>SUMIFS('Sales  POS'!F:F,'Sales  POS'!C:C,'Tax Review'!A7,'Sales  POS'!D:D,"Payments - EBT")</f>
        <v>0</v>
      </c>
      <c r="J7" t="e">
        <f>C7+D7+E7-F7-G7-H7</f>
        <v>undefined</v>
      </c>
      <c r="K7" t="e">
        <f>J7*B7</f>
        <v>undefined</v>
      </c>
      <c r="L7">
        <f>SUMIFS('Sales  POS'!E:E,'Sales  POS'!C:C,'Tax Review'!$A7,'Sales  POS'!D:D,'Tax Review'!L$1)</f>
        <v>540.41</v>
      </c>
      <c r="M7" t="e">
        <f>K7-L7</f>
        <v>undefined</v>
      </c>
      <c r="N7" t="e">
        <f>L7/J7</f>
        <v>undefined</v>
      </c>
      <c r="O7" t="e">
        <f>B7-N7</f>
        <v>undefined</v>
      </c>
    </row>
    <row r="8">
      <c r="A8">
        <v>8732</v>
      </c>
      <c r="B8">
        <v>0.0925</v>
      </c>
      <c r="C8">
        <f>SUMIFS('Sales  POS'!E:E,'Sales  POS'!C:C,'Tax Review'!A8,'Sales  POS'!D:D,'Tax Review'!C$1)</f>
        <v>9799.01</v>
      </c>
      <c r="D8">
        <f>SUMIFS('Sales  POS'!E:E,'Sales  POS'!C:C,'Tax Review'!A8,'Sales  POS'!D:D,'Tax Review'!D$1)</f>
        <v>965.24</v>
      </c>
      <c r="E8">
        <f>SUMIFS('Sales  POS'!E:E,'Sales  POS'!C:C,'Tax Review'!A8,'Sales  POS'!D:D,'Tax Review'!E$1)</f>
        <v>22.19</v>
      </c>
      <c r="F8" t="e">
        <f>SUMIF(Conciliation!A:A,'Tax Review'!A8,Conciliation!BF:BF)</f>
        <v>#NULL!</v>
      </c>
      <c r="G8">
        <f>SUMIFS('Sales  POS'!F:F,'Sales  POS'!C:C,'Tax Review'!A8,'Sales  POS'!D:D,"Payments - Uber Eats")</f>
        <v>369.67</v>
      </c>
      <c r="H8">
        <f>SUMIFS('Sales  POS'!F:F,'Sales  POS'!C:C,'Tax Review'!A8,'Sales  POS'!D:D,"Payments - EBT")</f>
        <v>33.3</v>
      </c>
      <c r="J8" t="e">
        <f>C8+D8+E8-F8-G8-H8</f>
        <v>undefined</v>
      </c>
      <c r="K8" t="e">
        <f>J8*B8</f>
        <v>undefined</v>
      </c>
      <c r="L8">
        <f>SUMIFS('Sales  POS'!E:E,'Sales  POS'!C:C,'Tax Review'!$A8,'Sales  POS'!D:D,'Tax Review'!L$1)</f>
        <v>996.07</v>
      </c>
      <c r="M8" t="e">
        <f>K8-L8</f>
        <v>undefined</v>
      </c>
      <c r="N8" t="e">
        <f>L8/J8</f>
        <v>undefined</v>
      </c>
      <c r="O8" t="e">
        <f>B8-N8</f>
        <v>undefined</v>
      </c>
    </row>
    <row r="9">
      <c r="A9">
        <v>8972</v>
      </c>
      <c r="B9">
        <v>0.0813</v>
      </c>
      <c r="C9">
        <f>SUMIFS('Sales  POS'!E:E,'Sales  POS'!C:C,'Tax Review'!A9,'Sales  POS'!D:D,'Tax Review'!C$1)</f>
        <v>5784.92</v>
      </c>
      <c r="D9">
        <f>SUMIFS('Sales  POS'!E:E,'Sales  POS'!C:C,'Tax Review'!A9,'Sales  POS'!D:D,'Tax Review'!D$1)</f>
        <v>529.15</v>
      </c>
      <c r="E9">
        <f>SUMIFS('Sales  POS'!E:E,'Sales  POS'!C:C,'Tax Review'!A9,'Sales  POS'!D:D,'Tax Review'!E$1)</f>
        <v>18</v>
      </c>
      <c r="F9" t="e">
        <f>SUMIF(Conciliation!A:A,'Tax Review'!A9,Conciliation!BF:BF)</f>
        <v>#NULL!</v>
      </c>
      <c r="G9">
        <f>SUMIFS('Sales  POS'!F:F,'Sales  POS'!C:C,'Tax Review'!A9,'Sales  POS'!D:D,"Payments - Uber Eats")</f>
        <v>147.62</v>
      </c>
      <c r="H9">
        <f>SUMIFS('Sales  POS'!F:F,'Sales  POS'!C:C,'Tax Review'!A9,'Sales  POS'!D:D,"Payments - EBT")</f>
        <v>0</v>
      </c>
      <c r="J9" t="e">
        <f>C9+D9+E9-F9-G9-H9</f>
        <v>undefined</v>
      </c>
      <c r="K9" t="e">
        <f>J9*B9</f>
        <v>undefined</v>
      </c>
      <c r="L9">
        <f>SUMIFS('Sales  POS'!E:E,'Sales  POS'!C:C,'Tax Review'!$A9,'Sales  POS'!D:D,'Tax Review'!L$1)</f>
        <v>513.32</v>
      </c>
      <c r="M9" t="e">
        <f>K9-L9</f>
        <v>undefined</v>
      </c>
      <c r="N9" t="e">
        <f>L9/J9</f>
        <v>undefined</v>
      </c>
      <c r="O9" t="e">
        <f>B9-N9</f>
        <v>undefined</v>
      </c>
    </row>
    <row r="10">
      <c r="A10">
        <v>9091</v>
      </c>
      <c r="B10">
        <v>0.1075</v>
      </c>
      <c r="C10">
        <f>SUMIFS('Sales  POS'!E:E,'Sales  POS'!C:C,'Tax Review'!A10,'Sales  POS'!D:D,'Tax Review'!C$1)</f>
        <v>0</v>
      </c>
      <c r="D10">
        <f>SUMIFS('Sales  POS'!E:E,'Sales  POS'!C:C,'Tax Review'!A10,'Sales  POS'!D:D,'Tax Review'!D$1)</f>
        <v>0</v>
      </c>
      <c r="E10">
        <f>SUMIFS('Sales  POS'!E:E,'Sales  POS'!C:C,'Tax Review'!A10,'Sales  POS'!D:D,'Tax Review'!E$1)</f>
        <v>0</v>
      </c>
      <c r="F10" t="e">
        <f>SUMIF(Conciliation!A:A,'Tax Review'!A10,Conciliation!BF:BF)</f>
        <v>#NULL!</v>
      </c>
      <c r="G10">
        <f>SUMIFS('Sales  POS'!F:F,'Sales  POS'!C:C,'Tax Review'!A10,'Sales  POS'!D:D,"Payments - Uber Eats")</f>
        <v>0</v>
      </c>
      <c r="H10">
        <f>SUMIFS('Sales  POS'!F:F,'Sales  POS'!C:C,'Tax Review'!A10,'Sales  POS'!D:D,"Payments - EBT")</f>
        <v>0</v>
      </c>
      <c r="J10" t="e">
        <f>C10+D10+E10-F10-G10-H10</f>
        <v>#NULL!</v>
      </c>
      <c r="K10" t="e">
        <f>J10*B10</f>
        <v>#NULL!</v>
      </c>
      <c r="L10">
        <f>SUMIFS('Sales  POS'!E:E,'Sales  POS'!C:C,'Tax Review'!$A10,'Sales  POS'!D:D,'Tax Review'!L$1)</f>
        <v>0</v>
      </c>
      <c r="M10" t="e">
        <f>K10-L10</f>
        <v>#NULL!</v>
      </c>
      <c r="N10" t="e">
        <f>L10/J10</f>
        <v>#DIV/0!</v>
      </c>
      <c r="O10" t="e">
        <f>B10-N10</f>
        <v>#DIV/0!</v>
      </c>
    </row>
    <row r="11">
      <c r="A11">
        <v>9929</v>
      </c>
      <c r="B11">
        <v>0.1075</v>
      </c>
      <c r="C11">
        <f>SUMIFS('Sales  POS'!E:E,'Sales  POS'!C:C,'Tax Review'!A11,'Sales  POS'!D:D,'Tax Review'!C$1)</f>
        <v>9904.31</v>
      </c>
      <c r="D11">
        <f>SUMIFS('Sales  POS'!E:E,'Sales  POS'!C:C,'Tax Review'!A11,'Sales  POS'!D:D,'Tax Review'!D$1)</f>
        <v>920.48</v>
      </c>
      <c r="E11">
        <f>SUMIFS('Sales  POS'!E:E,'Sales  POS'!C:C,'Tax Review'!A11,'Sales  POS'!D:D,'Tax Review'!E$1)</f>
        <v>68.09</v>
      </c>
      <c r="F11" t="e">
        <f>SUMIF(Conciliation!A:A,'Tax Review'!A11,Conciliation!BF:BF)</f>
        <v>#NULL!</v>
      </c>
      <c r="G11">
        <f>SUMIFS('Sales  POS'!F:F,'Sales  POS'!C:C,'Tax Review'!A11,'Sales  POS'!D:D,"Payments - Uber Eats")</f>
        <v>942.67</v>
      </c>
      <c r="H11">
        <f>SUMIFS('Sales  POS'!F:F,'Sales  POS'!C:C,'Tax Review'!A11,'Sales  POS'!D:D,"Payments - EBT")</f>
        <v>0</v>
      </c>
      <c r="J11" t="e">
        <f>C11+D11+E11-F11-G11-H11</f>
        <v>undefined</v>
      </c>
      <c r="K11" t="e">
        <f>J11*B11</f>
        <v>undefined</v>
      </c>
      <c r="L11">
        <f>SUMIFS('Sales  POS'!E:E,'Sales  POS'!C:C,'Tax Review'!$A11,'Sales  POS'!D:D,'Tax Review'!L$1)</f>
        <v>1163.87</v>
      </c>
      <c r="M11" t="e">
        <f>K11-L11</f>
        <v>undefined</v>
      </c>
      <c r="N11" t="e">
        <f>L11/J11</f>
        <v>undefined</v>
      </c>
      <c r="O11" t="e">
        <f>B11-N11</f>
        <v>undefined</v>
      </c>
    </row>
    <row r="12">
      <c r="A12">
        <v>10545</v>
      </c>
      <c r="B12">
        <v>0.0775</v>
      </c>
      <c r="C12">
        <f>SUMIFS('Sales  POS'!E:E,'Sales  POS'!C:C,'Tax Review'!A12,'Sales  POS'!D:D,'Tax Review'!C$1)</f>
        <v>3384.26</v>
      </c>
      <c r="D12">
        <f>SUMIFS('Sales  POS'!E:E,'Sales  POS'!C:C,'Tax Review'!A12,'Sales  POS'!D:D,'Tax Review'!D$1)</f>
        <v>295.27</v>
      </c>
      <c r="E12">
        <f>SUMIFS('Sales  POS'!E:E,'Sales  POS'!C:C,'Tax Review'!A12,'Sales  POS'!D:D,'Tax Review'!E$1)</f>
        <v>1.5</v>
      </c>
      <c r="F12" t="e">
        <f>SUMIF(Conciliation!A:A,'Tax Review'!A12,Conciliation!BF:BF)</f>
        <v>#NULL!</v>
      </c>
      <c r="G12">
        <f>SUMIFS('Sales  POS'!F:F,'Sales  POS'!C:C,'Tax Review'!A12,'Sales  POS'!D:D,"Payments - Uber Eats")</f>
        <v>116.45</v>
      </c>
      <c r="H12">
        <f>SUMIFS('Sales  POS'!F:F,'Sales  POS'!C:C,'Tax Review'!A12,'Sales  POS'!D:D,"Payments - EBT")</f>
        <v>43.69</v>
      </c>
      <c r="J12" t="e">
        <f>C12+D12+E12-F12-G12-H12</f>
        <v>undefined</v>
      </c>
      <c r="K12" t="e">
        <f>J12*B12</f>
        <v>undefined</v>
      </c>
      <c r="L12">
        <f>SUMIFS('Sales  POS'!E:E,'Sales  POS'!C:C,'Tax Review'!$A12,'Sales  POS'!D:D,'Tax Review'!L$1)</f>
        <v>281.96</v>
      </c>
      <c r="M12" t="e">
        <f>K12-L12</f>
        <v>undefined</v>
      </c>
      <c r="N12" t="e">
        <f>L12/J12</f>
        <v>undefined</v>
      </c>
      <c r="O12" t="e">
        <f>B12-N12</f>
        <v>undefined</v>
      </c>
    </row>
    <row r="13">
      <c r="A13">
        <v>10752</v>
      </c>
      <c r="B13">
        <v>0.09</v>
      </c>
      <c r="C13">
        <f>SUMIFS('Sales  POS'!E:E,'Sales  POS'!C:C,'Tax Review'!A13,'Sales  POS'!D:D,'Tax Review'!C$1)</f>
        <v>4872.14</v>
      </c>
      <c r="D13">
        <f>SUMIFS('Sales  POS'!E:E,'Sales  POS'!C:C,'Tax Review'!A13,'Sales  POS'!D:D,'Tax Review'!D$1)</f>
        <v>429.1</v>
      </c>
      <c r="E13">
        <f>SUMIFS('Sales  POS'!E:E,'Sales  POS'!C:C,'Tax Review'!A13,'Sales  POS'!D:D,'Tax Review'!E$1)</f>
        <v>0.75</v>
      </c>
      <c r="F13" t="e">
        <f>SUMIF(Conciliation!A:A,'Tax Review'!A13,Conciliation!BF:BF)</f>
        <v>#NULL!</v>
      </c>
      <c r="G13">
        <f>SUMIFS('Sales  POS'!F:F,'Sales  POS'!C:C,'Tax Review'!A13,'Sales  POS'!D:D,"Payments - Uber Eats")</f>
        <v>88.19</v>
      </c>
      <c r="H13">
        <f>SUMIFS('Sales  POS'!F:F,'Sales  POS'!C:C,'Tax Review'!A13,'Sales  POS'!D:D,"Payments - EBT")</f>
        <v>76.52</v>
      </c>
      <c r="J13" t="e">
        <f>C13+D13+E13-F13-G13-H13</f>
        <v>undefined</v>
      </c>
      <c r="K13" t="e">
        <f>J13*B13</f>
        <v>undefined</v>
      </c>
      <c r="L13">
        <f>SUMIFS('Sales  POS'!E:E,'Sales  POS'!C:C,'Tax Review'!$A13,'Sales  POS'!D:D,'Tax Review'!L$1)</f>
        <v>470.39</v>
      </c>
      <c r="M13" t="e">
        <f>K13-L13</f>
        <v>undefined</v>
      </c>
      <c r="N13" t="e">
        <f>L13/J13</f>
        <v>undefined</v>
      </c>
      <c r="O13" t="e">
        <f>B13-N13</f>
        <v>undefined</v>
      </c>
    </row>
    <row r="14">
      <c r="A14">
        <v>10921</v>
      </c>
      <c r="B14">
        <v>0.0975</v>
      </c>
      <c r="C14">
        <f>SUMIFS('Sales  POS'!E:E,'Sales  POS'!C:C,'Tax Review'!A14,'Sales  POS'!D:D,'Tax Review'!C$1)</f>
        <v>7049.08</v>
      </c>
      <c r="D14">
        <f>SUMIFS('Sales  POS'!E:E,'Sales  POS'!C:C,'Tax Review'!A14,'Sales  POS'!D:D,'Tax Review'!D$1)</f>
        <v>561.82</v>
      </c>
      <c r="E14">
        <f>SUMIFS('Sales  POS'!E:E,'Sales  POS'!C:C,'Tax Review'!A14,'Sales  POS'!D:D,'Tax Review'!E$1)</f>
        <v>24.12</v>
      </c>
      <c r="F14" t="e">
        <f>SUMIF(Conciliation!A:A,'Tax Review'!A14,Conciliation!BF:BF)</f>
        <v>#NULL!</v>
      </c>
      <c r="G14">
        <f>SUMIFS('Sales  POS'!F:F,'Sales  POS'!C:C,'Tax Review'!A14,'Sales  POS'!D:D,"Payments - Uber Eats")</f>
        <v>181.44</v>
      </c>
      <c r="H14">
        <f>SUMIFS('Sales  POS'!F:F,'Sales  POS'!C:C,'Tax Review'!A14,'Sales  POS'!D:D,"Payments - EBT")</f>
        <v>0</v>
      </c>
      <c r="J14" t="e">
        <f>C14+D14+E14-F14-G14-H14</f>
        <v>undefined</v>
      </c>
      <c r="K14" t="e">
        <f>J14*B14</f>
        <v>undefined</v>
      </c>
      <c r="L14">
        <f>SUMIFS('Sales  POS'!E:E,'Sales  POS'!C:C,'Tax Review'!$A14,'Sales  POS'!D:D,'Tax Review'!L$1)</f>
        <v>742.21</v>
      </c>
      <c r="M14" t="e">
        <f>K14-L14</f>
        <v>undefined</v>
      </c>
      <c r="N14" t="e">
        <f>L14/J14</f>
        <v>undefined</v>
      </c>
      <c r="O14" t="e">
        <f>B14-N14</f>
        <v>undefined</v>
      </c>
    </row>
    <row r="15">
      <c r="A15">
        <v>10989</v>
      </c>
      <c r="B15">
        <v>0.0875</v>
      </c>
      <c r="C15">
        <f>SUMIFS('Sales  POS'!E:E,'Sales  POS'!C:C,'Tax Review'!A15,'Sales  POS'!D:D,'Tax Review'!C$1)</f>
        <v>5935.72</v>
      </c>
      <c r="D15">
        <f>SUMIFS('Sales  POS'!E:E,'Sales  POS'!C:C,'Tax Review'!A15,'Sales  POS'!D:D,'Tax Review'!D$1)</f>
        <v>478.71</v>
      </c>
      <c r="E15">
        <f>SUMIFS('Sales  POS'!E:E,'Sales  POS'!C:C,'Tax Review'!A15,'Sales  POS'!D:D,'Tax Review'!E$1)</f>
        <v>1.22</v>
      </c>
      <c r="F15" t="e">
        <f>SUMIF(Conciliation!A:A,'Tax Review'!A15,Conciliation!BF:BF)</f>
        <v>#NULL!</v>
      </c>
      <c r="G15">
        <f>SUMIFS('Sales  POS'!F:F,'Sales  POS'!C:C,'Tax Review'!A15,'Sales  POS'!D:D,"Payments - Uber Eats")</f>
        <v>339.51</v>
      </c>
      <c r="H15">
        <f>SUMIFS('Sales  POS'!F:F,'Sales  POS'!C:C,'Tax Review'!A15,'Sales  POS'!D:D,"Payments - EBT")</f>
        <v>10.34</v>
      </c>
      <c r="J15" t="e">
        <f>C15+D15+E15-F15-G15-H15</f>
        <v>undefined</v>
      </c>
      <c r="K15" t="e">
        <f>J15*B15</f>
        <v>undefined</v>
      </c>
      <c r="L15">
        <f>SUMIFS('Sales  POS'!E:E,'Sales  POS'!C:C,'Tax Review'!$A15,'Sales  POS'!D:D,'Tax Review'!L$1)</f>
        <v>560.42</v>
      </c>
      <c r="M15" t="e">
        <f>K15-L15</f>
        <v>undefined</v>
      </c>
      <c r="N15" t="e">
        <f>L15/J15</f>
        <v>undefined</v>
      </c>
      <c r="O15" t="e">
        <f>B15-N15</f>
        <v>undefined</v>
      </c>
    </row>
    <row r="16">
      <c r="A16">
        <v>11218</v>
      </c>
      <c r="B16">
        <v>0.0775</v>
      </c>
      <c r="C16">
        <f>SUMIFS('Sales  POS'!E:E,'Sales  POS'!C:C,'Tax Review'!A16,'Sales  POS'!D:D,'Tax Review'!C$1)</f>
        <v>3550.53</v>
      </c>
      <c r="D16">
        <f>SUMIFS('Sales  POS'!E:E,'Sales  POS'!C:C,'Tax Review'!A16,'Sales  POS'!D:D,'Tax Review'!D$1)</f>
        <v>378.25</v>
      </c>
      <c r="E16">
        <f>SUMIFS('Sales  POS'!E:E,'Sales  POS'!C:C,'Tax Review'!A16,'Sales  POS'!D:D,'Tax Review'!E$1)</f>
        <v>10.5</v>
      </c>
      <c r="F16" t="e">
        <f>SUMIF(Conciliation!A:A,'Tax Review'!A16,Conciliation!BF:BF)</f>
        <v>#NULL!</v>
      </c>
      <c r="G16">
        <f>SUMIFS('Sales  POS'!F:F,'Sales  POS'!C:C,'Tax Review'!A16,'Sales  POS'!D:D,"Payments - Uber Eats")</f>
        <v>169.95</v>
      </c>
      <c r="H16">
        <f>SUMIFS('Sales  POS'!F:F,'Sales  POS'!C:C,'Tax Review'!A16,'Sales  POS'!D:D,"Payments - EBT")</f>
        <v>40.26</v>
      </c>
      <c r="J16" t="e">
        <f>C16+D16+E16-F16-G16-H16</f>
        <v>undefined</v>
      </c>
      <c r="K16" t="e">
        <f>J16*B16</f>
        <v>undefined</v>
      </c>
      <c r="L16">
        <f>SUMIFS('Sales  POS'!E:E,'Sales  POS'!C:C,'Tax Review'!$A16,'Sales  POS'!D:D,'Tax Review'!L$1)</f>
        <v>301.44</v>
      </c>
      <c r="M16" t="e">
        <f>K16-L16</f>
        <v>undefined</v>
      </c>
      <c r="N16" t="e">
        <f>L16/J16</f>
        <v>undefined</v>
      </c>
      <c r="O16" t="e">
        <f>B16-N16</f>
        <v>undefined</v>
      </c>
    </row>
    <row r="17">
      <c r="A17">
        <v>11422</v>
      </c>
      <c r="B17">
        <v>0.0725</v>
      </c>
      <c r="C17">
        <f>SUMIFS('Sales  POS'!E:E,'Sales  POS'!C:C,'Tax Review'!A17,'Sales  POS'!D:D,'Tax Review'!C$1)</f>
        <v>0</v>
      </c>
      <c r="D17">
        <f>SUMIFS('Sales  POS'!E:E,'Sales  POS'!C:C,'Tax Review'!A17,'Sales  POS'!D:D,'Tax Review'!D$1)</f>
        <v>0</v>
      </c>
      <c r="E17">
        <f>SUMIFS('Sales  POS'!E:E,'Sales  POS'!C:C,'Tax Review'!A17,'Sales  POS'!D:D,'Tax Review'!E$1)</f>
        <v>0</v>
      </c>
      <c r="F17" t="e">
        <f>SUMIF(Conciliation!A:A,'Tax Review'!A17,Conciliation!BF:BF)</f>
        <v>#NULL!</v>
      </c>
      <c r="G17">
        <f>SUMIFS('Sales  POS'!F:F,'Sales  POS'!C:C,'Tax Review'!A17,'Sales  POS'!D:D,"Payments - Uber Eats")</f>
        <v>0</v>
      </c>
      <c r="H17">
        <f>SUMIFS('Sales  POS'!F:F,'Sales  POS'!C:C,'Tax Review'!A17,'Sales  POS'!D:D,"Payments - EBT")</f>
        <v>0</v>
      </c>
      <c r="J17" t="e">
        <f>C17+D17+E17-F17-G17-H17</f>
        <v>#NULL!</v>
      </c>
      <c r="K17" t="e">
        <f>J17*B17</f>
        <v>#NULL!</v>
      </c>
      <c r="L17">
        <f>SUMIFS('Sales  POS'!E:E,'Sales  POS'!C:C,'Tax Review'!$A17,'Sales  POS'!D:D,'Tax Review'!L$1)</f>
        <v>0</v>
      </c>
      <c r="M17" t="e">
        <f>K17-L17</f>
        <v>#NULL!</v>
      </c>
      <c r="N17" t="e">
        <f>L17/J17</f>
        <v>#DIV/0!</v>
      </c>
      <c r="O17" t="e">
        <f>B17-N17</f>
        <v>#DIV/0!</v>
      </c>
    </row>
    <row r="18">
      <c r="A18">
        <v>11423</v>
      </c>
      <c r="B18">
        <v>0.0825</v>
      </c>
      <c r="C18">
        <f>SUMIFS('Sales  POS'!E:E,'Sales  POS'!C:C,'Tax Review'!A18,'Sales  POS'!D:D,'Tax Review'!C$1)</f>
        <v>4079.6</v>
      </c>
      <c r="D18">
        <f>SUMIFS('Sales  POS'!E:E,'Sales  POS'!C:C,'Tax Review'!A18,'Sales  POS'!D:D,'Tax Review'!D$1)</f>
        <v>408.64</v>
      </c>
      <c r="E18">
        <f>SUMIFS('Sales  POS'!E:E,'Sales  POS'!C:C,'Tax Review'!A18,'Sales  POS'!D:D,'Tax Review'!E$1)</f>
        <v>2.94</v>
      </c>
      <c r="F18" t="e">
        <f>SUMIF(Conciliation!A:A,'Tax Review'!A18,Conciliation!BF:BF)</f>
        <v>#NULL!</v>
      </c>
      <c r="G18">
        <f>SUMIFS('Sales  POS'!F:F,'Sales  POS'!C:C,'Tax Review'!A18,'Sales  POS'!D:D,"Payments - Uber Eats")</f>
        <v>151.1</v>
      </c>
      <c r="H18">
        <f>SUMIFS('Sales  POS'!F:F,'Sales  POS'!C:C,'Tax Review'!A18,'Sales  POS'!D:D,"Payments - EBT")</f>
        <v>0</v>
      </c>
      <c r="J18" t="e">
        <f>C18+D18+E18-F18-G18-H18</f>
        <v>undefined</v>
      </c>
      <c r="K18" t="e">
        <f>J18*B18</f>
        <v>undefined</v>
      </c>
      <c r="L18">
        <f>SUMIFS('Sales  POS'!E:E,'Sales  POS'!C:C,'Tax Review'!$A18,'Sales  POS'!D:D,'Tax Review'!L$1)</f>
        <v>370.41</v>
      </c>
      <c r="M18" t="e">
        <f>K18-L18</f>
        <v>undefined</v>
      </c>
      <c r="N18" t="e">
        <f>L18/J18</f>
        <v>undefined</v>
      </c>
      <c r="O18" t="e">
        <f>B18-N18</f>
        <v>undefined</v>
      </c>
    </row>
    <row r="19">
      <c r="A19">
        <v>11424</v>
      </c>
      <c r="B19">
        <v>0.0925</v>
      </c>
      <c r="C19">
        <f>SUMIFS('Sales  POS'!E:E,'Sales  POS'!C:C,'Tax Review'!A19,'Sales  POS'!D:D,'Tax Review'!C$1)</f>
        <v>3689.04</v>
      </c>
      <c r="D19">
        <f>SUMIFS('Sales  POS'!E:E,'Sales  POS'!C:C,'Tax Review'!A19,'Sales  POS'!D:D,'Tax Review'!D$1)</f>
        <v>365.6</v>
      </c>
      <c r="E19">
        <f>SUMIFS('Sales  POS'!E:E,'Sales  POS'!C:C,'Tax Review'!A19,'Sales  POS'!D:D,'Tax Review'!E$1)</f>
        <v>1.5</v>
      </c>
      <c r="F19" t="e">
        <f>SUMIF(Conciliation!A:A,'Tax Review'!A19,Conciliation!BF:BF)</f>
        <v>#NULL!</v>
      </c>
      <c r="G19">
        <f>SUMIFS('Sales  POS'!F:F,'Sales  POS'!C:C,'Tax Review'!A19,'Sales  POS'!D:D,"Payments - Uber Eats")</f>
        <v>205.98</v>
      </c>
      <c r="H19">
        <f>SUMIFS('Sales  POS'!F:F,'Sales  POS'!C:C,'Tax Review'!A19,'Sales  POS'!D:D,"Payments - EBT")</f>
        <v>0</v>
      </c>
      <c r="J19" t="e">
        <f>C19+D19+E19-F19-G19-H19</f>
        <v>undefined</v>
      </c>
      <c r="K19" t="e">
        <f>J19*B19</f>
        <v>undefined</v>
      </c>
      <c r="L19">
        <f>SUMIFS('Sales  POS'!E:E,'Sales  POS'!C:C,'Tax Review'!$A19,'Sales  POS'!D:D,'Tax Review'!L$1)</f>
        <v>375.21</v>
      </c>
      <c r="M19" t="e">
        <f>K19-L19</f>
        <v>undefined</v>
      </c>
      <c r="N19" t="e">
        <f>L19/J19</f>
        <v>undefined</v>
      </c>
      <c r="O19" t="e">
        <f>B19-N19</f>
        <v>undefined</v>
      </c>
    </row>
    <row r="20">
      <c r="A20">
        <v>11425</v>
      </c>
      <c r="B20">
        <v>0.0925</v>
      </c>
      <c r="C20">
        <f>SUMIFS('Sales  POS'!E:E,'Sales  POS'!C:C,'Tax Review'!A20,'Sales  POS'!D:D,'Tax Review'!C$1)</f>
        <v>2392.92</v>
      </c>
      <c r="D20">
        <f>SUMIFS('Sales  POS'!E:E,'Sales  POS'!C:C,'Tax Review'!A20,'Sales  POS'!D:D,'Tax Review'!D$1)</f>
        <v>202.74</v>
      </c>
      <c r="E20">
        <f>SUMIFS('Sales  POS'!E:E,'Sales  POS'!C:C,'Tax Review'!A20,'Sales  POS'!D:D,'Tax Review'!E$1)</f>
        <v>0</v>
      </c>
      <c r="F20" t="e">
        <f>SUMIF(Conciliation!A:A,'Tax Review'!A20,Conciliation!BF:BF)</f>
        <v>#NULL!</v>
      </c>
      <c r="G20">
        <f>SUMIFS('Sales  POS'!F:F,'Sales  POS'!C:C,'Tax Review'!A20,'Sales  POS'!D:D,"Payments - Uber Eats")</f>
        <v>48.46</v>
      </c>
      <c r="H20">
        <f>SUMIFS('Sales  POS'!F:F,'Sales  POS'!C:C,'Tax Review'!A20,'Sales  POS'!D:D,"Payments - EBT")</f>
        <v>0</v>
      </c>
      <c r="J20" t="e">
        <f>C20+D20+E20-F20-G20-H20</f>
        <v>undefined</v>
      </c>
      <c r="K20" t="e">
        <f>J20*B20</f>
        <v>undefined</v>
      </c>
      <c r="L20">
        <f>SUMIFS('Sales  POS'!E:E,'Sales  POS'!C:C,'Tax Review'!$A20,'Sales  POS'!D:D,'Tax Review'!L$1)</f>
        <v>240.21</v>
      </c>
      <c r="M20" t="e">
        <f>K20-L20</f>
        <v>undefined</v>
      </c>
      <c r="N20" t="e">
        <f>L20/J20</f>
        <v>undefined</v>
      </c>
      <c r="O20" t="e">
        <f>B20-N20</f>
        <v>undefined</v>
      </c>
    </row>
    <row r="21">
      <c r="A21">
        <v>11438</v>
      </c>
      <c r="B21">
        <v>0.0725</v>
      </c>
      <c r="C21">
        <f>SUMIFS('Sales  POS'!E:E,'Sales  POS'!C:C,'Tax Review'!A21,'Sales  POS'!D:D,'Tax Review'!C$1)</f>
        <v>2778.79</v>
      </c>
      <c r="D21">
        <f>SUMIFS('Sales  POS'!E:E,'Sales  POS'!C:C,'Tax Review'!A21,'Sales  POS'!D:D,'Tax Review'!D$1)</f>
        <v>222.61</v>
      </c>
      <c r="E21">
        <f>SUMIFS('Sales  POS'!E:E,'Sales  POS'!C:C,'Tax Review'!A21,'Sales  POS'!D:D,'Tax Review'!E$1)</f>
        <v>0</v>
      </c>
      <c r="F21" t="e">
        <f>SUMIF(Conciliation!A:A,'Tax Review'!A21,Conciliation!BF:BF)</f>
        <v>#NULL!</v>
      </c>
      <c r="G21">
        <f>SUMIFS('Sales  POS'!F:F,'Sales  POS'!C:C,'Tax Review'!A21,'Sales  POS'!D:D,"Payments - Uber Eats")</f>
        <v>113.23</v>
      </c>
      <c r="H21">
        <f>SUMIFS('Sales  POS'!F:F,'Sales  POS'!C:C,'Tax Review'!A21,'Sales  POS'!D:D,"Payments - EBT")</f>
        <v>0</v>
      </c>
      <c r="J21" t="e">
        <f>C21+D21+E21-F21-G21-H21</f>
        <v>undefined</v>
      </c>
      <c r="K21" t="e">
        <f>J21*B21</f>
        <v>undefined</v>
      </c>
      <c r="L21">
        <f>SUMIFS('Sales  POS'!E:E,'Sales  POS'!C:C,'Tax Review'!$A21,'Sales  POS'!D:D,'Tax Review'!L$1)</f>
        <v>217.72</v>
      </c>
      <c r="M21" t="e">
        <f>K21-L21</f>
        <v>undefined</v>
      </c>
      <c r="N21" t="e">
        <f>L21/J21</f>
        <v>undefined</v>
      </c>
      <c r="O21" t="e">
        <f>B21-N21</f>
        <v>undefined</v>
      </c>
    </row>
    <row r="22">
      <c r="A22">
        <v>11540</v>
      </c>
      <c r="B22">
        <v>0.0775</v>
      </c>
      <c r="C22">
        <f>SUMIFS('Sales  POS'!E:E,'Sales  POS'!C:C,'Tax Review'!A22,'Sales  POS'!D:D,'Tax Review'!C$1)</f>
        <v>8420.01</v>
      </c>
      <c r="D22">
        <f>SUMIFS('Sales  POS'!E:E,'Sales  POS'!C:C,'Tax Review'!A22,'Sales  POS'!D:D,'Tax Review'!D$1)</f>
        <v>719.06</v>
      </c>
      <c r="E22">
        <f>SUMIFS('Sales  POS'!E:E,'Sales  POS'!C:C,'Tax Review'!A22,'Sales  POS'!D:D,'Tax Review'!E$1)</f>
        <v>22.5</v>
      </c>
      <c r="F22" t="e">
        <f>SUMIF(Conciliation!A:A,'Tax Review'!A22,Conciliation!BF:BF)</f>
        <v>#NULL!</v>
      </c>
      <c r="G22">
        <f>SUMIFS('Sales  POS'!F:F,'Sales  POS'!C:C,'Tax Review'!A22,'Sales  POS'!D:D,"Payments - Uber Eats")</f>
        <v>413.73</v>
      </c>
      <c r="H22">
        <f>SUMIFS('Sales  POS'!F:F,'Sales  POS'!C:C,'Tax Review'!A22,'Sales  POS'!D:D,"Payments - EBT")</f>
        <v>0</v>
      </c>
      <c r="J22" t="e">
        <f>C22+D22+E22-F22-G22-H22</f>
        <v>undefined</v>
      </c>
      <c r="K22" t="e">
        <f>J22*B22</f>
        <v>undefined</v>
      </c>
      <c r="L22">
        <f>SUMIFS('Sales  POS'!E:E,'Sales  POS'!C:C,'Tax Review'!$A22,'Sales  POS'!D:D,'Tax Review'!L$1)</f>
        <v>708.52</v>
      </c>
      <c r="M22" t="e">
        <f>K22-L22</f>
        <v>undefined</v>
      </c>
      <c r="N22" t="e">
        <f>L22/J22</f>
        <v>undefined</v>
      </c>
      <c r="O22" t="e">
        <f>B22-N22</f>
        <v>undefined</v>
      </c>
    </row>
    <row r="23">
      <c r="A23">
        <v>11580</v>
      </c>
      <c r="B23">
        <v>0.09</v>
      </c>
      <c r="C23">
        <f>SUMIFS('Sales  POS'!E:E,'Sales  POS'!C:C,'Tax Review'!A23,'Sales  POS'!D:D,'Tax Review'!C$1)</f>
        <v>5569.9</v>
      </c>
      <c r="D23">
        <f>SUMIFS('Sales  POS'!E:E,'Sales  POS'!C:C,'Tax Review'!A23,'Sales  POS'!D:D,'Tax Review'!D$1)</f>
        <v>434.51</v>
      </c>
      <c r="E23">
        <f>SUMIFS('Sales  POS'!E:E,'Sales  POS'!C:C,'Tax Review'!A23,'Sales  POS'!D:D,'Tax Review'!E$1)</f>
        <v>0.69</v>
      </c>
      <c r="F23" t="e">
        <f>SUMIF(Conciliation!A:A,'Tax Review'!A23,Conciliation!BF:BF)</f>
        <v>#NULL!</v>
      </c>
      <c r="G23">
        <f>SUMIFS('Sales  POS'!F:F,'Sales  POS'!C:C,'Tax Review'!A23,'Sales  POS'!D:D,"Payments - Uber Eats")</f>
        <v>154.72</v>
      </c>
      <c r="H23">
        <f>SUMIFS('Sales  POS'!F:F,'Sales  POS'!C:C,'Tax Review'!A23,'Sales  POS'!D:D,"Payments - EBT")</f>
        <v>0</v>
      </c>
      <c r="J23" t="e">
        <f>C23+D23+E23-F23-G23-H23</f>
        <v>undefined</v>
      </c>
      <c r="K23" t="e">
        <f>J23*B23</f>
        <v>undefined</v>
      </c>
      <c r="L23">
        <f>SUMIFS('Sales  POS'!E:E,'Sales  POS'!C:C,'Tax Review'!$A23,'Sales  POS'!D:D,'Tax Review'!L$1)</f>
        <v>540.46</v>
      </c>
      <c r="M23" t="e">
        <f>K23-L23</f>
        <v>undefined</v>
      </c>
      <c r="N23" t="e">
        <f>L23/J23</f>
        <v>undefined</v>
      </c>
      <c r="O23" t="e">
        <f>B23-N23</f>
        <v>undefined</v>
      </c>
    </row>
    <row r="24">
      <c r="A24">
        <v>11691</v>
      </c>
      <c r="B24">
        <v>0.0775</v>
      </c>
      <c r="C24">
        <f>SUMIFS('Sales  POS'!E:E,'Sales  POS'!C:C,'Tax Review'!A24,'Sales  POS'!D:D,'Tax Review'!C$1)</f>
        <v>4671.02</v>
      </c>
      <c r="D24">
        <f>SUMIFS('Sales  POS'!E:E,'Sales  POS'!C:C,'Tax Review'!A24,'Sales  POS'!D:D,'Tax Review'!D$1)</f>
        <v>542.81</v>
      </c>
      <c r="E24">
        <f>SUMIFS('Sales  POS'!E:E,'Sales  POS'!C:C,'Tax Review'!A24,'Sales  POS'!D:D,'Tax Review'!E$1)</f>
        <v>29.68</v>
      </c>
      <c r="F24" t="e">
        <f>SUMIF(Conciliation!A:A,'Tax Review'!A24,Conciliation!BF:BF)</f>
        <v>#NULL!</v>
      </c>
      <c r="G24">
        <f>SUMIFS('Sales  POS'!F:F,'Sales  POS'!C:C,'Tax Review'!A24,'Sales  POS'!D:D,"Payments - Uber Eats")</f>
        <v>143.24</v>
      </c>
      <c r="H24">
        <f>SUMIFS('Sales  POS'!F:F,'Sales  POS'!C:C,'Tax Review'!A24,'Sales  POS'!D:D,"Payments - EBT")</f>
        <v>24.72</v>
      </c>
      <c r="J24" t="e">
        <f>C24+D24+E24-F24-G24-H24</f>
        <v>undefined</v>
      </c>
      <c r="K24" t="e">
        <f>J24*B24</f>
        <v>undefined</v>
      </c>
      <c r="L24">
        <f>SUMIFS('Sales  POS'!E:E,'Sales  POS'!C:C,'Tax Review'!$A24,'Sales  POS'!D:D,'Tax Review'!L$1)</f>
        <v>403.35</v>
      </c>
      <c r="M24" t="e">
        <f>K24-L24</f>
        <v>undefined</v>
      </c>
      <c r="N24" t="e">
        <f>L24/J24</f>
        <v>undefined</v>
      </c>
      <c r="O24" t="e">
        <f>B24-N24</f>
        <v>undefined</v>
      </c>
    </row>
    <row r="25">
      <c r="A25">
        <v>11833</v>
      </c>
      <c r="B25">
        <v>0.0825</v>
      </c>
      <c r="C25">
        <f>SUMIFS('Sales  POS'!E:E,'Sales  POS'!C:C,'Tax Review'!A25,'Sales  POS'!D:D,'Tax Review'!C$1)</f>
        <v>3852.5</v>
      </c>
      <c r="D25">
        <f>SUMIFS('Sales  POS'!E:E,'Sales  POS'!C:C,'Tax Review'!A25,'Sales  POS'!D:D,'Tax Review'!D$1)</f>
        <v>352.18</v>
      </c>
      <c r="E25">
        <f>SUMIFS('Sales  POS'!E:E,'Sales  POS'!C:C,'Tax Review'!A25,'Sales  POS'!D:D,'Tax Review'!E$1)</f>
        <v>9</v>
      </c>
      <c r="F25" t="e">
        <f>SUMIF(Conciliation!A:A,'Tax Review'!A25,Conciliation!BF:BF)</f>
        <v>#NULL!</v>
      </c>
      <c r="G25">
        <f>SUMIFS('Sales  POS'!F:F,'Sales  POS'!C:C,'Tax Review'!A25,'Sales  POS'!D:D,"Payments - Uber Eats")</f>
        <v>106.36</v>
      </c>
      <c r="H25">
        <f>SUMIFS('Sales  POS'!F:F,'Sales  POS'!C:C,'Tax Review'!A25,'Sales  POS'!D:D,"Payments - EBT")</f>
        <v>0</v>
      </c>
      <c r="J25" t="e">
        <f>C25+D25+E25-F25-G25-H25</f>
        <v>undefined</v>
      </c>
      <c r="K25" t="e">
        <f>J25*B25</f>
        <v>undefined</v>
      </c>
      <c r="L25">
        <f>SUMIFS('Sales  POS'!E:E,'Sales  POS'!C:C,'Tax Review'!$A25,'Sales  POS'!D:D,'Tax Review'!L$1)</f>
        <v>346.86</v>
      </c>
      <c r="M25" t="e">
        <f>K25-L25</f>
        <v>undefined</v>
      </c>
      <c r="N25" t="e">
        <f>L25/J25</f>
        <v>undefined</v>
      </c>
      <c r="O25" t="e">
        <f>B25-N25</f>
        <v>undefined</v>
      </c>
    </row>
    <row r="26">
      <c r="A26">
        <v>11921</v>
      </c>
      <c r="B26">
        <v>0.0875</v>
      </c>
      <c r="C26">
        <f>SUMIFS('Sales  POS'!E:E,'Sales  POS'!C:C,'Tax Review'!A26,'Sales  POS'!D:D,'Tax Review'!C$1)</f>
        <v>6601.32</v>
      </c>
      <c r="D26">
        <f>SUMIFS('Sales  POS'!E:E,'Sales  POS'!C:C,'Tax Review'!A26,'Sales  POS'!D:D,'Tax Review'!D$1)</f>
        <v>595.94</v>
      </c>
      <c r="E26">
        <f>SUMIFS('Sales  POS'!E:E,'Sales  POS'!C:C,'Tax Review'!A26,'Sales  POS'!D:D,'Tax Review'!E$1)</f>
        <v>12.37</v>
      </c>
      <c r="F26" t="e">
        <f>SUMIF(Conciliation!A:A,'Tax Review'!A26,Conciliation!BF:BF)</f>
        <v>#NULL!</v>
      </c>
      <c r="G26">
        <f>SUMIFS('Sales  POS'!F:F,'Sales  POS'!C:C,'Tax Review'!A26,'Sales  POS'!D:D,"Payments - Uber Eats")</f>
        <v>222.11</v>
      </c>
      <c r="H26">
        <f>SUMIFS('Sales  POS'!F:F,'Sales  POS'!C:C,'Tax Review'!A26,'Sales  POS'!D:D,"Payments - EBT")</f>
        <v>109.03</v>
      </c>
      <c r="J26" t="e">
        <f>C26+D26+E26-F26-G26-H26</f>
        <v>undefined</v>
      </c>
      <c r="K26" t="e">
        <f>J26*B26</f>
        <v>undefined</v>
      </c>
      <c r="L26">
        <f>SUMIFS('Sales  POS'!E:E,'Sales  POS'!C:C,'Tax Review'!$A26,'Sales  POS'!D:D,'Tax Review'!L$1)</f>
        <v>619.79</v>
      </c>
      <c r="M26" t="e">
        <f>K26-L26</f>
        <v>undefined</v>
      </c>
      <c r="N26" t="e">
        <f>L26/J26</f>
        <v>undefined</v>
      </c>
      <c r="O26" t="e">
        <f>B26-N26</f>
        <v>undefined</v>
      </c>
    </row>
    <row r="27">
      <c r="A27">
        <v>11922</v>
      </c>
      <c r="B27">
        <v>0.0838</v>
      </c>
      <c r="C27">
        <f>SUMIFS('Sales  POS'!E:E,'Sales  POS'!C:C,'Tax Review'!A27,'Sales  POS'!D:D,'Tax Review'!C$1)</f>
        <v>3813.11</v>
      </c>
      <c r="D27">
        <f>SUMIFS('Sales  POS'!E:E,'Sales  POS'!C:C,'Tax Review'!A27,'Sales  POS'!D:D,'Tax Review'!D$1)</f>
        <v>370.21</v>
      </c>
      <c r="E27">
        <f>SUMIFS('Sales  POS'!E:E,'Sales  POS'!C:C,'Tax Review'!A27,'Sales  POS'!D:D,'Tax Review'!E$1)</f>
        <v>13.5</v>
      </c>
      <c r="F27" t="e">
        <f>SUMIF(Conciliation!A:A,'Tax Review'!A27,Conciliation!BF:BF)</f>
        <v>#NULL!</v>
      </c>
      <c r="G27">
        <f>SUMIFS('Sales  POS'!F:F,'Sales  POS'!C:C,'Tax Review'!A27,'Sales  POS'!D:D,"Payments - Uber Eats")</f>
        <v>57.43</v>
      </c>
      <c r="H27">
        <f>SUMIFS('Sales  POS'!F:F,'Sales  POS'!C:C,'Tax Review'!A27,'Sales  POS'!D:D,"Payments - EBT")</f>
        <v>0</v>
      </c>
      <c r="J27" t="e">
        <f>C27+D27+E27-F27-G27-H27</f>
        <v>undefined</v>
      </c>
      <c r="K27" t="e">
        <f>J27*B27</f>
        <v>undefined</v>
      </c>
      <c r="L27">
        <f>SUMIFS('Sales  POS'!E:E,'Sales  POS'!C:C,'Tax Review'!$A27,'Sales  POS'!D:D,'Tax Review'!L$1)</f>
        <v>350.86</v>
      </c>
      <c r="M27" t="e">
        <f>K27-L27</f>
        <v>undefined</v>
      </c>
      <c r="N27" t="e">
        <f>L27/J27</f>
        <v>undefined</v>
      </c>
      <c r="O27" t="e">
        <f>B27-N27</f>
        <v>undefined</v>
      </c>
    </row>
    <row r="28">
      <c r="A28">
        <v>11949</v>
      </c>
      <c r="B28">
        <v>0.0875</v>
      </c>
      <c r="C28">
        <f>SUMIFS('Sales  POS'!E:E,'Sales  POS'!C:C,'Tax Review'!A28,'Sales  POS'!D:D,'Tax Review'!C$1)</f>
        <v>5215.43</v>
      </c>
      <c r="D28">
        <f>SUMIFS('Sales  POS'!E:E,'Sales  POS'!C:C,'Tax Review'!A28,'Sales  POS'!D:D,'Tax Review'!D$1)</f>
        <v>502.36</v>
      </c>
      <c r="E28">
        <f>SUMIFS('Sales  POS'!E:E,'Sales  POS'!C:C,'Tax Review'!A28,'Sales  POS'!D:D,'Tax Review'!E$1)</f>
        <v>9</v>
      </c>
      <c r="F28" t="e">
        <f>SUMIF(Conciliation!A:A,'Tax Review'!A28,Conciliation!BF:BF)</f>
        <v>#NULL!</v>
      </c>
      <c r="G28">
        <f>SUMIFS('Sales  POS'!F:F,'Sales  POS'!C:C,'Tax Review'!A28,'Sales  POS'!D:D,"Payments - Uber Eats")</f>
        <v>322.76</v>
      </c>
      <c r="H28">
        <f>SUMIFS('Sales  POS'!F:F,'Sales  POS'!C:C,'Tax Review'!A28,'Sales  POS'!D:D,"Payments - EBT")</f>
        <v>35.53</v>
      </c>
      <c r="J28" t="e">
        <f>C28+D28+E28-F28-G28-H28</f>
        <v>undefined</v>
      </c>
      <c r="K28" t="e">
        <f>J28*B28</f>
        <v>undefined</v>
      </c>
      <c r="L28">
        <f>SUMIFS('Sales  POS'!E:E,'Sales  POS'!C:C,'Tax Review'!$A28,'Sales  POS'!D:D,'Tax Review'!L$1)</f>
        <v>497.38</v>
      </c>
      <c r="M28" t="e">
        <f>K28-L28</f>
        <v>undefined</v>
      </c>
      <c r="N28" t="e">
        <f>L28/J28</f>
        <v>undefined</v>
      </c>
      <c r="O28" t="e">
        <f>B28-N28</f>
        <v>undefined</v>
      </c>
    </row>
    <row r="29">
      <c r="A29">
        <v>12114</v>
      </c>
      <c r="B29">
        <v>0.0875</v>
      </c>
      <c r="C29">
        <f>SUMIFS('Sales  POS'!E:E,'Sales  POS'!C:C,'Tax Review'!A29,'Sales  POS'!D:D,'Tax Review'!C$1)</f>
        <v>4055.63</v>
      </c>
      <c r="D29">
        <f>SUMIFS('Sales  POS'!E:E,'Sales  POS'!C:C,'Tax Review'!A29,'Sales  POS'!D:D,'Tax Review'!D$1)</f>
        <v>358.93</v>
      </c>
      <c r="E29">
        <f>SUMIFS('Sales  POS'!E:E,'Sales  POS'!C:C,'Tax Review'!A29,'Sales  POS'!D:D,'Tax Review'!E$1)</f>
        <v>15.76</v>
      </c>
      <c r="F29" t="e">
        <f>SUMIF(Conciliation!A:A,'Tax Review'!A29,Conciliation!BF:BF)</f>
        <v>#NULL!</v>
      </c>
      <c r="G29">
        <f>SUMIFS('Sales  POS'!F:F,'Sales  POS'!C:C,'Tax Review'!A29,'Sales  POS'!D:D,"Payments - Uber Eats")</f>
        <v>0</v>
      </c>
      <c r="H29">
        <f>SUMIFS('Sales  POS'!F:F,'Sales  POS'!C:C,'Tax Review'!A29,'Sales  POS'!D:D,"Payments - EBT")</f>
        <v>0</v>
      </c>
      <c r="J29" t="e">
        <f>C29+D29+E29-F29-G29-H29</f>
        <v>undefined</v>
      </c>
      <c r="K29" t="e">
        <f>J29*B29</f>
        <v>undefined</v>
      </c>
      <c r="L29">
        <f>SUMIFS('Sales  POS'!E:E,'Sales  POS'!C:C,'Tax Review'!$A29,'Sales  POS'!D:D,'Tax Review'!L$1)</f>
        <v>386.38</v>
      </c>
      <c r="M29" t="e">
        <f>K29-L29</f>
        <v>undefined</v>
      </c>
      <c r="N29" t="e">
        <f>L29/J29</f>
        <v>undefined</v>
      </c>
      <c r="O29" t="e">
        <f>B29-N29</f>
        <v>undefined</v>
      </c>
    </row>
    <row r="30">
      <c r="A30">
        <v>12192</v>
      </c>
      <c r="B30">
        <v>0.09</v>
      </c>
      <c r="C30">
        <f>SUMIFS('Sales  POS'!E:E,'Sales  POS'!C:C,'Tax Review'!A30,'Sales  POS'!D:D,'Tax Review'!C$1)</f>
        <v>6047.43</v>
      </c>
      <c r="D30">
        <f>SUMIFS('Sales  POS'!E:E,'Sales  POS'!C:C,'Tax Review'!A30,'Sales  POS'!D:D,'Tax Review'!D$1)</f>
        <v>621.31</v>
      </c>
      <c r="E30">
        <f>SUMIFS('Sales  POS'!E:E,'Sales  POS'!C:C,'Tax Review'!A30,'Sales  POS'!D:D,'Tax Review'!E$1)</f>
        <v>32.07</v>
      </c>
      <c r="F30" t="e">
        <f>SUMIF(Conciliation!A:A,'Tax Review'!A30,Conciliation!BF:BF)</f>
        <v>#NULL!</v>
      </c>
      <c r="G30">
        <f>SUMIFS('Sales  POS'!F:F,'Sales  POS'!C:C,'Tax Review'!A30,'Sales  POS'!D:D,"Payments - Uber Eats")</f>
        <v>269.15</v>
      </c>
      <c r="H30">
        <f>SUMIFS('Sales  POS'!F:F,'Sales  POS'!C:C,'Tax Review'!A30,'Sales  POS'!D:D,"Payments - EBT")</f>
        <v>106.53</v>
      </c>
      <c r="J30" t="e">
        <f>C30+D30+E30-F30-G30-H30</f>
        <v>undefined</v>
      </c>
      <c r="K30" t="e">
        <f>J30*B30</f>
        <v>undefined</v>
      </c>
      <c r="L30">
        <f>SUMIFS('Sales  POS'!E:E,'Sales  POS'!C:C,'Tax Review'!$A30,'Sales  POS'!D:D,'Tax Review'!L$1)</f>
        <v>590.84</v>
      </c>
      <c r="M30" t="e">
        <f>K30-L30</f>
        <v>undefined</v>
      </c>
      <c r="N30" t="e">
        <f>L30/J30</f>
        <v>undefined</v>
      </c>
      <c r="O30" t="e">
        <f>B30-N30</f>
        <v>undefined</v>
      </c>
    </row>
    <row r="31">
      <c r="A31">
        <v>12967</v>
      </c>
      <c r="B31">
        <v>0.0875</v>
      </c>
      <c r="C31">
        <f>SUMIFS('Sales  POS'!E:E,'Sales  POS'!C:C,'Tax Review'!A31,'Sales  POS'!D:D,'Tax Review'!C$1)</f>
        <v>6133.76</v>
      </c>
      <c r="D31">
        <f>SUMIFS('Sales  POS'!E:E,'Sales  POS'!C:C,'Tax Review'!A31,'Sales  POS'!D:D,'Tax Review'!D$1)</f>
        <v>575.68</v>
      </c>
      <c r="E31">
        <f>SUMIFS('Sales  POS'!E:E,'Sales  POS'!C:C,'Tax Review'!A31,'Sales  POS'!D:D,'Tax Review'!E$1)</f>
        <v>16.18</v>
      </c>
      <c r="F31" t="e">
        <f>SUMIF(Conciliation!A:A,'Tax Review'!A31,Conciliation!BF:BF)</f>
        <v>#NULL!</v>
      </c>
      <c r="G31">
        <f>SUMIFS('Sales  POS'!F:F,'Sales  POS'!C:C,'Tax Review'!A31,'Sales  POS'!D:D,"Payments - Uber Eats")</f>
        <v>36.14</v>
      </c>
      <c r="H31">
        <f>SUMIFS('Sales  POS'!F:F,'Sales  POS'!C:C,'Tax Review'!A31,'Sales  POS'!D:D,"Payments - EBT")</f>
        <v>0</v>
      </c>
      <c r="J31" t="e">
        <f>C31+D31+E31-F31-G31-H31</f>
        <v>undefined</v>
      </c>
      <c r="K31" t="e">
        <f>J31*B31</f>
        <v>undefined</v>
      </c>
      <c r="L31">
        <f>SUMIFS('Sales  POS'!E:E,'Sales  POS'!C:C,'Tax Review'!$A31,'Sales  POS'!D:D,'Tax Review'!L$1)</f>
        <v>587.21</v>
      </c>
      <c r="M31" t="e">
        <f>K31-L31</f>
        <v>undefined</v>
      </c>
      <c r="N31" t="e">
        <f>L31/J31</f>
        <v>undefined</v>
      </c>
      <c r="O31" t="e">
        <f>B31-N31</f>
        <v>undefined</v>
      </c>
    </row>
    <row r="32">
      <c r="A32">
        <v>13144</v>
      </c>
      <c r="B32">
        <v>0.0875</v>
      </c>
      <c r="C32">
        <f>SUMIFS('Sales  POS'!E:E,'Sales  POS'!C:C,'Tax Review'!A32,'Sales  POS'!D:D,'Tax Review'!C$1)</f>
        <v>6892.8</v>
      </c>
      <c r="D32">
        <f>SUMIFS('Sales  POS'!E:E,'Sales  POS'!C:C,'Tax Review'!A32,'Sales  POS'!D:D,'Tax Review'!D$1)</f>
        <v>620.38</v>
      </c>
      <c r="E32">
        <f>SUMIFS('Sales  POS'!E:E,'Sales  POS'!C:C,'Tax Review'!A32,'Sales  POS'!D:D,'Tax Review'!E$1)</f>
        <v>38.25</v>
      </c>
      <c r="F32" t="e">
        <f>SUMIF(Conciliation!A:A,'Tax Review'!A32,Conciliation!BF:BF)</f>
        <v>#NULL!</v>
      </c>
      <c r="G32">
        <f>SUMIFS('Sales  POS'!F:F,'Sales  POS'!C:C,'Tax Review'!A32,'Sales  POS'!D:D,"Payments - Uber Eats")</f>
        <v>352.22</v>
      </c>
      <c r="H32">
        <f>SUMIFS('Sales  POS'!F:F,'Sales  POS'!C:C,'Tax Review'!A32,'Sales  POS'!D:D,"Payments - EBT")</f>
        <v>34.07</v>
      </c>
      <c r="J32" t="e">
        <f>C32+D32+E32-F32-G32-H32</f>
        <v>undefined</v>
      </c>
      <c r="K32" t="e">
        <f>J32*B32</f>
        <v>undefined</v>
      </c>
      <c r="L32">
        <f>SUMIFS('Sales  POS'!E:E,'Sales  POS'!C:C,'Tax Review'!$A32,'Sales  POS'!D:D,'Tax Review'!L$1)</f>
        <v>653.36</v>
      </c>
      <c r="M32" t="e">
        <f>K32-L32</f>
        <v>undefined</v>
      </c>
      <c r="N32" t="e">
        <f>L32/J32</f>
        <v>undefined</v>
      </c>
      <c r="O32" t="e">
        <f>B32-N32</f>
        <v>undefined</v>
      </c>
    </row>
    <row r="33">
      <c r="A33">
        <v>13684</v>
      </c>
      <c r="B33">
        <v>0.0875</v>
      </c>
      <c r="C33">
        <f>SUMIFS('Sales  POS'!E:E,'Sales  POS'!C:C,'Tax Review'!A33,'Sales  POS'!D:D,'Tax Review'!C$1)</f>
        <v>8078.98</v>
      </c>
      <c r="D33">
        <f>SUMIFS('Sales  POS'!E:E,'Sales  POS'!C:C,'Tax Review'!A33,'Sales  POS'!D:D,'Tax Review'!D$1)</f>
        <v>837.28</v>
      </c>
      <c r="E33">
        <f>SUMIFS('Sales  POS'!E:E,'Sales  POS'!C:C,'Tax Review'!A33,'Sales  POS'!D:D,'Tax Review'!E$1)</f>
        <v>1.5</v>
      </c>
      <c r="F33" t="e">
        <f>SUMIF(Conciliation!A:A,'Tax Review'!A33,Conciliation!BF:BF)</f>
        <v>#NULL!</v>
      </c>
      <c r="G33">
        <f>SUMIFS('Sales  POS'!F:F,'Sales  POS'!C:C,'Tax Review'!A33,'Sales  POS'!D:D,"Payments - Uber Eats")</f>
        <v>630.5</v>
      </c>
      <c r="H33">
        <f>SUMIFS('Sales  POS'!F:F,'Sales  POS'!C:C,'Tax Review'!A33,'Sales  POS'!D:D,"Payments - EBT")</f>
        <v>223.93</v>
      </c>
      <c r="J33" t="e">
        <f>C33+D33+E33-F33-G33-H33</f>
        <v>undefined</v>
      </c>
      <c r="K33" t="e">
        <f>J33*B33</f>
        <v>undefined</v>
      </c>
      <c r="L33">
        <f>SUMIFS('Sales  POS'!E:E,'Sales  POS'!C:C,'Tax Review'!$A33,'Sales  POS'!D:D,'Tax Review'!L$1)</f>
        <v>760.78</v>
      </c>
      <c r="M33" t="e">
        <f>K33-L33</f>
        <v>undefined</v>
      </c>
      <c r="N33" t="e">
        <f>L33/J33</f>
        <v>undefined</v>
      </c>
      <c r="O33" t="e">
        <f>B33-N33</f>
        <v>undefined</v>
      </c>
    </row>
    <row r="34">
      <c r="A34">
        <v>13691</v>
      </c>
      <c r="B34">
        <v>0.0775</v>
      </c>
      <c r="C34">
        <f>SUMIFS('Sales  POS'!E:E,'Sales  POS'!C:C,'Tax Review'!A34,'Sales  POS'!D:D,'Tax Review'!C$1)</f>
        <v>5059.13</v>
      </c>
      <c r="D34">
        <f>SUMIFS('Sales  POS'!E:E,'Sales  POS'!C:C,'Tax Review'!A34,'Sales  POS'!D:D,'Tax Review'!D$1)</f>
        <v>394.06</v>
      </c>
      <c r="E34">
        <f>SUMIFS('Sales  POS'!E:E,'Sales  POS'!C:C,'Tax Review'!A34,'Sales  POS'!D:D,'Tax Review'!E$1)</f>
        <v>38.13</v>
      </c>
      <c r="F34" t="e">
        <f>SUMIF(Conciliation!A:A,'Tax Review'!A34,Conciliation!BF:BF)</f>
        <v>#NULL!</v>
      </c>
      <c r="G34">
        <f>SUMIFS('Sales  POS'!F:F,'Sales  POS'!C:C,'Tax Review'!A34,'Sales  POS'!D:D,"Payments - Uber Eats")</f>
        <v>147.47</v>
      </c>
      <c r="H34">
        <f>SUMIFS('Sales  POS'!F:F,'Sales  POS'!C:C,'Tax Review'!A34,'Sales  POS'!D:D,"Payments - EBT")</f>
        <v>47.05</v>
      </c>
      <c r="J34" t="e">
        <f>C34+D34+E34-F34-G34-H34</f>
        <v>undefined</v>
      </c>
      <c r="K34" t="e">
        <f>J34*B34</f>
        <v>undefined</v>
      </c>
      <c r="L34">
        <f>SUMIFS('Sales  POS'!E:E,'Sales  POS'!C:C,'Tax Review'!$A34,'Sales  POS'!D:D,'Tax Review'!L$1)</f>
        <v>419.04</v>
      </c>
      <c r="M34" t="e">
        <f>K34-L34</f>
        <v>undefined</v>
      </c>
      <c r="N34" t="e">
        <f>L34/J34</f>
        <v>undefined</v>
      </c>
      <c r="O34" t="e">
        <f>B34-N34</f>
        <v>undefined</v>
      </c>
    </row>
    <row r="35">
      <c r="A35">
        <v>13903</v>
      </c>
      <c r="B35">
        <v>0.0838</v>
      </c>
      <c r="C35">
        <f>SUMIFS('Sales  POS'!E:E,'Sales  POS'!C:C,'Tax Review'!A35,'Sales  POS'!D:D,'Tax Review'!C$1)</f>
        <v>5312.85</v>
      </c>
      <c r="D35">
        <f>SUMIFS('Sales  POS'!E:E,'Sales  POS'!C:C,'Tax Review'!A35,'Sales  POS'!D:D,'Tax Review'!D$1)</f>
        <v>504.62</v>
      </c>
      <c r="E35">
        <f>SUMIFS('Sales  POS'!E:E,'Sales  POS'!C:C,'Tax Review'!A35,'Sales  POS'!D:D,'Tax Review'!E$1)</f>
        <v>2.88</v>
      </c>
      <c r="F35" t="e">
        <f>SUMIF(Conciliation!A:A,'Tax Review'!A35,Conciliation!BF:BF)</f>
        <v>#NULL!</v>
      </c>
      <c r="G35">
        <f>SUMIFS('Sales  POS'!F:F,'Sales  POS'!C:C,'Tax Review'!A35,'Sales  POS'!D:D,"Payments - Uber Eats")</f>
        <v>130.16</v>
      </c>
      <c r="H35">
        <f>SUMIFS('Sales  POS'!F:F,'Sales  POS'!C:C,'Tax Review'!A35,'Sales  POS'!D:D,"Payments - EBT")</f>
        <v>89.22</v>
      </c>
      <c r="J35" t="e">
        <f>C35+D35+E35-F35-G35-H35</f>
        <v>undefined</v>
      </c>
      <c r="K35" t="e">
        <f>J35*B35</f>
        <v>undefined</v>
      </c>
      <c r="L35">
        <f>SUMIFS('Sales  POS'!E:E,'Sales  POS'!C:C,'Tax Review'!$A35,'Sales  POS'!D:D,'Tax Review'!L$1)</f>
        <v>480.29</v>
      </c>
      <c r="M35" t="e">
        <f>K35-L35</f>
        <v>undefined</v>
      </c>
      <c r="N35" t="e">
        <f>L35/J35</f>
        <v>undefined</v>
      </c>
      <c r="O35" t="e">
        <f>B35-N35</f>
        <v>undefined</v>
      </c>
    </row>
    <row r="36">
      <c r="A36">
        <v>13959</v>
      </c>
      <c r="B36">
        <v>0.0775</v>
      </c>
      <c r="C36">
        <f>SUMIFS('Sales  POS'!E:E,'Sales  POS'!C:C,'Tax Review'!A36,'Sales  POS'!D:D,'Tax Review'!C$1)</f>
        <v>2810.43</v>
      </c>
      <c r="D36">
        <f>SUMIFS('Sales  POS'!E:E,'Sales  POS'!C:C,'Tax Review'!A36,'Sales  POS'!D:D,'Tax Review'!D$1)</f>
        <v>311.79</v>
      </c>
      <c r="E36">
        <f>SUMIFS('Sales  POS'!E:E,'Sales  POS'!C:C,'Tax Review'!A36,'Sales  POS'!D:D,'Tax Review'!E$1)</f>
        <v>4.5</v>
      </c>
      <c r="F36" t="e">
        <f>SUMIF(Conciliation!A:A,'Tax Review'!A36,Conciliation!BF:BF)</f>
        <v>#NULL!</v>
      </c>
      <c r="G36">
        <f>SUMIFS('Sales  POS'!F:F,'Sales  POS'!C:C,'Tax Review'!A36,'Sales  POS'!D:D,"Payments - Uber Eats")</f>
        <v>0</v>
      </c>
      <c r="H36">
        <f>SUMIFS('Sales  POS'!F:F,'Sales  POS'!C:C,'Tax Review'!A36,'Sales  POS'!D:D,"Payments - EBT")</f>
        <v>0</v>
      </c>
      <c r="J36" t="e">
        <f>C36+D36+E36-F36-G36-H36</f>
        <v>undefined</v>
      </c>
      <c r="K36" t="e">
        <f>J36*B36</f>
        <v>undefined</v>
      </c>
      <c r="L36">
        <f>SUMIFS('Sales  POS'!E:E,'Sales  POS'!C:C,'Tax Review'!$A36,'Sales  POS'!D:D,'Tax Review'!L$1)</f>
        <v>242.27</v>
      </c>
      <c r="M36" t="e">
        <f>K36-L36</f>
        <v>undefined</v>
      </c>
      <c r="N36" t="e">
        <f>L36/J36</f>
        <v>undefined</v>
      </c>
      <c r="O36" t="e">
        <f>B36-N36</f>
        <v>undefined</v>
      </c>
    </row>
    <row r="37">
      <c r="A37">
        <v>14183</v>
      </c>
      <c r="B37">
        <v>0.09</v>
      </c>
      <c r="C37">
        <f>SUMIFS('Sales  POS'!E:E,'Sales  POS'!C:C,'Tax Review'!A37,'Sales  POS'!D:D,'Tax Review'!C$1)</f>
        <v>4452.07</v>
      </c>
      <c r="D37">
        <f>SUMIFS('Sales  POS'!E:E,'Sales  POS'!C:C,'Tax Review'!A37,'Sales  POS'!D:D,'Tax Review'!D$1)</f>
        <v>123.52</v>
      </c>
      <c r="E37">
        <f>SUMIFS('Sales  POS'!E:E,'Sales  POS'!C:C,'Tax Review'!A37,'Sales  POS'!D:D,'Tax Review'!E$1)</f>
        <v>0</v>
      </c>
      <c r="F37" t="e">
        <f>SUMIF(Conciliation!A:A,'Tax Review'!A37,Conciliation!BF:BF)</f>
        <v>#NULL!</v>
      </c>
      <c r="G37">
        <f>SUMIFS('Sales  POS'!F:F,'Sales  POS'!C:C,'Tax Review'!A37,'Sales  POS'!D:D,"Payments - Uber Eats")</f>
        <v>57.05</v>
      </c>
      <c r="H37">
        <f>SUMIFS('Sales  POS'!F:F,'Sales  POS'!C:C,'Tax Review'!A37,'Sales  POS'!D:D,"Payments - EBT")</f>
        <v>0</v>
      </c>
      <c r="J37" t="e">
        <f>C37+D37+E37-F37-G37-H37</f>
        <v>undefined</v>
      </c>
      <c r="K37" t="e">
        <f>J37*B37</f>
        <v>undefined</v>
      </c>
      <c r="L37">
        <f>SUMIFS('Sales  POS'!E:E,'Sales  POS'!C:C,'Tax Review'!$A37,'Sales  POS'!D:D,'Tax Review'!L$1)</f>
        <v>411.84</v>
      </c>
      <c r="M37" t="e">
        <f>K37-L37</f>
        <v>undefined</v>
      </c>
      <c r="N37" t="e">
        <f>L37/J37</f>
        <v>undefined</v>
      </c>
      <c r="O37" t="e">
        <f>B37-N37</f>
        <v>undefined</v>
      </c>
    </row>
    <row r="38">
      <c r="A38">
        <v>14184</v>
      </c>
      <c r="B38">
        <v>0.0775</v>
      </c>
      <c r="C38">
        <f>SUMIFS('Sales  POS'!E:E,'Sales  POS'!C:C,'Tax Review'!A38,'Sales  POS'!D:D,'Tax Review'!C$1)</f>
        <v>2461.77</v>
      </c>
      <c r="D38">
        <f>SUMIFS('Sales  POS'!E:E,'Sales  POS'!C:C,'Tax Review'!A38,'Sales  POS'!D:D,'Tax Review'!D$1)</f>
        <v>206.34</v>
      </c>
      <c r="E38">
        <f>SUMIFS('Sales  POS'!E:E,'Sales  POS'!C:C,'Tax Review'!A38,'Sales  POS'!D:D,'Tax Review'!E$1)</f>
        <v>0.69</v>
      </c>
      <c r="F38" t="e">
        <f>SUMIF(Conciliation!A:A,'Tax Review'!A38,Conciliation!BF:BF)</f>
        <v>#NULL!</v>
      </c>
      <c r="G38">
        <f>SUMIFS('Sales  POS'!F:F,'Sales  POS'!C:C,'Tax Review'!A38,'Sales  POS'!D:D,"Payments - Uber Eats")</f>
        <v>29.6</v>
      </c>
      <c r="H38">
        <f>SUMIFS('Sales  POS'!F:F,'Sales  POS'!C:C,'Tax Review'!A38,'Sales  POS'!D:D,"Payments - EBT")</f>
        <v>23.76</v>
      </c>
      <c r="J38" t="e">
        <f>C38+D38+E38-F38-G38-H38</f>
        <v>undefined</v>
      </c>
      <c r="K38" t="e">
        <f>J38*B38</f>
        <v>undefined</v>
      </c>
      <c r="L38">
        <f>SUMIFS('Sales  POS'!E:E,'Sales  POS'!C:C,'Tax Review'!$A38,'Sales  POS'!D:D,'Tax Review'!L$1)</f>
        <v>205.05</v>
      </c>
      <c r="M38" t="e">
        <f>K38-L38</f>
        <v>undefined</v>
      </c>
      <c r="N38" t="e">
        <f>L38/J38</f>
        <v>undefined</v>
      </c>
      <c r="O38" t="e">
        <f>B38-N38</f>
        <v>undefined</v>
      </c>
    </row>
    <row r="39">
      <c r="A39">
        <v>14210</v>
      </c>
      <c r="B39">
        <v>0.07875</v>
      </c>
      <c r="C39">
        <f>SUMIFS('Sales  POS'!E:E,'Sales  POS'!C:C,'Tax Review'!A39,'Sales  POS'!D:D,'Tax Review'!C$1)</f>
        <v>4346.13</v>
      </c>
      <c r="D39">
        <f>SUMIFS('Sales  POS'!E:E,'Sales  POS'!C:C,'Tax Review'!A39,'Sales  POS'!D:D,'Tax Review'!D$1)</f>
        <v>172.33</v>
      </c>
      <c r="E39">
        <f>SUMIFS('Sales  POS'!E:E,'Sales  POS'!C:C,'Tax Review'!A39,'Sales  POS'!D:D,'Tax Review'!E$1)</f>
        <v>0</v>
      </c>
      <c r="F39" t="e">
        <f>SUMIF(Conciliation!A:A,'Tax Review'!A39,Conciliation!BF:BF)</f>
        <v>#NULL!</v>
      </c>
      <c r="G39">
        <f>SUMIFS('Sales  POS'!F:F,'Sales  POS'!C:C,'Tax Review'!A39,'Sales  POS'!D:D,"Payments - Uber Eats")</f>
        <v>118.5</v>
      </c>
      <c r="H39">
        <f>SUMIFS('Sales  POS'!F:F,'Sales  POS'!C:C,'Tax Review'!A39,'Sales  POS'!D:D,"Payments - EBT")</f>
        <v>0</v>
      </c>
      <c r="J39" t="e">
        <f>C39+D39+E39-F39-G39-H39</f>
        <v>undefined</v>
      </c>
      <c r="K39" t="e">
        <f>J39*B39</f>
        <v>undefined</v>
      </c>
      <c r="L39">
        <f>SUMIFS('Sales  POS'!E:E,'Sales  POS'!C:C,'Tax Review'!$A39,'Sales  POS'!D:D,'Tax Review'!L$1)</f>
        <v>355.83</v>
      </c>
      <c r="M39" t="e">
        <f>K39-L39</f>
        <v>undefined</v>
      </c>
      <c r="N39" t="e">
        <f>L39/J39</f>
        <v>undefined</v>
      </c>
      <c r="O39" t="e">
        <f>B39-N39</f>
        <v>undefined</v>
      </c>
    </row>
    <row r="40">
      <c r="A40">
        <v>14589</v>
      </c>
      <c r="B40">
        <v>0.088</v>
      </c>
      <c r="C40">
        <f>SUMIFS('Sales  POS'!E:E,'Sales  POS'!C:C,'Tax Review'!A40,'Sales  POS'!D:D,'Tax Review'!C$1)</f>
        <v>4125.09</v>
      </c>
      <c r="D40">
        <f>SUMIFS('Sales  POS'!E:E,'Sales  POS'!C:C,'Tax Review'!A40,'Sales  POS'!D:D,'Tax Review'!D$1)</f>
        <v>493.12</v>
      </c>
      <c r="E40">
        <f>SUMIFS('Sales  POS'!E:E,'Sales  POS'!C:C,'Tax Review'!A40,'Sales  POS'!D:D,'Tax Review'!E$1)</f>
        <v>15.1</v>
      </c>
      <c r="F40" t="e">
        <f>SUMIF(Conciliation!A:A,'Tax Review'!A40,Conciliation!BF:BF)</f>
        <v>#NULL!</v>
      </c>
      <c r="G40">
        <f>SUMIFS('Sales  POS'!F:F,'Sales  POS'!C:C,'Tax Review'!A40,'Sales  POS'!D:D,"Payments - Uber Eats")</f>
        <v>45.82</v>
      </c>
      <c r="H40">
        <f>SUMIFS('Sales  POS'!F:F,'Sales  POS'!C:C,'Tax Review'!A40,'Sales  POS'!D:D,"Payments - EBT")</f>
        <v>0</v>
      </c>
      <c r="J40" t="e">
        <f>C40+D40+E40-F40-G40-H40</f>
        <v>undefined</v>
      </c>
      <c r="K40" t="e">
        <f>J40*B40</f>
        <v>undefined</v>
      </c>
      <c r="L40">
        <f>SUMIFS('Sales  POS'!E:E,'Sales  POS'!C:C,'Tax Review'!$A40,'Sales  POS'!D:D,'Tax Review'!L$1)</f>
        <v>409.98</v>
      </c>
      <c r="M40" t="e">
        <f>K40-L40</f>
        <v>undefined</v>
      </c>
      <c r="N40" t="e">
        <f>L40/J40</f>
        <v>undefined</v>
      </c>
      <c r="O40" t="e">
        <f>B40-N40</f>
        <v>undefined</v>
      </c>
    </row>
    <row r="41">
      <c r="A41">
        <v>14693</v>
      </c>
      <c r="B41">
        <v>0.0875</v>
      </c>
      <c r="C41">
        <f>SUMIFS('Sales  POS'!E:E,'Sales  POS'!C:C,'Tax Review'!A41,'Sales  POS'!D:D,'Tax Review'!C$1)</f>
        <v>4100.24</v>
      </c>
      <c r="D41">
        <f>SUMIFS('Sales  POS'!E:E,'Sales  POS'!C:C,'Tax Review'!A41,'Sales  POS'!D:D,'Tax Review'!D$1)</f>
        <v>400.85</v>
      </c>
      <c r="E41">
        <f>SUMIFS('Sales  POS'!E:E,'Sales  POS'!C:C,'Tax Review'!A41,'Sales  POS'!D:D,'Tax Review'!E$1)</f>
        <v>0.75</v>
      </c>
      <c r="F41" t="e">
        <f>SUMIF(Conciliation!A:A,'Tax Review'!A41,Conciliation!BF:BF)</f>
        <v>#NULL!</v>
      </c>
      <c r="G41">
        <f>SUMIFS('Sales  POS'!F:F,'Sales  POS'!C:C,'Tax Review'!A41,'Sales  POS'!D:D,"Payments - Uber Eats")</f>
        <v>0</v>
      </c>
      <c r="H41">
        <f>SUMIFS('Sales  POS'!F:F,'Sales  POS'!C:C,'Tax Review'!A41,'Sales  POS'!D:D,"Payments - EBT")</f>
        <v>0</v>
      </c>
      <c r="J41" t="e">
        <f>C41+D41+E41-F41-G41-H41</f>
        <v>undefined</v>
      </c>
      <c r="K41" t="e">
        <f>J41*B41</f>
        <v>undefined</v>
      </c>
      <c r="L41">
        <f>SUMIFS('Sales  POS'!E:E,'Sales  POS'!C:C,'Tax Review'!$A41,'Sales  POS'!D:D,'Tax Review'!L$1)</f>
        <v>394.03</v>
      </c>
      <c r="M41" t="e">
        <f>K41-L41</f>
        <v>undefined</v>
      </c>
      <c r="N41" t="e">
        <f>L41/J41</f>
        <v>undefined</v>
      </c>
      <c r="O41" t="e">
        <f>B41-N41</f>
        <v>undefined</v>
      </c>
    </row>
    <row r="42">
      <c r="A42">
        <v>14719</v>
      </c>
      <c r="B42">
        <v>0.0838</v>
      </c>
      <c r="C42">
        <f>SUMIFS('Sales  POS'!E:E,'Sales  POS'!C:C,'Tax Review'!A42,'Sales  POS'!D:D,'Tax Review'!C$1)</f>
        <v>4065.06</v>
      </c>
      <c r="D42">
        <f>SUMIFS('Sales  POS'!E:E,'Sales  POS'!C:C,'Tax Review'!A42,'Sales  POS'!D:D,'Tax Review'!D$1)</f>
        <v>427.28</v>
      </c>
      <c r="E42">
        <f>SUMIFS('Sales  POS'!E:E,'Sales  POS'!C:C,'Tax Review'!A42,'Sales  POS'!D:D,'Tax Review'!E$1)</f>
        <v>12.67</v>
      </c>
      <c r="F42" t="e">
        <f>SUMIF(Conciliation!A:A,'Tax Review'!A42,Conciliation!BF:BF)</f>
        <v>#NULL!</v>
      </c>
      <c r="G42">
        <f>SUMIFS('Sales  POS'!F:F,'Sales  POS'!C:C,'Tax Review'!A42,'Sales  POS'!D:D,"Payments - Uber Eats")</f>
        <v>0</v>
      </c>
      <c r="H42">
        <f>SUMIFS('Sales  POS'!F:F,'Sales  POS'!C:C,'Tax Review'!A42,'Sales  POS'!D:D,"Payments - EBT")</f>
        <v>60.11</v>
      </c>
      <c r="J42" t="e">
        <f>C42+D42+E42-F42-G42-H42</f>
        <v>undefined</v>
      </c>
      <c r="K42" t="e">
        <f>J42*B42</f>
        <v>undefined</v>
      </c>
      <c r="L42">
        <f>SUMIFS('Sales  POS'!E:E,'Sales  POS'!C:C,'Tax Review'!$A42,'Sales  POS'!D:D,'Tax Review'!L$1)</f>
        <v>375.34</v>
      </c>
      <c r="M42" t="e">
        <f>K42-L42</f>
        <v>undefined</v>
      </c>
      <c r="N42" t="e">
        <f>L42/J42</f>
        <v>undefined</v>
      </c>
      <c r="O42" t="e">
        <f>B42-N42</f>
        <v>undefined</v>
      </c>
    </row>
    <row r="43">
      <c r="A43">
        <v>14869</v>
      </c>
      <c r="B43">
        <v>0.0825</v>
      </c>
      <c r="C43">
        <f>SUMIFS('Sales  POS'!E:E,'Sales  POS'!C:C,'Tax Review'!A43,'Sales  POS'!D:D,'Tax Review'!C$1)</f>
        <v>3783.26</v>
      </c>
      <c r="D43">
        <f>SUMIFS('Sales  POS'!E:E,'Sales  POS'!C:C,'Tax Review'!A43,'Sales  POS'!D:D,'Tax Review'!D$1)</f>
        <v>303.19</v>
      </c>
      <c r="E43">
        <f>SUMIFS('Sales  POS'!E:E,'Sales  POS'!C:C,'Tax Review'!A43,'Sales  POS'!D:D,'Tax Review'!E$1)</f>
        <v>9</v>
      </c>
      <c r="F43" t="e">
        <f>SUMIF(Conciliation!A:A,'Tax Review'!A43,Conciliation!BF:BF)</f>
        <v>#NULL!</v>
      </c>
      <c r="G43">
        <f>SUMIFS('Sales  POS'!F:F,'Sales  POS'!C:C,'Tax Review'!A43,'Sales  POS'!D:D,"Payments - Uber Eats")</f>
        <v>289.04</v>
      </c>
      <c r="H43">
        <f>SUMIFS('Sales  POS'!F:F,'Sales  POS'!C:C,'Tax Review'!A43,'Sales  POS'!D:D,"Payments - EBT")</f>
        <v>0</v>
      </c>
      <c r="J43" t="e">
        <f>C43+D43+E43-F43-G43-H43</f>
        <v>undefined</v>
      </c>
      <c r="K43" t="e">
        <f>J43*B43</f>
        <v>undefined</v>
      </c>
      <c r="L43">
        <f>SUMIFS('Sales  POS'!E:E,'Sales  POS'!C:C,'Tax Review'!$A43,'Sales  POS'!D:D,'Tax Review'!L$1)</f>
        <v>337.18</v>
      </c>
      <c r="M43" t="e">
        <f>K43-L43</f>
        <v>undefined</v>
      </c>
      <c r="N43" t="e">
        <f>L43/J43</f>
        <v>undefined</v>
      </c>
      <c r="O43" t="e">
        <f>B43-N43</f>
        <v>undefined</v>
      </c>
    </row>
    <row r="44">
      <c r="A44">
        <v>15462</v>
      </c>
      <c r="B44">
        <v>0.1025</v>
      </c>
      <c r="C44">
        <f>SUMIFS('Sales  POS'!E:E,'Sales  POS'!C:C,'Tax Review'!A44,'Sales  POS'!D:D,'Tax Review'!C$1)</f>
        <v>4829.82</v>
      </c>
      <c r="D44">
        <f>SUMIFS('Sales  POS'!E:E,'Sales  POS'!C:C,'Tax Review'!A44,'Sales  POS'!D:D,'Tax Review'!D$1)</f>
        <v>110.95</v>
      </c>
      <c r="E44">
        <f>SUMIFS('Sales  POS'!E:E,'Sales  POS'!C:C,'Tax Review'!A44,'Sales  POS'!D:D,'Tax Review'!E$1)</f>
        <v>0</v>
      </c>
      <c r="F44" t="e">
        <f>SUMIF(Conciliation!A:A,'Tax Review'!A44,Conciliation!BF:BF)</f>
        <v>#NULL!</v>
      </c>
      <c r="G44">
        <f>SUMIFS('Sales  POS'!F:F,'Sales  POS'!C:C,'Tax Review'!A44,'Sales  POS'!D:D,"Payments - Uber Eats")</f>
        <v>160.55</v>
      </c>
      <c r="H44">
        <f>SUMIFS('Sales  POS'!F:F,'Sales  POS'!C:C,'Tax Review'!A44,'Sales  POS'!D:D,"Payments - EBT")</f>
        <v>0</v>
      </c>
      <c r="J44" t="e">
        <f>C44+D44+E44-F44-G44-H44</f>
        <v>undefined</v>
      </c>
      <c r="K44" t="e">
        <f>J44*B44</f>
        <v>undefined</v>
      </c>
      <c r="L44">
        <f>SUMIFS('Sales  POS'!E:E,'Sales  POS'!C:C,'Tax Review'!$A44,'Sales  POS'!D:D,'Tax Review'!L$1)</f>
        <v>506.46</v>
      </c>
      <c r="M44" t="e">
        <f>K44-L44</f>
        <v>undefined</v>
      </c>
      <c r="N44" t="e">
        <f>L44/J44</f>
        <v>undefined</v>
      </c>
      <c r="O44" t="e">
        <f>B44-N44</f>
        <v>undefined</v>
      </c>
    </row>
    <row r="45">
      <c r="A45">
        <v>15643</v>
      </c>
      <c r="B45">
        <v>8.625</v>
      </c>
      <c r="C45">
        <f>SUMIFS('Sales  POS'!E:E,'Sales  POS'!C:C,'Tax Review'!A45,'Sales  POS'!D:D,'Tax Review'!C$1)</f>
        <v>4126.33</v>
      </c>
      <c r="D45">
        <f>SUMIFS('Sales  POS'!E:E,'Sales  POS'!C:C,'Tax Review'!A45,'Sales  POS'!D:D,'Tax Review'!D$1)</f>
        <v>108.51</v>
      </c>
      <c r="E45">
        <f>SUMIFS('Sales  POS'!E:E,'Sales  POS'!C:C,'Tax Review'!A45,'Sales  POS'!D:D,'Tax Review'!E$1)</f>
        <v>0</v>
      </c>
      <c r="F45" t="e">
        <f>SUMIF(Conciliation!A:A,'Tax Review'!A45,Conciliation!BF:BF)</f>
        <v>#NULL!</v>
      </c>
      <c r="G45">
        <f>SUMIFS('Sales  POS'!F:F,'Sales  POS'!C:C,'Tax Review'!A45,'Sales  POS'!D:D,"Payments - Uber Eats")</f>
        <v>1034.81</v>
      </c>
      <c r="H45">
        <f>SUMIFS('Sales  POS'!F:F,'Sales  POS'!C:C,'Tax Review'!A45,'Sales  POS'!D:D,"Payments - EBT")</f>
        <v>0</v>
      </c>
      <c r="J45" t="e">
        <f>C45+D45+E45-F45-G45-H45</f>
        <v>undefined</v>
      </c>
      <c r="K45" t="e">
        <f>J45*B45</f>
        <v>undefined</v>
      </c>
      <c r="L45">
        <f>SUMIFS('Sales  POS'!E:E,'Sales  POS'!C:C,'Tax Review'!$A45,'Sales  POS'!D:D,'Tax Review'!L$1)</f>
        <v>365.28</v>
      </c>
      <c r="M45" t="e">
        <f>K45-L45</f>
        <v>undefined</v>
      </c>
      <c r="N45" t="e">
        <f>L45/J45</f>
        <v>undefined</v>
      </c>
      <c r="O45" t="e">
        <f>B45-N45</f>
        <v>undefined</v>
      </c>
    </row>
  </sheetData>
  <pageMargins left="0.7" right="0.7" top="0.75" bottom="0.75" header="0.3" footer="0.3"/>
  <ignoredErrors>
    <ignoredError numberStoredAsText="1" sqref="A1:O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2:R33265"/>
  <sheetViews>
    <sheetView workbookViewId="0" rightToLeft="0"/>
  </sheetViews>
  <sheetData>
    <row r="2" xml:space="preserve">
      <c r="B2" t="str" cm="1" xml:space="preserve">
        <f t="array" ref="B2:H1629" xml:space="preserve">LET(
    _xlpm.vals,_xlws.FILTER(StoreDates!A2:A1000,StoreDates!A2:A1000&lt;&gt;"")+0,
    _xlpm.dts,_xlws.FILTER(StoreDates!C2:C1000,StoreDates!C2:C1000&lt;&gt;""),
    _xlpm.keepDates,_xlws.FILTER('Daily Sales Popeyes Red'!L2:L1000,'Daily Sales Popeyes Red'!L2:L1000&lt;&gt;""),
    _xlpm.pairs,_xlws.FILTER(HSTACK(StoreDates!I2:I1000,StoreDates!J2:J1000),StoreDates!I2:I1000&lt;&gt;""),
    _xlpm.strs,TAKE(_xlpm.pairs,,1),
    _xlpm.acct,TAKE(_xlpm.pairs,,-1),
    _xlpm.nv,ROWS(_xlpm.vals),
    _xlpm.nd,ROWS(_xlpm.dts),
    _xlpm.np,ROWS(_xlpm.strs),
    _xlpm.seq,SEQUENCE(_xlpm.nd*_xlpm.np*_xlpm.nv),
    _xlpm.repDts,INDEX(_xlpm.dts,MOD(_xlpm.seq-1,_xlpm.nd)+1),
    _xlpm.repStrs,INDEX(_xlpm.strs,ROUNDUP(_xlpm.seq/(_xlpm.nv*_xlpm.nd),0)),
    _xlpm.repAcct,INDEX(_xlpm.acct,ROUNDUP(_xlpm.seq/(_xlpm.nv*_xlpm.nd),0)),
    _xlpm.repVals,INDEX(_xlpm.vals,MOD(ROUNDUP(_xlpm.seq/_xlpm.nd,0)-1,_xlpm.nv)+1),
    _xlpm.dept,MAP(_xlpm.repStrs,LAMBDA(_xlpm.s,
        IF(OR(
            ISNUMBER(SEARCH("Amex Expected Deposit",_xlpm.s)),
            ISNUMBER(SEARCH("Kiosk Expected Payment",_xlpm.s)),
            ISNUMBER(SEARCH("CC Expected Deposit",_xlpm.s))
        ),"CC",
        IF(OR(
            ISNUMBER(SEARCH("Cash Expected Deposit",_xlpm.s)),
            ISNUMBER(SEARCH("Non-Redeemable Tender",_xlpm.s)),
            ISNUMBER(SEARCH("O/S DC Discrepancies",_xlpm.s)),
            ISNUMBER(SEARCH("POS Over/Short",_xlpm.s)),
            ISNUMBER(SEARCH("Diff Between",_xlpm.s))
        ),"CASH",
        IF(ISNUMBER(SEARCH("GrubHub",_xlpm.s)),"GHD",
        IF(ISNUMBER(SEARCH("Uber",_xlpm.s)),"UBD",
        IF(ISNUMBER(SEARCH("DoorDash",_xlpm.s)),"DDD","")))))
    )),
    _xlpm.base,HSTACK(_xlpm.repDts,_xlpm.repStrs,_xlpm.dept,_xlpm.repAcct,_xlpm.repVals),
    _xlpm.sorted,SORTBY(_xlpm.base,INDEX(_xlpm.base,,1),1,INDEX(_xlpm.base,,5),1),
    _xlpm.finalArray,HSTACK(
        IF(SEQUENCE(ROWS(_xlpm.sorted)),"SJ"),
        INDEX(_xlpm.sorted,,1),
        IF(SEQUENCE(ROWS(_xlpm.sorted)),"POS Data Upload DC Central"),
        INDEX(_xlpm.sorted,,2),
        INDEX(_xlpm.sorted,,3),
        INDEX(_xlpm.sorted,,4),
        INDEX(_xlpm.sorted,,5)
    ),
    _xlws.FILTER(_xlpm.finalArray,ISNUMBER(MATCH(INDEX(_xlpm.finalArray,,2),_xlpm.keepDates,0)))
)</f>
        <v>SJ</v>
      </c>
      <c r="C2">
        <v>46173</v>
      </c>
      <c r="D2" t="str">
        <v>POS Data Upload DC Central</v>
      </c>
      <c r="E2" t="str">
        <v>Amex Expected Deposit</v>
      </c>
      <c r="F2" t="str">
        <v>CC</v>
      </c>
      <c r="G2">
        <v>102500</v>
      </c>
      <c r="H2">
        <v>2902</v>
      </c>
      <c r="I2" cm="1" xml:space="preserve">
        <f t="array" ref="I2:J1629" xml:space="preserve">LET(
    _xlpm.src,ANCHORARRAY(B2),
    _xlpm.lookDate,INDEX(_xlpm.src,,2),
    _xlpm.lookString,INDEX(_xlpm.src,,4),
    _xlpm.lookValue,INDEX(_xlpm.src,,7),
    _xlpm.vals,Conciliation!$A$4:$A$1400+0,
    _xlpm.dts,Conciliation!$B$4:$B$1400,
    _xlpm.hdrType,TRIM(Conciliation!$C$1:$ZZ$1),
    _xlpm.hdrStr,TRIM(Conciliation!$C$2:$ZZ$2),
    _xlpm.amt,Conciliation!$C$4:$ZZ$1400,
    _xlpm.debitCol,
        MAP(_xlpm.lookDate,_xlpm.lookString,_xlpm.lookValue,
            LAMBDA(_xlpm.d,_xlpm.s,_xlpm.v,
                LET(
                    _xlpm.r,IFERROR(XMATCH(1,(_xlpm.vals=_xlpm.v)*(_xlpm.dts=_xlpm.d),0),0),
                    _xlpm.rowAmts,IF(_xlpm.r=0,0,INDEX(_xlpm.amt,_xlpm.r,0)),
                    IF(
                        _xlpm.r=0,
                        0,
                        SUMPRODUCT((_xlpm.hdrType="Debit")*(_xlpm.hdrStr=TRIM(_xlpm.s))*_xlpm.rowAmts)
                    )
                )
            )
        ),
    _xlpm.creditCol,
        MAP(_xlpm.lookDate,_xlpm.lookString,_xlpm.lookValue,
            LAMBDA(_xlpm.d,_xlpm.s,_xlpm.v,
                LET(
                    _xlpm.r,IFERROR(XMATCH(1,(_xlpm.vals=_xlpm.v)*(_xlpm.dts=_xlpm.d),0),0),
                    _xlpm.rowAmts,IF(_xlpm.r=0,0,INDEX(_xlpm.amt,_xlpm.r,0)),
                    IF(
                        _xlpm.r=0,
                        0,
                        SUMPRODUCT((_xlpm.hdrType="Credit")*(_xlpm.hdrStr=TRIM(_xlpm.s))*_xlpm.rowAmts)
                    )
                )
            )
        ),
    HSTACK(_xlpm.debitCol,_xlpm.creditCol)
)</f>
        <v>62.98</v>
      </c>
      <c r="J2">
        <v>0</v>
      </c>
      <c r="O2" t="e">
        <f>SUM(I:I)</f>
        <v>undefined</v>
      </c>
      <c r="P2" t="e">
        <f>O2-O3</f>
        <v>#NULL!</v>
      </c>
    </row>
    <row r="3">
      <c r="B3" t="str">
        <v>SJ</v>
      </c>
      <c r="C3">
        <v>46173</v>
      </c>
      <c r="D3" t="str">
        <v>POS Data Upload DC Central</v>
      </c>
      <c r="E3" t="str">
        <v>Ca CRV</v>
      </c>
      <c r="F3" t="str">
        <v/>
      </c>
      <c r="G3">
        <v>240000</v>
      </c>
      <c r="H3">
        <v>2902</v>
      </c>
      <c r="I3">
        <v>0</v>
      </c>
      <c r="J3">
        <v>0</v>
      </c>
      <c r="L3" t="str">
        <v>LIST DATE</v>
      </c>
      <c r="O3">
        <f>SUM(J:J)</f>
        <v>261290.94</v>
      </c>
    </row>
    <row r="4">
      <c r="B4" t="str">
        <v>SJ</v>
      </c>
      <c r="C4">
        <v>46173</v>
      </c>
      <c r="D4" t="str">
        <v>POS Data Upload DC Central</v>
      </c>
      <c r="E4" t="str">
        <v>Cash Expected Deposit</v>
      </c>
      <c r="F4" t="str">
        <v>CASH</v>
      </c>
      <c r="G4">
        <v>102000</v>
      </c>
      <c r="H4">
        <v>2902</v>
      </c>
      <c r="I4">
        <v>1309.7200000000003</v>
      </c>
      <c r="J4">
        <v>0</v>
      </c>
      <c r="L4" t="e">
        <f>StoreDates!C2</f>
        <v>undefined</v>
      </c>
    </row>
    <row r="5">
      <c r="B5" t="str">
        <v>SJ</v>
      </c>
      <c r="C5">
        <v>46173</v>
      </c>
      <c r="D5" t="str">
        <v>POS Data Upload DC Central</v>
      </c>
      <c r="E5" t="str">
        <v>CC Expected Deposit</v>
      </c>
      <c r="F5" t="str">
        <v>CC</v>
      </c>
      <c r="G5">
        <v>102500</v>
      </c>
      <c r="H5">
        <v>2902</v>
      </c>
      <c r="I5">
        <v>3690.73</v>
      </c>
      <c r="J5">
        <v>0</v>
      </c>
    </row>
    <row r="6">
      <c r="B6" t="str">
        <v>SJ</v>
      </c>
      <c r="C6">
        <v>46173</v>
      </c>
      <c r="D6" t="str">
        <v>POS Data Upload DC Central</v>
      </c>
      <c r="E6" t="str">
        <v>Delivery Fee</v>
      </c>
      <c r="F6" t="str">
        <v/>
      </c>
      <c r="G6">
        <v>670000</v>
      </c>
      <c r="H6">
        <v>2902</v>
      </c>
      <c r="I6">
        <v>0</v>
      </c>
      <c r="J6">
        <v>0</v>
      </c>
    </row>
    <row r="7">
      <c r="B7" t="str">
        <v>SJ</v>
      </c>
      <c r="C7">
        <v>46173</v>
      </c>
      <c r="D7" t="str">
        <v>POS Data Upload DC Central</v>
      </c>
      <c r="E7" t="str">
        <v>Discounts - 10%</v>
      </c>
      <c r="F7" t="str">
        <v/>
      </c>
      <c r="G7">
        <v>421000</v>
      </c>
      <c r="H7">
        <v>2902</v>
      </c>
      <c r="I7">
        <v>0</v>
      </c>
      <c r="J7">
        <v>0</v>
      </c>
    </row>
    <row r="8">
      <c r="B8" t="str">
        <v>SJ</v>
      </c>
      <c r="C8">
        <v>46173</v>
      </c>
      <c r="D8" t="str">
        <v>POS Data Upload DC Central</v>
      </c>
      <c r="E8" t="str">
        <v>Discounts - Employee</v>
      </c>
      <c r="F8" t="str">
        <v/>
      </c>
      <c r="G8">
        <v>421000</v>
      </c>
      <c r="H8">
        <v>2902</v>
      </c>
      <c r="I8">
        <v>0</v>
      </c>
      <c r="J8">
        <v>0</v>
      </c>
    </row>
    <row r="9">
      <c r="B9" t="str">
        <v>SJ</v>
      </c>
      <c r="C9">
        <v>46173</v>
      </c>
      <c r="D9" t="str">
        <v>POS Data Upload DC Central</v>
      </c>
      <c r="E9" t="str">
        <v>Discounts - Guest Recovery</v>
      </c>
      <c r="F9" t="str">
        <v/>
      </c>
      <c r="G9">
        <v>421000</v>
      </c>
      <c r="H9">
        <v>2902</v>
      </c>
      <c r="I9">
        <v>0</v>
      </c>
      <c r="J9">
        <v>0</v>
      </c>
    </row>
    <row r="10">
      <c r="B10" t="str">
        <v>SJ</v>
      </c>
      <c r="C10">
        <v>46173</v>
      </c>
      <c r="D10" t="str">
        <v>POS Data Upload DC Central</v>
      </c>
      <c r="E10" t="str">
        <v>Discounts - Manager</v>
      </c>
      <c r="F10" t="str">
        <v/>
      </c>
      <c r="G10">
        <v>421000</v>
      </c>
      <c r="H10">
        <v>2902</v>
      </c>
      <c r="I10">
        <v>0</v>
      </c>
      <c r="J10">
        <v>0</v>
      </c>
      <c r="O10">
        <v>2902</v>
      </c>
      <c r="P10">
        <f>SUMIFS(I:I,H:H,O10)</f>
        <v>6023.830000000001</v>
      </c>
      <c r="Q10">
        <f>SUMIFS(J:J,H:H,O10)</f>
        <v>6023.83</v>
      </c>
      <c r="R10" t="e">
        <f>Q10-P10</f>
        <v>#NULL!</v>
      </c>
    </row>
    <row r="11">
      <c r="B11" t="str">
        <v>SJ</v>
      </c>
      <c r="C11">
        <v>46173</v>
      </c>
      <c r="D11" t="str">
        <v>POS Data Upload DC Central</v>
      </c>
      <c r="E11" t="str">
        <v>Discounts - Military</v>
      </c>
      <c r="F11" t="str">
        <v/>
      </c>
      <c r="G11">
        <v>421000</v>
      </c>
      <c r="H11">
        <v>2902</v>
      </c>
      <c r="I11">
        <v>0</v>
      </c>
      <c r="J11">
        <v>0</v>
      </c>
      <c r="O11">
        <v>4579</v>
      </c>
      <c r="P11">
        <f>SUMIFS(I:I,H:H,O11)</f>
        <v>8743.94</v>
      </c>
      <c r="Q11">
        <f>SUMIFS(J:J,H:H,O11)</f>
        <v>8743.94</v>
      </c>
      <c r="R11" t="e">
        <f>Q11-P11</f>
        <v>#NULL!</v>
      </c>
    </row>
    <row r="12">
      <c r="B12" t="str">
        <v>SJ</v>
      </c>
      <c r="C12">
        <v>46173</v>
      </c>
      <c r="D12" t="str">
        <v>POS Data Upload DC Central</v>
      </c>
      <c r="E12" t="str">
        <v>Discounts - Open $</v>
      </c>
      <c r="F12" t="str">
        <v/>
      </c>
      <c r="G12">
        <v>421000</v>
      </c>
      <c r="H12">
        <v>2902</v>
      </c>
      <c r="I12">
        <v>0</v>
      </c>
      <c r="J12">
        <v>0</v>
      </c>
      <c r="O12">
        <v>5328</v>
      </c>
      <c r="P12">
        <f>SUMIFS(I:I,H:H,O12)</f>
        <v>11070.710000000001</v>
      </c>
      <c r="Q12">
        <f>SUMIFS(J:J,H:H,O12)</f>
        <v>11070.710000000001</v>
      </c>
      <c r="R12" t="e">
        <f>Q12-P12</f>
        <v>#NULL!</v>
      </c>
    </row>
    <row r="13">
      <c r="B13" t="str">
        <v>SJ</v>
      </c>
      <c r="C13">
        <v>46173</v>
      </c>
      <c r="D13" t="str">
        <v>POS Data Upload DC Central</v>
      </c>
      <c r="E13" t="str">
        <v>Discounts - Open %</v>
      </c>
      <c r="F13" t="str">
        <v/>
      </c>
      <c r="G13">
        <v>421000</v>
      </c>
      <c r="H13">
        <v>2902</v>
      </c>
      <c r="I13">
        <v>0</v>
      </c>
      <c r="J13">
        <v>0</v>
      </c>
      <c r="O13">
        <v>5592</v>
      </c>
      <c r="P13">
        <f>SUMIFS(I:I,H:H,O13)</f>
        <v>7617.74</v>
      </c>
      <c r="Q13">
        <f>SUMIFS(J:J,H:H,O13)</f>
        <v>7617.74</v>
      </c>
      <c r="R13" t="e">
        <f>Q13-P13</f>
        <v>#NULL!</v>
      </c>
    </row>
    <row r="14">
      <c r="B14" t="str">
        <v>SJ</v>
      </c>
      <c r="C14">
        <v>46173</v>
      </c>
      <c r="D14" t="str">
        <v>POS Data Upload DC Central</v>
      </c>
      <c r="E14" t="str">
        <v>Discounts - Other</v>
      </c>
      <c r="F14" t="str">
        <v/>
      </c>
      <c r="G14">
        <v>421000</v>
      </c>
      <c r="H14">
        <v>2902</v>
      </c>
      <c r="I14">
        <v>0</v>
      </c>
      <c r="J14">
        <v>0</v>
      </c>
      <c r="O14">
        <v>5813</v>
      </c>
      <c r="P14">
        <f>SUMIFS(I:I,H:H,O14)</f>
        <v>6077.96</v>
      </c>
      <c r="Q14">
        <f>SUMIFS(J:J,H:H,O14)</f>
        <v>6077.96</v>
      </c>
      <c r="R14" t="e">
        <f>Q14-P14</f>
        <v>#NULL!</v>
      </c>
    </row>
    <row r="15">
      <c r="B15" t="str">
        <v>SJ</v>
      </c>
      <c r="C15">
        <v>46173</v>
      </c>
      <c r="D15" t="str">
        <v>POS Data Upload DC Central</v>
      </c>
      <c r="E15" t="str">
        <v>Discounts - Police</v>
      </c>
      <c r="F15" t="str">
        <v/>
      </c>
      <c r="G15">
        <v>421000</v>
      </c>
      <c r="H15">
        <v>2902</v>
      </c>
      <c r="I15">
        <v>0</v>
      </c>
      <c r="J15">
        <v>0</v>
      </c>
      <c r="O15">
        <v>8593</v>
      </c>
      <c r="P15">
        <f>SUMIFS(I:I,H:H,O15)</f>
        <v>5842.349999999999</v>
      </c>
      <c r="Q15">
        <f>SUMIFS(J:J,H:H,O15)</f>
        <v>5842.35</v>
      </c>
      <c r="R15" t="e">
        <f>Q15-P15</f>
        <v>#NULL!</v>
      </c>
    </row>
    <row r="16">
      <c r="B16" t="str">
        <v>SJ</v>
      </c>
      <c r="C16">
        <v>46173</v>
      </c>
      <c r="D16" t="str">
        <v>POS Data Upload DC Central</v>
      </c>
      <c r="E16" t="str">
        <v>Discounts - Senior Citizen</v>
      </c>
      <c r="F16" t="str">
        <v/>
      </c>
      <c r="G16">
        <v>421000</v>
      </c>
      <c r="H16">
        <v>2902</v>
      </c>
      <c r="I16">
        <v>0</v>
      </c>
      <c r="J16">
        <v>0</v>
      </c>
      <c r="O16">
        <v>8732</v>
      </c>
      <c r="P16">
        <f>SUMIFS(I:I,H:H,O16)</f>
        <v>11793.939999999999</v>
      </c>
      <c r="Q16">
        <f>SUMIFS(J:J,H:H,O16)</f>
        <v>11793.94</v>
      </c>
      <c r="R16" t="e">
        <f>Q16-P16</f>
        <v>#NULL!</v>
      </c>
    </row>
    <row r="17">
      <c r="B17" t="str">
        <v>SJ</v>
      </c>
      <c r="C17">
        <v>46173</v>
      </c>
      <c r="D17" t="str">
        <v>POS Data Upload DC Central</v>
      </c>
      <c r="E17" t="str">
        <v>Donations</v>
      </c>
      <c r="F17" t="str">
        <v/>
      </c>
      <c r="G17">
        <v>236000</v>
      </c>
      <c r="H17">
        <v>2902</v>
      </c>
      <c r="I17">
        <v>0</v>
      </c>
      <c r="J17">
        <v>0</v>
      </c>
      <c r="O17">
        <v>8972</v>
      </c>
      <c r="P17">
        <f>SUMIFS(I:I,H:H,O17)</f>
        <v>6863.56</v>
      </c>
      <c r="Q17">
        <f>SUMIFS(J:J,H:H,O17)</f>
        <v>6863.5599999999995</v>
      </c>
      <c r="R17" t="e">
        <f>Q17-P17</f>
        <v>#NULL!</v>
      </c>
    </row>
    <row r="18">
      <c r="B18" t="str">
        <v>SJ</v>
      </c>
      <c r="C18">
        <v>46173</v>
      </c>
      <c r="D18" t="str">
        <v>POS Data Upload DC Central</v>
      </c>
      <c r="E18" t="str">
        <v>DoorDash</v>
      </c>
      <c r="F18" t="str">
        <v>DDD</v>
      </c>
      <c r="G18">
        <v>113000</v>
      </c>
      <c r="H18">
        <v>2902</v>
      </c>
      <c r="I18">
        <v>833.52</v>
      </c>
      <c r="J18">
        <v>0</v>
      </c>
      <c r="O18">
        <v>9091</v>
      </c>
      <c r="P18">
        <f>SUMIFS(I:I,H:H,O18)</f>
        <v>0</v>
      </c>
      <c r="Q18">
        <f>SUMIFS(J:J,H:H,O18)</f>
        <v>0</v>
      </c>
      <c r="R18" t="e">
        <f>Q18-P18</f>
        <v>#NULL!</v>
      </c>
    </row>
    <row r="19">
      <c r="B19" t="str">
        <v>SJ</v>
      </c>
      <c r="C19">
        <v>46173</v>
      </c>
      <c r="D19" t="str">
        <v>POS Data Upload DC Central</v>
      </c>
      <c r="E19" t="str">
        <v>DoorDash Shortage</v>
      </c>
      <c r="F19" t="str">
        <v>DDD</v>
      </c>
      <c r="G19">
        <v>678500</v>
      </c>
      <c r="H19">
        <v>2902</v>
      </c>
      <c r="I19">
        <v>0</v>
      </c>
      <c r="J19">
        <v>0</v>
      </c>
      <c r="O19">
        <v>9929</v>
      </c>
      <c r="P19">
        <f>SUMIFS(I:I,H:H,O19)</f>
        <v>12114.53</v>
      </c>
      <c r="Q19">
        <f>SUMIFS(J:J,H:H,O19)</f>
        <v>12114.53</v>
      </c>
      <c r="R19" t="e">
        <f>Q19-P19</f>
        <v>#NULL!</v>
      </c>
    </row>
    <row r="20">
      <c r="B20" t="str">
        <v>SJ</v>
      </c>
      <c r="C20">
        <v>46173</v>
      </c>
      <c r="D20" t="str">
        <v>POS Data Upload DC Central</v>
      </c>
      <c r="E20" t="str">
        <v xml:space="preserve">EBT Expected </v>
      </c>
      <c r="F20" t="str">
        <v/>
      </c>
      <c r="G20">
        <v>114000</v>
      </c>
      <c r="H20">
        <v>2902</v>
      </c>
      <c r="I20">
        <v>0</v>
      </c>
      <c r="J20">
        <v>0</v>
      </c>
      <c r="O20">
        <v>10545</v>
      </c>
      <c r="P20">
        <f>SUMIFS(I:I,H:H,O20)</f>
        <v>3963.09</v>
      </c>
      <c r="Q20">
        <f>SUMIFS(J:J,H:H,O20)</f>
        <v>3963.09</v>
      </c>
      <c r="R20" t="e">
        <f>Q20-P20</f>
        <v>#NULL!</v>
      </c>
    </row>
    <row r="21">
      <c r="B21" t="str">
        <v>SJ</v>
      </c>
      <c r="C21">
        <v>46173</v>
      </c>
      <c r="D21" t="str">
        <v>POS Data Upload DC Central</v>
      </c>
      <c r="E21" t="str">
        <v>EZ Cater</v>
      </c>
      <c r="F21" t="str">
        <v/>
      </c>
      <c r="G21">
        <v>110000</v>
      </c>
      <c r="H21">
        <v>2902</v>
      </c>
      <c r="I21">
        <v>0</v>
      </c>
      <c r="J21">
        <v>0</v>
      </c>
      <c r="O21">
        <v>10752</v>
      </c>
      <c r="P21">
        <f>SUMIFS(I:I,H:H,O21)</f>
        <v>5772.530000000001</v>
      </c>
      <c r="Q21">
        <f>SUMIFS(J:J,H:H,O21)</f>
        <v>5772.530000000001</v>
      </c>
      <c r="R21" t="e">
        <f>Q21-P21</f>
        <v>#NULL!</v>
      </c>
    </row>
    <row r="22">
      <c r="B22" t="str">
        <v>SJ</v>
      </c>
      <c r="C22">
        <v>46173</v>
      </c>
      <c r="D22" t="str">
        <v>POS Data Upload DC Central</v>
      </c>
      <c r="E22" t="str">
        <v>Gift Card Redeemed</v>
      </c>
      <c r="F22" t="str">
        <v/>
      </c>
      <c r="G22">
        <v>202900</v>
      </c>
      <c r="H22">
        <v>2902</v>
      </c>
      <c r="I22">
        <v>0</v>
      </c>
      <c r="J22">
        <v>0</v>
      </c>
      <c r="O22">
        <v>10921</v>
      </c>
      <c r="P22">
        <f>SUMIFS(I:I,H:H,O22)</f>
        <v>8397.400000000001</v>
      </c>
      <c r="Q22">
        <f>SUMIFS(J:J,H:H,O22)</f>
        <v>8397.4</v>
      </c>
      <c r="R22" t="e">
        <f>Q22-P22</f>
        <v>#NULL!</v>
      </c>
    </row>
    <row r="23">
      <c r="B23" t="str">
        <v>SJ</v>
      </c>
      <c r="C23">
        <v>46173</v>
      </c>
      <c r="D23" t="str">
        <v>POS Data Upload DC Central</v>
      </c>
      <c r="E23" t="str">
        <v>Gift Cards Sales</v>
      </c>
      <c r="F23" t="str">
        <v/>
      </c>
      <c r="G23">
        <v>202800</v>
      </c>
      <c r="H23">
        <v>2902</v>
      </c>
      <c r="I23">
        <v>0</v>
      </c>
      <c r="J23">
        <v>0</v>
      </c>
      <c r="O23">
        <v>10989</v>
      </c>
      <c r="P23">
        <f>SUMIFS(I:I,H:H,O23)</f>
        <v>6976.070000000001</v>
      </c>
      <c r="Q23">
        <f>SUMIFS(J:J,H:H,O23)</f>
        <v>6976.070000000001</v>
      </c>
      <c r="R23" t="e">
        <f>Q23-P23</f>
        <v>#NULL!</v>
      </c>
    </row>
    <row r="24">
      <c r="B24" t="str">
        <v>SJ</v>
      </c>
      <c r="C24">
        <v>46173</v>
      </c>
      <c r="D24" t="str">
        <v>POS Data Upload DC Central</v>
      </c>
      <c r="E24" t="str">
        <v>GrubHub</v>
      </c>
      <c r="F24" t="str">
        <v>GHD</v>
      </c>
      <c r="G24">
        <v>115000</v>
      </c>
      <c r="H24">
        <v>2902</v>
      </c>
      <c r="I24">
        <v>15.06</v>
      </c>
      <c r="J24">
        <v>0</v>
      </c>
      <c r="O24">
        <v>11218</v>
      </c>
      <c r="P24">
        <f>SUMIFS(I:I,H:H,O24)</f>
        <v>4247.929999999999</v>
      </c>
      <c r="Q24">
        <f>SUMIFS(J:J,H:H,O24)</f>
        <v>4247.929999999999</v>
      </c>
      <c r="R24" t="e">
        <f>Q24-P24</f>
        <v>#NULL!</v>
      </c>
    </row>
    <row r="25">
      <c r="B25" t="str">
        <v>SJ</v>
      </c>
      <c r="C25">
        <v>46173</v>
      </c>
      <c r="D25" t="str">
        <v>POS Data Upload DC Central</v>
      </c>
      <c r="E25" t="str">
        <v>Kiosk Expected Payment</v>
      </c>
      <c r="F25" t="str">
        <v>CC</v>
      </c>
      <c r="G25">
        <v>102500</v>
      </c>
      <c r="H25">
        <v>2902</v>
      </c>
      <c r="I25">
        <v>0</v>
      </c>
      <c r="J25">
        <v>0</v>
      </c>
      <c r="O25">
        <v>11422</v>
      </c>
      <c r="P25">
        <f>SUMIFS(I:I,H:H,O25)</f>
        <v>0</v>
      </c>
      <c r="Q25">
        <f>SUMIFS(J:J,H:H,O25)</f>
        <v>0</v>
      </c>
      <c r="R25" t="e">
        <f>Q25-P25</f>
        <v>#NULL!</v>
      </c>
    </row>
    <row r="26">
      <c r="B26" t="str">
        <v>SJ</v>
      </c>
      <c r="C26">
        <v>46173</v>
      </c>
      <c r="D26" t="str">
        <v>POS Data Upload DC Central</v>
      </c>
      <c r="E26" t="str">
        <v>Non-Redeemable Tender</v>
      </c>
      <c r="F26" t="str">
        <v>CASH</v>
      </c>
      <c r="G26">
        <v>676000</v>
      </c>
      <c r="H26">
        <v>2902</v>
      </c>
      <c r="I26">
        <v>0</v>
      </c>
      <c r="J26">
        <v>0</v>
      </c>
      <c r="O26">
        <v>11423</v>
      </c>
      <c r="P26">
        <f>SUMIFS(I:I,H:H,O26)</f>
        <v>4861.59</v>
      </c>
      <c r="Q26">
        <f>SUMIFS(J:J,H:H,O26)</f>
        <v>4861.589999999999</v>
      </c>
      <c r="R26" t="e">
        <f>Q26-P26</f>
        <v>#NULL!</v>
      </c>
    </row>
    <row r="27">
      <c r="B27" t="str">
        <v>SJ</v>
      </c>
      <c r="C27">
        <v>46173</v>
      </c>
      <c r="D27" t="str">
        <v>POS Data Upload DC Central</v>
      </c>
      <c r="E27" t="str">
        <v>O/S DC Discrepancies</v>
      </c>
      <c r="F27" t="str">
        <v>CASH</v>
      </c>
      <c r="G27">
        <v>676000</v>
      </c>
      <c r="H27">
        <v>2902</v>
      </c>
      <c r="I27">
        <v>0</v>
      </c>
      <c r="J27">
        <v>0</v>
      </c>
      <c r="O27">
        <v>11424</v>
      </c>
      <c r="P27">
        <f>SUMIFS(I:I,H:H,O27)</f>
        <v>4431.3499999999985</v>
      </c>
      <c r="Q27">
        <f>SUMIFS(J:J,H:H,O27)</f>
        <v>4431.349999999999</v>
      </c>
      <c r="R27" t="e">
        <f>Q27-P27</f>
        <v>#NULL!</v>
      </c>
    </row>
    <row r="28">
      <c r="B28" t="str">
        <v>SJ</v>
      </c>
      <c r="C28">
        <v>46173</v>
      </c>
      <c r="D28" t="str">
        <v>POS Data Upload DC Central</v>
      </c>
      <c r="E28" t="str">
        <v>Online Catering</v>
      </c>
      <c r="F28" t="str">
        <v/>
      </c>
      <c r="G28">
        <v>110000</v>
      </c>
      <c r="H28">
        <v>2902</v>
      </c>
      <c r="I28">
        <v>0</v>
      </c>
      <c r="J28">
        <v>0</v>
      </c>
      <c r="O28">
        <v>11425</v>
      </c>
      <c r="P28">
        <f>SUMIFS(I:I,H:H,O28)</f>
        <v>2835.87</v>
      </c>
      <c r="Q28">
        <f>SUMIFS(J:J,H:H,O28)</f>
        <v>2835.87</v>
      </c>
      <c r="R28" t="e">
        <f>Q28-P28</f>
        <v>#NULL!</v>
      </c>
    </row>
    <row r="29">
      <c r="B29" t="str">
        <v>SJ</v>
      </c>
      <c r="C29">
        <v>46173</v>
      </c>
      <c r="D29" t="str">
        <v>POS Data Upload DC Central</v>
      </c>
      <c r="E29" t="str">
        <v>Paid Outs</v>
      </c>
      <c r="F29" t="str">
        <v/>
      </c>
      <c r="G29">
        <v>116200</v>
      </c>
      <c r="H29">
        <v>2902</v>
      </c>
      <c r="I29">
        <v>0</v>
      </c>
      <c r="J29">
        <v>0</v>
      </c>
      <c r="O29">
        <v>11438</v>
      </c>
      <c r="P29">
        <f>SUMIFS(I:I,H:H,O29)</f>
        <v>3219.12</v>
      </c>
      <c r="Q29">
        <f>SUMIFS(J:J,H:H,O29)</f>
        <v>3219.12</v>
      </c>
      <c r="R29" t="e">
        <f>Q29-P29</f>
        <v>#NULL!</v>
      </c>
    </row>
    <row r="30">
      <c r="B30" t="str">
        <v>SJ</v>
      </c>
      <c r="C30">
        <v>46173</v>
      </c>
      <c r="D30" t="str">
        <v>POS Data Upload DC Central</v>
      </c>
      <c r="E30" t="str">
        <v>POS Over/Short</v>
      </c>
      <c r="F30" t="str">
        <v>CASH</v>
      </c>
      <c r="G30">
        <v>676000</v>
      </c>
      <c r="H30">
        <v>2902</v>
      </c>
      <c r="I30">
        <v>0</v>
      </c>
      <c r="J30">
        <v>0</v>
      </c>
      <c r="O30">
        <v>11540</v>
      </c>
      <c r="P30">
        <f>SUMIFS(I:I,H:H,O30)</f>
        <v>9888.29</v>
      </c>
      <c r="Q30">
        <f>SUMIFS(J:J,H:H,O30)</f>
        <v>9888.29</v>
      </c>
      <c r="R30" t="e">
        <f>Q30-P30</f>
        <v>#NULL!</v>
      </c>
    </row>
    <row r="31">
      <c r="B31" t="str">
        <v>SJ</v>
      </c>
      <c r="C31">
        <v>46173</v>
      </c>
      <c r="D31" t="str">
        <v>POS Data Upload DC Central</v>
      </c>
      <c r="E31" t="str">
        <v>Promotions</v>
      </c>
      <c r="F31" t="str">
        <v/>
      </c>
      <c r="G31">
        <v>444000</v>
      </c>
      <c r="H31">
        <v>2902</v>
      </c>
      <c r="I31">
        <v>0</v>
      </c>
      <c r="J31">
        <v>0</v>
      </c>
      <c r="O31">
        <v>11580</v>
      </c>
      <c r="P31">
        <f>SUMIFS(I:I,H:H,O31)</f>
        <v>6545.5599999999995</v>
      </c>
      <c r="Q31">
        <f>SUMIFS(J:J,H:H,O31)</f>
        <v>6545.5599999999995</v>
      </c>
      <c r="R31" t="e">
        <f>Q31-P31</f>
        <v>#NULL!</v>
      </c>
    </row>
    <row r="32">
      <c r="B32" t="str">
        <v>SJ</v>
      </c>
      <c r="C32">
        <v>46173</v>
      </c>
      <c r="D32" t="str">
        <v>POS Data Upload DC Central</v>
      </c>
      <c r="E32" t="str">
        <v>Sales Beverages</v>
      </c>
      <c r="F32" t="str">
        <v/>
      </c>
      <c r="G32">
        <v>401000</v>
      </c>
      <c r="H32">
        <v>2902</v>
      </c>
      <c r="I32">
        <v>0</v>
      </c>
      <c r="J32">
        <v>212.7</v>
      </c>
      <c r="O32">
        <v>11691</v>
      </c>
      <c r="P32">
        <f>SUMIFS(I:I,H:H,O32)</f>
        <v>5682.660000000001</v>
      </c>
      <c r="Q32">
        <f>SUMIFS(J:J,H:H,O32)</f>
        <v>5682.660000000001</v>
      </c>
      <c r="R32" t="e">
        <f>Q32-P32</f>
        <v>#NULL!</v>
      </c>
    </row>
    <row r="33">
      <c r="B33" t="str">
        <v>SJ</v>
      </c>
      <c r="C33">
        <v>46173</v>
      </c>
      <c r="D33" t="str">
        <v>POS Data Upload DC Central</v>
      </c>
      <c r="E33" t="str">
        <v>Sales Food</v>
      </c>
      <c r="F33" t="str">
        <v/>
      </c>
      <c r="G33">
        <v>401000</v>
      </c>
      <c r="H33">
        <v>2902</v>
      </c>
      <c r="I33">
        <v>0</v>
      </c>
      <c r="J33">
        <v>5385.86</v>
      </c>
      <c r="O33">
        <v>11833</v>
      </c>
      <c r="P33">
        <f>SUMIFS(I:I,H:H,O33)</f>
        <v>4573.5199999999995</v>
      </c>
      <c r="Q33">
        <f>SUMIFS(J:J,H:H,O33)</f>
        <v>4573.5199999999995</v>
      </c>
      <c r="R33" t="e">
        <f>Q33-P33</f>
        <v>#NULL!</v>
      </c>
    </row>
    <row r="34">
      <c r="B34" t="str">
        <v>SJ</v>
      </c>
      <c r="C34">
        <v>46173</v>
      </c>
      <c r="D34" t="str">
        <v>POS Data Upload DC Central</v>
      </c>
      <c r="E34" t="str">
        <v>Sales Other</v>
      </c>
      <c r="F34" t="str">
        <v/>
      </c>
      <c r="G34">
        <v>408000</v>
      </c>
      <c r="H34">
        <v>2902</v>
      </c>
      <c r="I34">
        <v>0</v>
      </c>
      <c r="J34">
        <v>0</v>
      </c>
      <c r="O34">
        <v>11921</v>
      </c>
      <c r="P34">
        <f>SUMIFS(I:I,H:H,O34)</f>
        <v>7835.4</v>
      </c>
      <c r="Q34">
        <f>SUMIFS(J:J,H:H,O34)</f>
        <v>7835.4</v>
      </c>
      <c r="R34" t="e">
        <f>Q34-P34</f>
        <v>#NULL!</v>
      </c>
    </row>
    <row r="35">
      <c r="B35" t="str">
        <v>SJ</v>
      </c>
      <c r="C35">
        <v>46173</v>
      </c>
      <c r="D35" t="str">
        <v>POS Data Upload DC Central</v>
      </c>
      <c r="E35" t="str">
        <v>Sales Tax Payable</v>
      </c>
      <c r="F35" t="str">
        <v/>
      </c>
      <c r="G35">
        <v>241000</v>
      </c>
      <c r="H35">
        <v>2902</v>
      </c>
      <c r="I35">
        <v>0</v>
      </c>
      <c r="J35">
        <v>425.27</v>
      </c>
      <c r="O35">
        <v>11922</v>
      </c>
      <c r="P35">
        <f>SUMIFS(I:I,H:H,O35)</f>
        <v>4564.53</v>
      </c>
      <c r="Q35">
        <f>SUMIFS(J:J,H:H,O35)</f>
        <v>4564.53</v>
      </c>
      <c r="R35" t="e">
        <f>Q35-P35</f>
        <v>#NULL!</v>
      </c>
    </row>
    <row r="36">
      <c r="B36" t="str">
        <v>SJ</v>
      </c>
      <c r="C36">
        <v>46173</v>
      </c>
      <c r="D36" t="str">
        <v>POS Data Upload DC Central</v>
      </c>
      <c r="E36" t="str">
        <v>Uber</v>
      </c>
      <c r="F36" t="str">
        <v>UBD</v>
      </c>
      <c r="G36">
        <v>116000</v>
      </c>
      <c r="H36">
        <v>2902</v>
      </c>
      <c r="I36">
        <v>111.82</v>
      </c>
      <c r="J36">
        <v>0</v>
      </c>
      <c r="O36">
        <v>11949</v>
      </c>
      <c r="P36">
        <f>SUMIFS(I:I,H:H,O36)</f>
        <v>6233.05</v>
      </c>
      <c r="Q36">
        <f>SUMIFS(J:J,H:H,O36)</f>
        <v>6233.05</v>
      </c>
      <c r="R36" t="e">
        <f>Q36-P36</f>
        <v>#NULL!</v>
      </c>
    </row>
    <row r="37">
      <c r="B37" t="str">
        <v>SJ</v>
      </c>
      <c r="C37">
        <v>46173</v>
      </c>
      <c r="D37" t="str">
        <v>POS Data Upload DC Central</v>
      </c>
      <c r="E37" t="str">
        <v>Uber Shortage</v>
      </c>
      <c r="F37" t="str">
        <v>UBD</v>
      </c>
      <c r="G37">
        <v>678500</v>
      </c>
      <c r="H37">
        <v>2902</v>
      </c>
      <c r="I37">
        <v>0</v>
      </c>
      <c r="J37">
        <v>0</v>
      </c>
      <c r="O37">
        <v>12114</v>
      </c>
      <c r="P37">
        <f>SUMIFS(I:I,H:H,O37)</f>
        <v>4849.37</v>
      </c>
      <c r="Q37">
        <f>SUMIFS(J:J,H:H,O37)</f>
        <v>4849.37</v>
      </c>
      <c r="R37" t="e">
        <f>Q37-P37</f>
        <v>#NULL!</v>
      </c>
    </row>
    <row r="38">
      <c r="B38" t="str">
        <v>SJ</v>
      </c>
      <c r="C38">
        <v>46173</v>
      </c>
      <c r="D38" t="str">
        <v>POS Data Upload DC Central</v>
      </c>
      <c r="E38" t="str">
        <v>WL DD Tips</v>
      </c>
      <c r="F38" t="str">
        <v/>
      </c>
      <c r="G38">
        <v>670000</v>
      </c>
      <c r="H38">
        <v>2902</v>
      </c>
      <c r="I38">
        <v>0</v>
      </c>
      <c r="J38">
        <v>0</v>
      </c>
      <c r="O38">
        <v>12192</v>
      </c>
      <c r="P38">
        <f>SUMIFS(I:I,H:H,O38)</f>
        <v>7314.31</v>
      </c>
      <c r="Q38">
        <f>SUMIFS(J:J,H:H,O38)</f>
        <v>7314.3099999999995</v>
      </c>
      <c r="R38" t="e">
        <f>Q38-P38</f>
        <v>#NULL!</v>
      </c>
    </row>
    <row r="39">
      <c r="B39" t="str">
        <v>SJ</v>
      </c>
      <c r="C39">
        <v>46173</v>
      </c>
      <c r="D39" t="str">
        <v>POS Data Upload DC Central</v>
      </c>
      <c r="E39" t="str">
        <v>Amex Expected Deposit</v>
      </c>
      <c r="F39" t="str">
        <v>CC</v>
      </c>
      <c r="G39">
        <v>102500</v>
      </c>
      <c r="H39">
        <v>4579</v>
      </c>
      <c r="I39">
        <v>50.28</v>
      </c>
      <c r="J39">
        <v>0</v>
      </c>
      <c r="O39">
        <v>12967</v>
      </c>
      <c r="P39">
        <f>SUMIFS(I:I,H:H,O39)</f>
        <v>7320.020000000001</v>
      </c>
      <c r="Q39">
        <f>SUMIFS(J:J,H:H,O39)</f>
        <v>7320.020000000001</v>
      </c>
      <c r="R39" t="e">
        <f>Q39-P39</f>
        <v>#NULL!</v>
      </c>
    </row>
    <row r="40">
      <c r="B40" t="str">
        <v>SJ</v>
      </c>
      <c r="C40">
        <v>46173</v>
      </c>
      <c r="D40" t="str">
        <v>POS Data Upload DC Central</v>
      </c>
      <c r="E40" t="str">
        <v>Ca CRV</v>
      </c>
      <c r="F40" t="str">
        <v/>
      </c>
      <c r="G40">
        <v>240000</v>
      </c>
      <c r="H40">
        <v>4579</v>
      </c>
      <c r="I40">
        <v>0</v>
      </c>
      <c r="J40">
        <v>0</v>
      </c>
      <c r="O40">
        <v>13144</v>
      </c>
      <c r="P40">
        <f>SUMIFS(I:I,H:H,O40)</f>
        <v>8246.010000000002</v>
      </c>
      <c r="Q40">
        <f>SUMIFS(J:J,H:H,O40)</f>
        <v>8246.01</v>
      </c>
      <c r="R40" t="e">
        <f>Q40-P40</f>
        <v>#NULL!</v>
      </c>
    </row>
    <row r="41">
      <c r="B41" t="str">
        <v>SJ</v>
      </c>
      <c r="C41">
        <v>46173</v>
      </c>
      <c r="D41" t="str">
        <v>POS Data Upload DC Central</v>
      </c>
      <c r="E41" t="str">
        <v>Cash Expected Deposit</v>
      </c>
      <c r="F41" t="str">
        <v>CASH</v>
      </c>
      <c r="G41">
        <v>102000</v>
      </c>
      <c r="H41">
        <v>4579</v>
      </c>
      <c r="I41">
        <v>2090.5700000000006</v>
      </c>
      <c r="J41">
        <v>0</v>
      </c>
      <c r="O41">
        <v>13684</v>
      </c>
      <c r="P41">
        <f>SUMIFS(I:I,H:H,O41)</f>
        <v>9678.69</v>
      </c>
      <c r="Q41">
        <f>SUMIFS(J:J,H:H,O41)</f>
        <v>9678.69</v>
      </c>
      <c r="R41" t="e">
        <f>Q41-P41</f>
        <v>#NULL!</v>
      </c>
    </row>
    <row r="42">
      <c r="B42" t="str">
        <v>SJ</v>
      </c>
      <c r="C42">
        <v>46173</v>
      </c>
      <c r="D42" t="str">
        <v>POS Data Upload DC Central</v>
      </c>
      <c r="E42" t="str">
        <v>CC Expected Deposit</v>
      </c>
      <c r="F42" t="str">
        <v>CC</v>
      </c>
      <c r="G42">
        <v>102500</v>
      </c>
      <c r="H42">
        <v>4579</v>
      </c>
      <c r="I42">
        <v>4798</v>
      </c>
      <c r="J42">
        <v>0</v>
      </c>
      <c r="O42">
        <v>13691</v>
      </c>
      <c r="P42">
        <f>SUMIFS(I:I,H:H,O42)</f>
        <v>5953.3099999999995</v>
      </c>
      <c r="Q42">
        <f>SUMIFS(J:J,H:H,O42)</f>
        <v>5953.31</v>
      </c>
      <c r="R42" t="e">
        <f>Q42-P42</f>
        <v>#NULL!</v>
      </c>
    </row>
    <row r="43">
      <c r="B43" t="str">
        <v>SJ</v>
      </c>
      <c r="C43">
        <v>46173</v>
      </c>
      <c r="D43" t="str">
        <v>POS Data Upload DC Central</v>
      </c>
      <c r="E43" t="str">
        <v>Delivery Fee</v>
      </c>
      <c r="F43" t="str">
        <v/>
      </c>
      <c r="G43">
        <v>670000</v>
      </c>
      <c r="H43">
        <v>4579</v>
      </c>
      <c r="I43">
        <v>0</v>
      </c>
      <c r="J43">
        <v>0</v>
      </c>
      <c r="O43">
        <v>13903</v>
      </c>
      <c r="P43">
        <f>SUMIFS(I:I,H:H,O43)</f>
        <v>6300.84</v>
      </c>
      <c r="Q43">
        <f>SUMIFS(J:J,H:H,O43)</f>
        <v>6300.84</v>
      </c>
      <c r="R43" t="e">
        <f>Q43-P43</f>
        <v>#NULL!</v>
      </c>
    </row>
    <row r="44">
      <c r="B44" t="str">
        <v>SJ</v>
      </c>
      <c r="C44">
        <v>46173</v>
      </c>
      <c r="D44" t="str">
        <v>POS Data Upload DC Central</v>
      </c>
      <c r="E44" t="str">
        <v>Discounts - 10%</v>
      </c>
      <c r="F44" t="str">
        <v/>
      </c>
      <c r="G44">
        <v>421000</v>
      </c>
      <c r="H44">
        <v>4579</v>
      </c>
      <c r="I44">
        <v>0</v>
      </c>
      <c r="J44">
        <v>0</v>
      </c>
      <c r="O44">
        <v>13959</v>
      </c>
      <c r="P44">
        <f>SUMIFS(I:I,H:H,O44)</f>
        <v>3374.1099999999997</v>
      </c>
      <c r="Q44">
        <f>SUMIFS(J:J,H:H,O44)</f>
        <v>3374.1099999999997</v>
      </c>
      <c r="R44" t="e">
        <f>Q44-P44</f>
        <v>#NULL!</v>
      </c>
    </row>
    <row r="45">
      <c r="B45" t="str">
        <v>SJ</v>
      </c>
      <c r="C45">
        <v>46173</v>
      </c>
      <c r="D45" t="str">
        <v>POS Data Upload DC Central</v>
      </c>
      <c r="E45" t="str">
        <v>Discounts - Employee</v>
      </c>
      <c r="F45" t="str">
        <v/>
      </c>
      <c r="G45">
        <v>421000</v>
      </c>
      <c r="H45">
        <v>4579</v>
      </c>
      <c r="I45">
        <v>0</v>
      </c>
      <c r="J45">
        <v>0</v>
      </c>
      <c r="O45">
        <v>14183</v>
      </c>
      <c r="P45">
        <f>SUMIFS(I:I,H:H,O45)</f>
        <v>4987.43</v>
      </c>
      <c r="Q45">
        <f>SUMIFS(J:J,H:H,O45)</f>
        <v>4987.43</v>
      </c>
      <c r="R45" t="e">
        <f>Q45-P45</f>
        <v>#NULL!</v>
      </c>
    </row>
    <row r="46">
      <c r="B46" t="str">
        <v>SJ</v>
      </c>
      <c r="C46">
        <v>46173</v>
      </c>
      <c r="D46" t="str">
        <v>POS Data Upload DC Central</v>
      </c>
      <c r="E46" t="str">
        <v>Discounts - Guest Recovery</v>
      </c>
      <c r="F46" t="str">
        <v/>
      </c>
      <c r="G46">
        <v>421000</v>
      </c>
      <c r="H46">
        <v>4579</v>
      </c>
      <c r="I46">
        <v>0</v>
      </c>
      <c r="J46">
        <v>0</v>
      </c>
      <c r="O46">
        <v>14184</v>
      </c>
      <c r="P46">
        <f>SUMIFS(I:I,H:H,O46)</f>
        <v>2873.9000000000005</v>
      </c>
      <c r="Q46">
        <f>SUMIFS(J:J,H:H,O46)</f>
        <v>2873.9</v>
      </c>
      <c r="R46" t="e">
        <f>Q46-P46</f>
        <v>#NULL!</v>
      </c>
    </row>
    <row r="47">
      <c r="B47" t="str">
        <v>SJ</v>
      </c>
      <c r="C47">
        <v>46173</v>
      </c>
      <c r="D47" t="str">
        <v>POS Data Upload DC Central</v>
      </c>
      <c r="E47" t="str">
        <v>Discounts - Manager</v>
      </c>
      <c r="F47" t="str">
        <v/>
      </c>
      <c r="G47">
        <v>421000</v>
      </c>
      <c r="H47">
        <v>4579</v>
      </c>
      <c r="I47">
        <v>0</v>
      </c>
      <c r="J47">
        <v>0</v>
      </c>
      <c r="O47">
        <v>14210</v>
      </c>
      <c r="P47">
        <f>SUMIFS(I:I,H:H,O47)</f>
        <v>4874.29</v>
      </c>
      <c r="Q47">
        <f>SUMIFS(J:J,H:H,O47)</f>
        <v>4874.29</v>
      </c>
      <c r="R47" t="e">
        <f>Q47-P47</f>
        <v>#NULL!</v>
      </c>
    </row>
    <row r="48">
      <c r="B48" t="str">
        <v>SJ</v>
      </c>
      <c r="C48">
        <v>46173</v>
      </c>
      <c r="D48" t="str">
        <v>POS Data Upload DC Central</v>
      </c>
      <c r="E48" t="str">
        <v>Discounts - Military</v>
      </c>
      <c r="F48" t="str">
        <v/>
      </c>
      <c r="G48">
        <v>421000</v>
      </c>
      <c r="H48">
        <v>4579</v>
      </c>
      <c r="I48">
        <v>0</v>
      </c>
      <c r="J48">
        <v>0</v>
      </c>
      <c r="O48">
        <v>14589</v>
      </c>
      <c r="P48">
        <f>SUMIFS(I:I,H:H,O48)</f>
        <v>5076.749999999999</v>
      </c>
      <c r="Q48">
        <f>SUMIFS(J:J,H:H,O48)</f>
        <v>5076.75</v>
      </c>
      <c r="R48" t="e">
        <f>Q48-P48</f>
        <v>#NULL!</v>
      </c>
    </row>
    <row r="49">
      <c r="B49" t="str">
        <v>SJ</v>
      </c>
      <c r="C49">
        <v>46173</v>
      </c>
      <c r="D49" t="str">
        <v>POS Data Upload DC Central</v>
      </c>
      <c r="E49" t="str">
        <v>Discounts - Open $</v>
      </c>
      <c r="F49" t="str">
        <v/>
      </c>
      <c r="G49">
        <v>421000</v>
      </c>
      <c r="H49">
        <v>4579</v>
      </c>
      <c r="I49">
        <v>0</v>
      </c>
      <c r="J49">
        <v>0</v>
      </c>
      <c r="O49">
        <v>14693</v>
      </c>
      <c r="P49">
        <f>SUMIFS(I:I,H:H,O49)</f>
        <v>4896.12</v>
      </c>
      <c r="Q49">
        <f>SUMIFS(J:J,H:H,O49)</f>
        <v>4896.12</v>
      </c>
      <c r="R49" t="e">
        <f>Q49-P49</f>
        <v>#NULL!</v>
      </c>
    </row>
    <row r="50">
      <c r="B50" t="str">
        <v>SJ</v>
      </c>
      <c r="C50">
        <v>46173</v>
      </c>
      <c r="D50" t="str">
        <v>POS Data Upload DC Central</v>
      </c>
      <c r="E50" t="str">
        <v>Discounts - Open %</v>
      </c>
      <c r="F50" t="str">
        <v/>
      </c>
      <c r="G50">
        <v>421000</v>
      </c>
      <c r="H50">
        <v>4579</v>
      </c>
      <c r="I50">
        <v>0</v>
      </c>
      <c r="J50">
        <v>0</v>
      </c>
      <c r="O50">
        <v>14719</v>
      </c>
      <c r="P50">
        <f>SUMIFS(I:I,H:H,O50)</f>
        <v>4886.26</v>
      </c>
      <c r="Q50">
        <f>SUMIFS(J:J,H:H,O50)</f>
        <v>4886.26</v>
      </c>
      <c r="R50" t="e">
        <f>Q50-P50</f>
        <v>#NULL!</v>
      </c>
    </row>
    <row r="51">
      <c r="B51" t="str">
        <v>SJ</v>
      </c>
      <c r="C51">
        <v>46173</v>
      </c>
      <c r="D51" t="str">
        <v>POS Data Upload DC Central</v>
      </c>
      <c r="E51" t="str">
        <v>Discounts - Other</v>
      </c>
      <c r="F51" t="str">
        <v/>
      </c>
      <c r="G51">
        <v>421000</v>
      </c>
      <c r="H51">
        <v>4579</v>
      </c>
      <c r="I51">
        <v>0</v>
      </c>
      <c r="J51">
        <v>0</v>
      </c>
      <c r="O51">
        <v>14869</v>
      </c>
      <c r="P51">
        <f>SUMIFS(I:I,H:H,O51)</f>
        <v>4435.660000000001</v>
      </c>
      <c r="Q51">
        <f>SUMIFS(J:J,H:H,O51)</f>
        <v>4435.66</v>
      </c>
      <c r="R51" t="e">
        <f>Q51-P51</f>
        <v>#NULL!</v>
      </c>
    </row>
    <row r="52">
      <c r="B52" t="str">
        <v>SJ</v>
      </c>
      <c r="C52">
        <v>46173</v>
      </c>
      <c r="D52" t="str">
        <v>POS Data Upload DC Central</v>
      </c>
      <c r="E52" t="str">
        <v>Discounts - Police</v>
      </c>
      <c r="F52" t="str">
        <v/>
      </c>
      <c r="G52">
        <v>421000</v>
      </c>
      <c r="H52">
        <v>4579</v>
      </c>
      <c r="I52">
        <v>0</v>
      </c>
      <c r="J52">
        <v>0</v>
      </c>
      <c r="O52">
        <v>15462</v>
      </c>
      <c r="P52">
        <f>SUMIFS(I:I,H:H,O52)</f>
        <v>5447.229999999999</v>
      </c>
      <c r="Q52">
        <f>SUMIFS(J:J,H:H,O52)</f>
        <v>5447.23</v>
      </c>
      <c r="R52" t="e">
        <f>Q52-P52</f>
        <v>#NULL!</v>
      </c>
    </row>
    <row r="53">
      <c r="B53" t="str">
        <v>SJ</v>
      </c>
      <c r="C53">
        <v>46173</v>
      </c>
      <c r="D53" t="str">
        <v>POS Data Upload DC Central</v>
      </c>
      <c r="E53" t="str">
        <v>Discounts - Senior Citizen</v>
      </c>
      <c r="F53" t="str">
        <v/>
      </c>
      <c r="G53">
        <v>421000</v>
      </c>
      <c r="H53">
        <v>4579</v>
      </c>
      <c r="I53">
        <v>0</v>
      </c>
      <c r="J53">
        <v>0</v>
      </c>
      <c r="O53">
        <v>15643</v>
      </c>
      <c r="P53">
        <f>SUMIFS(I:I,H:H,O53)</f>
        <v>4600.119999999999</v>
      </c>
      <c r="Q53">
        <f>SUMIFS(J:J,H:H,O53)</f>
        <v>4600.12</v>
      </c>
      <c r="R53" t="e">
        <f>Q53-P53</f>
        <v>#NULL!</v>
      </c>
    </row>
    <row r="54">
      <c r="B54" t="str">
        <v>SJ</v>
      </c>
      <c r="C54">
        <v>46173</v>
      </c>
      <c r="D54" t="str">
        <v>POS Data Upload DC Central</v>
      </c>
      <c r="E54" t="str">
        <v>Donations</v>
      </c>
      <c r="F54" t="str">
        <v/>
      </c>
      <c r="G54">
        <v>236000</v>
      </c>
      <c r="H54">
        <v>4579</v>
      </c>
      <c r="I54">
        <v>0</v>
      </c>
      <c r="J54">
        <v>0</v>
      </c>
    </row>
    <row r="55">
      <c r="B55" t="str">
        <v>SJ</v>
      </c>
      <c r="C55">
        <v>46173</v>
      </c>
      <c r="D55" t="str">
        <v>POS Data Upload DC Central</v>
      </c>
      <c r="E55" t="str">
        <v>DoorDash</v>
      </c>
      <c r="F55" t="str">
        <v>DDD</v>
      </c>
      <c r="G55">
        <v>113000</v>
      </c>
      <c r="H55">
        <v>4579</v>
      </c>
      <c r="I55">
        <v>1655.12</v>
      </c>
      <c r="J55">
        <v>0</v>
      </c>
    </row>
    <row r="56">
      <c r="B56" t="str">
        <v>SJ</v>
      </c>
      <c r="C56">
        <v>46173</v>
      </c>
      <c r="D56" t="str">
        <v>POS Data Upload DC Central</v>
      </c>
      <c r="E56" t="str">
        <v>DoorDash Shortage</v>
      </c>
      <c r="F56" t="str">
        <v>DDD</v>
      </c>
      <c r="G56">
        <v>678500</v>
      </c>
      <c r="H56">
        <v>4579</v>
      </c>
      <c r="I56">
        <v>0</v>
      </c>
      <c r="J56">
        <v>0</v>
      </c>
    </row>
    <row r="57">
      <c r="B57" t="str">
        <v>SJ</v>
      </c>
      <c r="C57">
        <v>46173</v>
      </c>
      <c r="D57" t="str">
        <v>POS Data Upload DC Central</v>
      </c>
      <c r="E57" t="str">
        <v xml:space="preserve">EBT Expected </v>
      </c>
      <c r="F57" t="str">
        <v/>
      </c>
      <c r="G57">
        <v>114000</v>
      </c>
      <c r="H57">
        <v>4579</v>
      </c>
      <c r="I57">
        <v>0</v>
      </c>
      <c r="J57">
        <v>0</v>
      </c>
    </row>
    <row r="58">
      <c r="B58" t="str">
        <v>SJ</v>
      </c>
      <c r="C58">
        <v>46173</v>
      </c>
      <c r="D58" t="str">
        <v>POS Data Upload DC Central</v>
      </c>
      <c r="E58" t="str">
        <v>EZ Cater</v>
      </c>
      <c r="F58" t="str">
        <v/>
      </c>
      <c r="G58">
        <v>110000</v>
      </c>
      <c r="H58">
        <v>4579</v>
      </c>
      <c r="I58">
        <v>0</v>
      </c>
      <c r="J58">
        <v>0</v>
      </c>
    </row>
    <row r="59">
      <c r="B59" t="str">
        <v>SJ</v>
      </c>
      <c r="C59">
        <v>46173</v>
      </c>
      <c r="D59" t="str">
        <v>POS Data Upload DC Central</v>
      </c>
      <c r="E59" t="str">
        <v>Gift Card Redeemed</v>
      </c>
      <c r="F59" t="str">
        <v/>
      </c>
      <c r="G59">
        <v>202900</v>
      </c>
      <c r="H59">
        <v>4579</v>
      </c>
      <c r="I59">
        <v>0</v>
      </c>
      <c r="J59">
        <v>0</v>
      </c>
    </row>
    <row r="60">
      <c r="B60" t="str">
        <v>SJ</v>
      </c>
      <c r="C60">
        <v>46173</v>
      </c>
      <c r="D60" t="str">
        <v>POS Data Upload DC Central</v>
      </c>
      <c r="E60" t="str">
        <v>Gift Cards Sales</v>
      </c>
      <c r="F60" t="str">
        <v/>
      </c>
      <c r="G60">
        <v>202800</v>
      </c>
      <c r="H60">
        <v>4579</v>
      </c>
      <c r="I60">
        <v>0</v>
      </c>
      <c r="J60">
        <v>0</v>
      </c>
    </row>
    <row r="61">
      <c r="B61" t="str">
        <v>SJ</v>
      </c>
      <c r="C61">
        <v>46173</v>
      </c>
      <c r="D61" t="str">
        <v>POS Data Upload DC Central</v>
      </c>
      <c r="E61" t="str">
        <v>GrubHub</v>
      </c>
      <c r="F61" t="str">
        <v>GHD</v>
      </c>
      <c r="G61">
        <v>115000</v>
      </c>
      <c r="H61">
        <v>4579</v>
      </c>
      <c r="I61">
        <v>50.76</v>
      </c>
      <c r="J61">
        <v>0</v>
      </c>
    </row>
    <row r="62">
      <c r="B62" t="str">
        <v>SJ</v>
      </c>
      <c r="C62">
        <v>46173</v>
      </c>
      <c r="D62" t="str">
        <v>POS Data Upload DC Central</v>
      </c>
      <c r="E62" t="str">
        <v>Kiosk Expected Payment</v>
      </c>
      <c r="F62" t="str">
        <v>CC</v>
      </c>
      <c r="G62">
        <v>102500</v>
      </c>
      <c r="H62">
        <v>4579</v>
      </c>
      <c r="I62">
        <v>0</v>
      </c>
      <c r="J62">
        <v>0</v>
      </c>
    </row>
    <row r="63">
      <c r="B63" t="str">
        <v>SJ</v>
      </c>
      <c r="C63">
        <v>46173</v>
      </c>
      <c r="D63" t="str">
        <v>POS Data Upload DC Central</v>
      </c>
      <c r="E63" t="str">
        <v>Non-Redeemable Tender</v>
      </c>
      <c r="F63" t="str">
        <v>CASH</v>
      </c>
      <c r="G63">
        <v>676000</v>
      </c>
      <c r="H63">
        <v>4579</v>
      </c>
      <c r="I63">
        <v>0</v>
      </c>
      <c r="J63">
        <v>0</v>
      </c>
    </row>
    <row r="64">
      <c r="B64" t="str">
        <v>SJ</v>
      </c>
      <c r="C64">
        <v>46173</v>
      </c>
      <c r="D64" t="str">
        <v>POS Data Upload DC Central</v>
      </c>
      <c r="E64" t="str">
        <v>O/S DC Discrepancies</v>
      </c>
      <c r="F64" t="str">
        <v>CASH</v>
      </c>
      <c r="G64">
        <v>676000</v>
      </c>
      <c r="H64">
        <v>4579</v>
      </c>
      <c r="I64">
        <v>0</v>
      </c>
      <c r="J64">
        <v>0</v>
      </c>
    </row>
    <row r="65">
      <c r="B65" t="str">
        <v>SJ</v>
      </c>
      <c r="C65">
        <v>46173</v>
      </c>
      <c r="D65" t="str">
        <v>POS Data Upload DC Central</v>
      </c>
      <c r="E65" t="str">
        <v>Online Catering</v>
      </c>
      <c r="F65" t="str">
        <v/>
      </c>
      <c r="G65">
        <v>110000</v>
      </c>
      <c r="H65">
        <v>4579</v>
      </c>
      <c r="I65">
        <v>0</v>
      </c>
      <c r="J65">
        <v>0</v>
      </c>
    </row>
    <row r="66">
      <c r="B66" t="str">
        <v>SJ</v>
      </c>
      <c r="C66">
        <v>46173</v>
      </c>
      <c r="D66" t="str">
        <v>POS Data Upload DC Central</v>
      </c>
      <c r="E66" t="str">
        <v>Paid Outs</v>
      </c>
      <c r="F66" t="str">
        <v/>
      </c>
      <c r="G66">
        <v>116200</v>
      </c>
      <c r="H66">
        <v>4579</v>
      </c>
      <c r="I66">
        <v>0</v>
      </c>
      <c r="J66">
        <v>0</v>
      </c>
    </row>
    <row r="67">
      <c r="B67" t="str">
        <v>SJ</v>
      </c>
      <c r="C67">
        <v>46173</v>
      </c>
      <c r="D67" t="str">
        <v>POS Data Upload DC Central</v>
      </c>
      <c r="E67" t="str">
        <v>POS Over/Short</v>
      </c>
      <c r="F67" t="str">
        <v>CASH</v>
      </c>
      <c r="G67">
        <v>676000</v>
      </c>
      <c r="H67">
        <v>4579</v>
      </c>
      <c r="I67">
        <v>0</v>
      </c>
      <c r="J67">
        <v>0</v>
      </c>
    </row>
    <row r="68">
      <c r="B68" t="str">
        <v>SJ</v>
      </c>
      <c r="C68">
        <v>46173</v>
      </c>
      <c r="D68" t="str">
        <v>POS Data Upload DC Central</v>
      </c>
      <c r="E68" t="str">
        <v>Promotions</v>
      </c>
      <c r="F68" t="str">
        <v/>
      </c>
      <c r="G68">
        <v>444000</v>
      </c>
      <c r="H68">
        <v>4579</v>
      </c>
      <c r="I68">
        <v>0</v>
      </c>
      <c r="J68">
        <v>0</v>
      </c>
    </row>
    <row r="69">
      <c r="B69" t="str">
        <v>SJ</v>
      </c>
      <c r="C69">
        <v>46173</v>
      </c>
      <c r="D69" t="str">
        <v>POS Data Upload DC Central</v>
      </c>
      <c r="E69" t="str">
        <v>Sales Beverages</v>
      </c>
      <c r="F69" t="str">
        <v/>
      </c>
      <c r="G69">
        <v>401000</v>
      </c>
      <c r="H69">
        <v>4579</v>
      </c>
      <c r="I69">
        <v>0</v>
      </c>
      <c r="J69">
        <v>322.75</v>
      </c>
    </row>
    <row r="70">
      <c r="B70" t="str">
        <v>SJ</v>
      </c>
      <c r="C70">
        <v>46173</v>
      </c>
      <c r="D70" t="str">
        <v>POS Data Upload DC Central</v>
      </c>
      <c r="E70" t="str">
        <v>Sales Food</v>
      </c>
      <c r="F70" t="str">
        <v/>
      </c>
      <c r="G70">
        <v>401000</v>
      </c>
      <c r="H70">
        <v>4579</v>
      </c>
      <c r="I70">
        <v>0</v>
      </c>
      <c r="J70">
        <v>7725.61</v>
      </c>
    </row>
    <row r="71">
      <c r="B71" t="str">
        <v>SJ</v>
      </c>
      <c r="C71">
        <v>46173</v>
      </c>
      <c r="D71" t="str">
        <v>POS Data Upload DC Central</v>
      </c>
      <c r="E71" t="str">
        <v>Sales Other</v>
      </c>
      <c r="F71" t="str">
        <v/>
      </c>
      <c r="G71">
        <v>408000</v>
      </c>
      <c r="H71">
        <v>4579</v>
      </c>
      <c r="I71">
        <v>0</v>
      </c>
      <c r="J71">
        <v>0</v>
      </c>
    </row>
    <row r="72">
      <c r="B72" t="str">
        <v>SJ</v>
      </c>
      <c r="C72">
        <v>46173</v>
      </c>
      <c r="D72" t="str">
        <v>POS Data Upload DC Central</v>
      </c>
      <c r="E72" t="str">
        <v>Sales Tax Payable</v>
      </c>
      <c r="F72" t="str">
        <v/>
      </c>
      <c r="G72">
        <v>241000</v>
      </c>
      <c r="H72">
        <v>4579</v>
      </c>
      <c r="I72">
        <v>0</v>
      </c>
      <c r="J72">
        <v>695.58</v>
      </c>
    </row>
    <row r="73">
      <c r="B73" t="str">
        <v>SJ</v>
      </c>
      <c r="C73">
        <v>46173</v>
      </c>
      <c r="D73" t="str">
        <v>POS Data Upload DC Central</v>
      </c>
      <c r="E73" t="str">
        <v>Uber</v>
      </c>
      <c r="F73" t="str">
        <v>UBD</v>
      </c>
      <c r="G73">
        <v>116000</v>
      </c>
      <c r="H73">
        <v>4579</v>
      </c>
      <c r="I73">
        <v>99.21</v>
      </c>
      <c r="J73">
        <v>0</v>
      </c>
    </row>
    <row r="74">
      <c r="B74" t="str">
        <v>SJ</v>
      </c>
      <c r="C74">
        <v>46173</v>
      </c>
      <c r="D74" t="str">
        <v>POS Data Upload DC Central</v>
      </c>
      <c r="E74" t="str">
        <v>Uber Shortage</v>
      </c>
      <c r="F74" t="str">
        <v>UBD</v>
      </c>
      <c r="G74">
        <v>678500</v>
      </c>
      <c r="H74">
        <v>4579</v>
      </c>
      <c r="I74">
        <v>0</v>
      </c>
      <c r="J74">
        <v>0</v>
      </c>
    </row>
    <row r="75">
      <c r="B75" t="str">
        <v>SJ</v>
      </c>
      <c r="C75">
        <v>46173</v>
      </c>
      <c r="D75" t="str">
        <v>POS Data Upload DC Central</v>
      </c>
      <c r="E75" t="str">
        <v>WL DD Tips</v>
      </c>
      <c r="F75" t="str">
        <v/>
      </c>
      <c r="G75">
        <v>670000</v>
      </c>
      <c r="H75">
        <v>4579</v>
      </c>
      <c r="I75">
        <v>0</v>
      </c>
      <c r="J75">
        <v>0</v>
      </c>
    </row>
    <row r="76">
      <c r="B76" t="str">
        <v>SJ</v>
      </c>
      <c r="C76">
        <v>46173</v>
      </c>
      <c r="D76" t="str">
        <v>POS Data Upload DC Central</v>
      </c>
      <c r="E76" t="str">
        <v>Amex Expected Deposit</v>
      </c>
      <c r="F76" t="str">
        <v>CC</v>
      </c>
      <c r="G76">
        <v>102500</v>
      </c>
      <c r="H76">
        <v>5328</v>
      </c>
      <c r="I76">
        <v>52.24</v>
      </c>
      <c r="J76">
        <v>0</v>
      </c>
    </row>
    <row r="77">
      <c r="B77" t="str">
        <v>SJ</v>
      </c>
      <c r="C77">
        <v>46173</v>
      </c>
      <c r="D77" t="str">
        <v>POS Data Upload DC Central</v>
      </c>
      <c r="E77" t="str">
        <v>Ca CRV</v>
      </c>
      <c r="F77" t="str">
        <v/>
      </c>
      <c r="G77">
        <v>240000</v>
      </c>
      <c r="H77">
        <v>5328</v>
      </c>
      <c r="I77">
        <v>0</v>
      </c>
      <c r="J77">
        <v>0</v>
      </c>
    </row>
    <row r="78">
      <c r="B78" t="str">
        <v>SJ</v>
      </c>
      <c r="C78">
        <v>46173</v>
      </c>
      <c r="D78" t="str">
        <v>POS Data Upload DC Central</v>
      </c>
      <c r="E78" t="str">
        <v>Cash Expected Deposit</v>
      </c>
      <c r="F78" t="str">
        <v>CASH</v>
      </c>
      <c r="G78">
        <v>102000</v>
      </c>
      <c r="H78">
        <v>5328</v>
      </c>
      <c r="I78">
        <v>2784.91</v>
      </c>
      <c r="J78">
        <v>0</v>
      </c>
    </row>
    <row r="79">
      <c r="B79" t="str">
        <v>SJ</v>
      </c>
      <c r="C79">
        <v>46173</v>
      </c>
      <c r="D79" t="str">
        <v>POS Data Upload DC Central</v>
      </c>
      <c r="E79" t="str">
        <v>CC Expected Deposit</v>
      </c>
      <c r="F79" t="str">
        <v>CC</v>
      </c>
      <c r="G79">
        <v>102500</v>
      </c>
      <c r="H79">
        <v>5328</v>
      </c>
      <c r="I79">
        <v>4999.810000000001</v>
      </c>
      <c r="J79">
        <v>0</v>
      </c>
    </row>
    <row r="80">
      <c r="B80" t="str">
        <v>SJ</v>
      </c>
      <c r="C80">
        <v>46173</v>
      </c>
      <c r="D80" t="str">
        <v>POS Data Upload DC Central</v>
      </c>
      <c r="E80" t="str">
        <v>Delivery Fee</v>
      </c>
      <c r="F80" t="str">
        <v/>
      </c>
      <c r="G80">
        <v>670000</v>
      </c>
      <c r="H80">
        <v>5328</v>
      </c>
      <c r="I80">
        <v>0</v>
      </c>
      <c r="J80">
        <v>5.96</v>
      </c>
    </row>
    <row r="81">
      <c r="B81" t="str">
        <v>SJ</v>
      </c>
      <c r="C81">
        <v>46173</v>
      </c>
      <c r="D81" t="str">
        <v>POS Data Upload DC Central</v>
      </c>
      <c r="E81" t="str">
        <v>Discounts - 10%</v>
      </c>
      <c r="F81" t="str">
        <v/>
      </c>
      <c r="G81">
        <v>421000</v>
      </c>
      <c r="H81">
        <v>5328</v>
      </c>
      <c r="I81">
        <v>0</v>
      </c>
      <c r="J81">
        <v>0</v>
      </c>
    </row>
    <row r="82">
      <c r="B82" t="str">
        <v>SJ</v>
      </c>
      <c r="C82">
        <v>46173</v>
      </c>
      <c r="D82" t="str">
        <v>POS Data Upload DC Central</v>
      </c>
      <c r="E82" t="str">
        <v>Discounts - Employee</v>
      </c>
      <c r="F82" t="str">
        <v/>
      </c>
      <c r="G82">
        <v>421000</v>
      </c>
      <c r="H82">
        <v>5328</v>
      </c>
      <c r="I82">
        <v>0</v>
      </c>
      <c r="J82">
        <v>0</v>
      </c>
    </row>
    <row r="83">
      <c r="B83" t="str">
        <v>SJ</v>
      </c>
      <c r="C83">
        <v>46173</v>
      </c>
      <c r="D83" t="str">
        <v>POS Data Upload DC Central</v>
      </c>
      <c r="E83" t="str">
        <v>Discounts - Guest Recovery</v>
      </c>
      <c r="F83" t="str">
        <v/>
      </c>
      <c r="G83">
        <v>421000</v>
      </c>
      <c r="H83">
        <v>5328</v>
      </c>
      <c r="I83">
        <v>0</v>
      </c>
      <c r="J83">
        <v>0</v>
      </c>
    </row>
    <row r="84">
      <c r="B84" t="str">
        <v>SJ</v>
      </c>
      <c r="C84">
        <v>46173</v>
      </c>
      <c r="D84" t="str">
        <v>POS Data Upload DC Central</v>
      </c>
      <c r="E84" t="str">
        <v>Discounts - Manager</v>
      </c>
      <c r="F84" t="str">
        <v/>
      </c>
      <c r="G84">
        <v>421000</v>
      </c>
      <c r="H84">
        <v>5328</v>
      </c>
      <c r="I84">
        <v>0</v>
      </c>
      <c r="J84">
        <v>0</v>
      </c>
    </row>
    <row r="85">
      <c r="B85" t="str">
        <v>SJ</v>
      </c>
      <c r="C85">
        <v>46173</v>
      </c>
      <c r="D85" t="str">
        <v>POS Data Upload DC Central</v>
      </c>
      <c r="E85" t="str">
        <v>Discounts - Military</v>
      </c>
      <c r="F85" t="str">
        <v/>
      </c>
      <c r="G85">
        <v>421000</v>
      </c>
      <c r="H85">
        <v>5328</v>
      </c>
      <c r="I85">
        <v>0</v>
      </c>
      <c r="J85">
        <v>0</v>
      </c>
    </row>
    <row r="86">
      <c r="B86" t="str">
        <v>SJ</v>
      </c>
      <c r="C86">
        <v>46173</v>
      </c>
      <c r="D86" t="str">
        <v>POS Data Upload DC Central</v>
      </c>
      <c r="E86" t="str">
        <v>Discounts - Open $</v>
      </c>
      <c r="F86" t="str">
        <v/>
      </c>
      <c r="G86">
        <v>421000</v>
      </c>
      <c r="H86">
        <v>5328</v>
      </c>
      <c r="I86">
        <v>0</v>
      </c>
      <c r="J86">
        <v>0</v>
      </c>
    </row>
    <row r="87">
      <c r="B87" t="str">
        <v>SJ</v>
      </c>
      <c r="C87">
        <v>46173</v>
      </c>
      <c r="D87" t="str">
        <v>POS Data Upload DC Central</v>
      </c>
      <c r="E87" t="str">
        <v>Discounts - Open %</v>
      </c>
      <c r="F87" t="str">
        <v/>
      </c>
      <c r="G87">
        <v>421000</v>
      </c>
      <c r="H87">
        <v>5328</v>
      </c>
      <c r="I87">
        <v>0</v>
      </c>
      <c r="J87">
        <v>0</v>
      </c>
    </row>
    <row r="88">
      <c r="B88" t="str">
        <v>SJ</v>
      </c>
      <c r="C88">
        <v>46173</v>
      </c>
      <c r="D88" t="str">
        <v>POS Data Upload DC Central</v>
      </c>
      <c r="E88" t="str">
        <v>Discounts - Other</v>
      </c>
      <c r="F88" t="str">
        <v/>
      </c>
      <c r="G88">
        <v>421000</v>
      </c>
      <c r="H88">
        <v>5328</v>
      </c>
      <c r="I88">
        <v>0</v>
      </c>
      <c r="J88">
        <v>0</v>
      </c>
    </row>
    <row r="89">
      <c r="B89" t="str">
        <v>SJ</v>
      </c>
      <c r="C89">
        <v>46173</v>
      </c>
      <c r="D89" t="str">
        <v>POS Data Upload DC Central</v>
      </c>
      <c r="E89" t="str">
        <v>Discounts - Police</v>
      </c>
      <c r="F89" t="str">
        <v/>
      </c>
      <c r="G89">
        <v>421000</v>
      </c>
      <c r="H89">
        <v>5328</v>
      </c>
      <c r="I89">
        <v>0</v>
      </c>
      <c r="J89">
        <v>0</v>
      </c>
    </row>
    <row r="90">
      <c r="B90" t="str">
        <v>SJ</v>
      </c>
      <c r="C90">
        <v>46173</v>
      </c>
      <c r="D90" t="str">
        <v>POS Data Upload DC Central</v>
      </c>
      <c r="E90" t="str">
        <v>Discounts - Senior Citizen</v>
      </c>
      <c r="F90" t="str">
        <v/>
      </c>
      <c r="G90">
        <v>421000</v>
      </c>
      <c r="H90">
        <v>5328</v>
      </c>
      <c r="I90">
        <v>0</v>
      </c>
      <c r="J90">
        <v>0</v>
      </c>
    </row>
    <row r="91">
      <c r="B91" t="str">
        <v>SJ</v>
      </c>
      <c r="C91">
        <v>46173</v>
      </c>
      <c r="D91" t="str">
        <v>POS Data Upload DC Central</v>
      </c>
      <c r="E91" t="str">
        <v>Donations</v>
      </c>
      <c r="F91" t="str">
        <v/>
      </c>
      <c r="G91">
        <v>236000</v>
      </c>
      <c r="H91">
        <v>5328</v>
      </c>
      <c r="I91">
        <v>0</v>
      </c>
      <c r="J91">
        <v>0</v>
      </c>
    </row>
    <row r="92">
      <c r="B92" t="str">
        <v>SJ</v>
      </c>
      <c r="C92">
        <v>46173</v>
      </c>
      <c r="D92" t="str">
        <v>POS Data Upload DC Central</v>
      </c>
      <c r="E92" t="str">
        <v>DoorDash</v>
      </c>
      <c r="F92" t="str">
        <v>DDD</v>
      </c>
      <c r="G92">
        <v>113000</v>
      </c>
      <c r="H92">
        <v>5328</v>
      </c>
      <c r="I92">
        <v>2744.08</v>
      </c>
      <c r="J92">
        <v>0</v>
      </c>
    </row>
    <row r="93">
      <c r="B93" t="str">
        <v>SJ</v>
      </c>
      <c r="C93">
        <v>46173</v>
      </c>
      <c r="D93" t="str">
        <v>POS Data Upload DC Central</v>
      </c>
      <c r="E93" t="str">
        <v>DoorDash Shortage</v>
      </c>
      <c r="F93" t="str">
        <v>DDD</v>
      </c>
      <c r="G93">
        <v>678500</v>
      </c>
      <c r="H93">
        <v>5328</v>
      </c>
      <c r="I93">
        <v>0</v>
      </c>
      <c r="J93">
        <v>0</v>
      </c>
    </row>
    <row r="94">
      <c r="B94" t="str">
        <v>SJ</v>
      </c>
      <c r="C94">
        <v>46173</v>
      </c>
      <c r="D94" t="str">
        <v>POS Data Upload DC Central</v>
      </c>
      <c r="E94" t="str">
        <v xml:space="preserve">EBT Expected </v>
      </c>
      <c r="F94" t="str">
        <v/>
      </c>
      <c r="G94">
        <v>114000</v>
      </c>
      <c r="H94">
        <v>5328</v>
      </c>
      <c r="I94">
        <v>0</v>
      </c>
      <c r="J94">
        <v>0</v>
      </c>
    </row>
    <row r="95">
      <c r="B95" t="str">
        <v>SJ</v>
      </c>
      <c r="C95">
        <v>46173</v>
      </c>
      <c r="D95" t="str">
        <v>POS Data Upload DC Central</v>
      </c>
      <c r="E95" t="str">
        <v>EZ Cater</v>
      </c>
      <c r="F95" t="str">
        <v/>
      </c>
      <c r="G95">
        <v>110000</v>
      </c>
      <c r="H95">
        <v>5328</v>
      </c>
      <c r="I95">
        <v>0</v>
      </c>
      <c r="J95">
        <v>0</v>
      </c>
    </row>
    <row r="96">
      <c r="B96" t="str">
        <v>SJ</v>
      </c>
      <c r="C96">
        <v>46173</v>
      </c>
      <c r="D96" t="str">
        <v>POS Data Upload DC Central</v>
      </c>
      <c r="E96" t="str">
        <v>Gift Card Redeemed</v>
      </c>
      <c r="F96" t="str">
        <v/>
      </c>
      <c r="G96">
        <v>202900</v>
      </c>
      <c r="H96">
        <v>5328</v>
      </c>
      <c r="I96">
        <v>0</v>
      </c>
      <c r="J96">
        <v>0</v>
      </c>
    </row>
    <row r="97">
      <c r="B97" t="str">
        <v>SJ</v>
      </c>
      <c r="C97">
        <v>46173</v>
      </c>
      <c r="D97" t="str">
        <v>POS Data Upload DC Central</v>
      </c>
      <c r="E97" t="str">
        <v>Gift Cards Sales</v>
      </c>
      <c r="F97" t="str">
        <v/>
      </c>
      <c r="G97">
        <v>202800</v>
      </c>
      <c r="H97">
        <v>5328</v>
      </c>
      <c r="I97">
        <v>0</v>
      </c>
      <c r="J97">
        <v>0</v>
      </c>
    </row>
    <row r="98">
      <c r="B98" t="str">
        <v>SJ</v>
      </c>
      <c r="C98">
        <v>46173</v>
      </c>
      <c r="D98" t="str">
        <v>POS Data Upload DC Central</v>
      </c>
      <c r="E98" t="str">
        <v>GrubHub</v>
      </c>
      <c r="F98" t="str">
        <v>GHD</v>
      </c>
      <c r="G98">
        <v>115000</v>
      </c>
      <c r="H98">
        <v>5328</v>
      </c>
      <c r="I98">
        <v>136.37</v>
      </c>
      <c r="J98">
        <v>0</v>
      </c>
    </row>
    <row r="99">
      <c r="B99" t="str">
        <v>SJ</v>
      </c>
      <c r="C99">
        <v>46173</v>
      </c>
      <c r="D99" t="str">
        <v>POS Data Upload DC Central</v>
      </c>
      <c r="E99" t="str">
        <v>Kiosk Expected Payment</v>
      </c>
      <c r="F99" t="str">
        <v>CC</v>
      </c>
      <c r="G99">
        <v>102500</v>
      </c>
      <c r="H99">
        <v>5328</v>
      </c>
      <c r="I99">
        <v>0</v>
      </c>
      <c r="J99">
        <v>0</v>
      </c>
    </row>
    <row r="100">
      <c r="B100" t="str">
        <v>SJ</v>
      </c>
      <c r="C100">
        <v>46173</v>
      </c>
      <c r="D100" t="str">
        <v>POS Data Upload DC Central</v>
      </c>
      <c r="E100" t="str">
        <v>Non-Redeemable Tender</v>
      </c>
      <c r="F100" t="str">
        <v>CASH</v>
      </c>
      <c r="G100">
        <v>676000</v>
      </c>
      <c r="H100">
        <v>5328</v>
      </c>
      <c r="I100">
        <v>0</v>
      </c>
      <c r="J100">
        <v>0</v>
      </c>
    </row>
    <row r="101">
      <c r="B101" t="str">
        <v>SJ</v>
      </c>
      <c r="C101">
        <v>46173</v>
      </c>
      <c r="D101" t="str">
        <v>POS Data Upload DC Central</v>
      </c>
      <c r="E101" t="str">
        <v>O/S DC Discrepancies</v>
      </c>
      <c r="F101" t="str">
        <v>CASH</v>
      </c>
      <c r="G101">
        <v>676000</v>
      </c>
      <c r="H101">
        <v>5328</v>
      </c>
      <c r="I101">
        <v>0</v>
      </c>
      <c r="J101">
        <v>0</v>
      </c>
    </row>
    <row r="102">
      <c r="B102" t="str">
        <v>SJ</v>
      </c>
      <c r="C102">
        <v>46173</v>
      </c>
      <c r="D102" t="str">
        <v>POS Data Upload DC Central</v>
      </c>
      <c r="E102" t="str">
        <v>Online Catering</v>
      </c>
      <c r="F102" t="str">
        <v/>
      </c>
      <c r="G102">
        <v>110000</v>
      </c>
      <c r="H102">
        <v>5328</v>
      </c>
      <c r="I102">
        <v>0</v>
      </c>
      <c r="J102">
        <v>0</v>
      </c>
    </row>
    <row r="103">
      <c r="B103" t="str">
        <v>SJ</v>
      </c>
      <c r="C103">
        <v>46173</v>
      </c>
      <c r="D103" t="str">
        <v>POS Data Upload DC Central</v>
      </c>
      <c r="E103" t="str">
        <v>Paid Outs</v>
      </c>
      <c r="F103" t="str">
        <v/>
      </c>
      <c r="G103">
        <v>116200</v>
      </c>
      <c r="H103">
        <v>5328</v>
      </c>
      <c r="I103">
        <v>0</v>
      </c>
      <c r="J103">
        <v>0</v>
      </c>
    </row>
    <row r="104">
      <c r="B104" t="str">
        <v>SJ</v>
      </c>
      <c r="C104">
        <v>46173</v>
      </c>
      <c r="D104" t="str">
        <v>POS Data Upload DC Central</v>
      </c>
      <c r="E104" t="str">
        <v>POS Over/Short</v>
      </c>
      <c r="F104" t="str">
        <v>CASH</v>
      </c>
      <c r="G104">
        <v>676000</v>
      </c>
      <c r="H104">
        <v>5328</v>
      </c>
      <c r="I104">
        <v>0</v>
      </c>
      <c r="J104">
        <v>0</v>
      </c>
    </row>
    <row r="105">
      <c r="B105" t="str">
        <v>SJ</v>
      </c>
      <c r="C105">
        <v>46173</v>
      </c>
      <c r="D105" t="str">
        <v>POS Data Upload DC Central</v>
      </c>
      <c r="E105" t="str">
        <v>Promotions</v>
      </c>
      <c r="F105" t="str">
        <v/>
      </c>
      <c r="G105">
        <v>444000</v>
      </c>
      <c r="H105">
        <v>5328</v>
      </c>
      <c r="I105">
        <v>0</v>
      </c>
      <c r="J105">
        <v>0</v>
      </c>
    </row>
    <row r="106">
      <c r="B106" t="str">
        <v>SJ</v>
      </c>
      <c r="C106">
        <v>46173</v>
      </c>
      <c r="D106" t="str">
        <v>POS Data Upload DC Central</v>
      </c>
      <c r="E106" t="str">
        <v>Sales Beverages</v>
      </c>
      <c r="F106" t="str">
        <v/>
      </c>
      <c r="G106">
        <v>401000</v>
      </c>
      <c r="H106">
        <v>5328</v>
      </c>
      <c r="I106">
        <v>0</v>
      </c>
      <c r="J106">
        <v>993.1</v>
      </c>
    </row>
    <row r="107">
      <c r="B107" t="str">
        <v>SJ</v>
      </c>
      <c r="C107">
        <v>46173</v>
      </c>
      <c r="D107" t="str">
        <v>POS Data Upload DC Central</v>
      </c>
      <c r="E107" t="str">
        <v>Sales Food</v>
      </c>
      <c r="F107" t="str">
        <v/>
      </c>
      <c r="G107">
        <v>401000</v>
      </c>
      <c r="H107">
        <v>5328</v>
      </c>
      <c r="I107">
        <v>0</v>
      </c>
      <c r="J107">
        <v>8953.29</v>
      </c>
    </row>
    <row r="108">
      <c r="B108" t="str">
        <v>SJ</v>
      </c>
      <c r="C108">
        <v>46173</v>
      </c>
      <c r="D108" t="str">
        <v>POS Data Upload DC Central</v>
      </c>
      <c r="E108" t="str">
        <v>Sales Other</v>
      </c>
      <c r="F108" t="str">
        <v/>
      </c>
      <c r="G108">
        <v>408000</v>
      </c>
      <c r="H108">
        <v>5328</v>
      </c>
      <c r="I108">
        <v>0</v>
      </c>
      <c r="J108">
        <v>21.26</v>
      </c>
    </row>
    <row r="109">
      <c r="B109" t="str">
        <v>SJ</v>
      </c>
      <c r="C109">
        <v>46173</v>
      </c>
      <c r="D109" t="str">
        <v>POS Data Upload DC Central</v>
      </c>
      <c r="E109" t="str">
        <v>Sales Tax Payable</v>
      </c>
      <c r="F109" t="str">
        <v/>
      </c>
      <c r="G109">
        <v>241000</v>
      </c>
      <c r="H109">
        <v>5328</v>
      </c>
      <c r="I109">
        <v>0</v>
      </c>
      <c r="J109">
        <v>1068.76</v>
      </c>
    </row>
    <row r="110">
      <c r="B110" t="str">
        <v>SJ</v>
      </c>
      <c r="C110">
        <v>46173</v>
      </c>
      <c r="D110" t="str">
        <v>POS Data Upload DC Central</v>
      </c>
      <c r="E110" t="str">
        <v>Uber</v>
      </c>
      <c r="F110" t="str">
        <v>UBD</v>
      </c>
      <c r="G110">
        <v>116000</v>
      </c>
      <c r="H110">
        <v>5328</v>
      </c>
      <c r="I110">
        <v>353.3</v>
      </c>
      <c r="J110">
        <v>0</v>
      </c>
    </row>
    <row r="111">
      <c r="B111" t="str">
        <v>SJ</v>
      </c>
      <c r="C111">
        <v>46173</v>
      </c>
      <c r="D111" t="str">
        <v>POS Data Upload DC Central</v>
      </c>
      <c r="E111" t="str">
        <v>Uber Shortage</v>
      </c>
      <c r="F111" t="str">
        <v>UBD</v>
      </c>
      <c r="G111">
        <v>678500</v>
      </c>
      <c r="H111">
        <v>5328</v>
      </c>
      <c r="I111">
        <v>0</v>
      </c>
      <c r="J111">
        <v>0</v>
      </c>
    </row>
    <row r="112">
      <c r="B112" t="str">
        <v>SJ</v>
      </c>
      <c r="C112">
        <v>46173</v>
      </c>
      <c r="D112" t="str">
        <v>POS Data Upload DC Central</v>
      </c>
      <c r="E112" t="str">
        <v>WL DD Tips</v>
      </c>
      <c r="F112" t="str">
        <v/>
      </c>
      <c r="G112">
        <v>670000</v>
      </c>
      <c r="H112">
        <v>5328</v>
      </c>
      <c r="I112">
        <v>0</v>
      </c>
      <c r="J112">
        <v>28.34</v>
      </c>
    </row>
    <row r="113">
      <c r="B113" t="str">
        <v>SJ</v>
      </c>
      <c r="C113">
        <v>46173</v>
      </c>
      <c r="D113" t="str">
        <v>POS Data Upload DC Central</v>
      </c>
      <c r="E113" t="str">
        <v>Amex Expected Deposit</v>
      </c>
      <c r="F113" t="str">
        <v>CC</v>
      </c>
      <c r="G113">
        <v>102500</v>
      </c>
      <c r="H113">
        <v>5592</v>
      </c>
      <c r="I113">
        <v>165.51999999999998</v>
      </c>
      <c r="J113">
        <v>0</v>
      </c>
    </row>
    <row r="114">
      <c r="B114" t="str">
        <v>SJ</v>
      </c>
      <c r="C114">
        <v>46173</v>
      </c>
      <c r="D114" t="str">
        <v>POS Data Upload DC Central</v>
      </c>
      <c r="E114" t="str">
        <v>Ca CRV</v>
      </c>
      <c r="F114" t="str">
        <v/>
      </c>
      <c r="G114">
        <v>240000</v>
      </c>
      <c r="H114">
        <v>5592</v>
      </c>
      <c r="I114">
        <v>0</v>
      </c>
      <c r="J114">
        <v>0</v>
      </c>
    </row>
    <row r="115">
      <c r="B115" t="str">
        <v>SJ</v>
      </c>
      <c r="C115">
        <v>46173</v>
      </c>
      <c r="D115" t="str">
        <v>POS Data Upload DC Central</v>
      </c>
      <c r="E115" t="str">
        <v>Cash Expected Deposit</v>
      </c>
      <c r="F115" t="str">
        <v>CASH</v>
      </c>
      <c r="G115">
        <v>102000</v>
      </c>
      <c r="H115">
        <v>5592</v>
      </c>
      <c r="I115">
        <v>950.3100000000013</v>
      </c>
      <c r="J115">
        <v>0</v>
      </c>
    </row>
    <row r="116">
      <c r="B116" t="str">
        <v>SJ</v>
      </c>
      <c r="C116">
        <v>46173</v>
      </c>
      <c r="D116" t="str">
        <v>POS Data Upload DC Central</v>
      </c>
      <c r="E116" t="str">
        <v>CC Expected Deposit</v>
      </c>
      <c r="F116" t="str">
        <v>CC</v>
      </c>
      <c r="G116">
        <v>102500</v>
      </c>
      <c r="H116">
        <v>5592</v>
      </c>
      <c r="I116">
        <v>5452.349999999999</v>
      </c>
      <c r="J116">
        <v>0</v>
      </c>
    </row>
    <row r="117">
      <c r="B117" t="str">
        <v>SJ</v>
      </c>
      <c r="C117">
        <v>46173</v>
      </c>
      <c r="D117" t="str">
        <v>POS Data Upload DC Central</v>
      </c>
      <c r="E117" t="str">
        <v>Delivery Fee</v>
      </c>
      <c r="F117" t="str">
        <v/>
      </c>
      <c r="G117">
        <v>670000</v>
      </c>
      <c r="H117">
        <v>5592</v>
      </c>
      <c r="I117">
        <v>0</v>
      </c>
      <c r="J117">
        <v>4.47</v>
      </c>
    </row>
    <row r="118">
      <c r="B118" t="str">
        <v>SJ</v>
      </c>
      <c r="C118">
        <v>46173</v>
      </c>
      <c r="D118" t="str">
        <v>POS Data Upload DC Central</v>
      </c>
      <c r="E118" t="str">
        <v>Discounts - 10%</v>
      </c>
      <c r="F118" t="str">
        <v/>
      </c>
      <c r="G118">
        <v>421000</v>
      </c>
      <c r="H118">
        <v>5592</v>
      </c>
      <c r="I118">
        <v>0</v>
      </c>
      <c r="J118">
        <v>0</v>
      </c>
    </row>
    <row r="119">
      <c r="B119" t="str">
        <v>SJ</v>
      </c>
      <c r="C119">
        <v>46173</v>
      </c>
      <c r="D119" t="str">
        <v>POS Data Upload DC Central</v>
      </c>
      <c r="E119" t="str">
        <v>Discounts - Employee</v>
      </c>
      <c r="F119" t="str">
        <v/>
      </c>
      <c r="G119">
        <v>421000</v>
      </c>
      <c r="H119">
        <v>5592</v>
      </c>
      <c r="I119">
        <v>0</v>
      </c>
      <c r="J119">
        <v>0</v>
      </c>
    </row>
    <row r="120">
      <c r="B120" t="str">
        <v>SJ</v>
      </c>
      <c r="C120">
        <v>46173</v>
      </c>
      <c r="D120" t="str">
        <v>POS Data Upload DC Central</v>
      </c>
      <c r="E120" t="str">
        <v>Discounts - Guest Recovery</v>
      </c>
      <c r="F120" t="str">
        <v/>
      </c>
      <c r="G120">
        <v>421000</v>
      </c>
      <c r="H120">
        <v>5592</v>
      </c>
      <c r="I120">
        <v>0</v>
      </c>
      <c r="J120">
        <v>0</v>
      </c>
    </row>
    <row r="121">
      <c r="B121" t="str">
        <v>SJ</v>
      </c>
      <c r="C121">
        <v>46173</v>
      </c>
      <c r="D121" t="str">
        <v>POS Data Upload DC Central</v>
      </c>
      <c r="E121" t="str">
        <v>Discounts - Manager</v>
      </c>
      <c r="F121" t="str">
        <v/>
      </c>
      <c r="G121">
        <v>421000</v>
      </c>
      <c r="H121">
        <v>5592</v>
      </c>
      <c r="I121">
        <v>0</v>
      </c>
      <c r="J121">
        <v>0</v>
      </c>
    </row>
    <row r="122">
      <c r="B122" t="str">
        <v>SJ</v>
      </c>
      <c r="C122">
        <v>46173</v>
      </c>
      <c r="D122" t="str">
        <v>POS Data Upload DC Central</v>
      </c>
      <c r="E122" t="str">
        <v>Discounts - Military</v>
      </c>
      <c r="F122" t="str">
        <v/>
      </c>
      <c r="G122">
        <v>421000</v>
      </c>
      <c r="H122">
        <v>5592</v>
      </c>
      <c r="I122">
        <v>0</v>
      </c>
      <c r="J122">
        <v>0</v>
      </c>
    </row>
    <row r="123">
      <c r="B123" t="str">
        <v>SJ</v>
      </c>
      <c r="C123">
        <v>46173</v>
      </c>
      <c r="D123" t="str">
        <v>POS Data Upload DC Central</v>
      </c>
      <c r="E123" t="str">
        <v>Discounts - Open $</v>
      </c>
      <c r="F123" t="str">
        <v/>
      </c>
      <c r="G123">
        <v>421000</v>
      </c>
      <c r="H123">
        <v>5592</v>
      </c>
      <c r="I123">
        <v>0</v>
      </c>
      <c r="J123">
        <v>0</v>
      </c>
    </row>
    <row r="124">
      <c r="B124" t="str">
        <v>SJ</v>
      </c>
      <c r="C124">
        <v>46173</v>
      </c>
      <c r="D124" t="str">
        <v>POS Data Upload DC Central</v>
      </c>
      <c r="E124" t="str">
        <v>Discounts - Open %</v>
      </c>
      <c r="F124" t="str">
        <v/>
      </c>
      <c r="G124">
        <v>421000</v>
      </c>
      <c r="H124">
        <v>5592</v>
      </c>
      <c r="I124">
        <v>0</v>
      </c>
      <c r="J124">
        <v>0</v>
      </c>
    </row>
    <row r="125">
      <c r="B125" t="str">
        <v>SJ</v>
      </c>
      <c r="C125">
        <v>46173</v>
      </c>
      <c r="D125" t="str">
        <v>POS Data Upload DC Central</v>
      </c>
      <c r="E125" t="str">
        <v>Discounts - Other</v>
      </c>
      <c r="F125" t="str">
        <v/>
      </c>
      <c r="G125">
        <v>421000</v>
      </c>
      <c r="H125">
        <v>5592</v>
      </c>
      <c r="I125">
        <v>0</v>
      </c>
      <c r="J125">
        <v>0</v>
      </c>
    </row>
    <row r="126">
      <c r="B126" t="str">
        <v>SJ</v>
      </c>
      <c r="C126">
        <v>46173</v>
      </c>
      <c r="D126" t="str">
        <v>POS Data Upload DC Central</v>
      </c>
      <c r="E126" t="str">
        <v>Discounts - Police</v>
      </c>
      <c r="F126" t="str">
        <v/>
      </c>
      <c r="G126">
        <v>421000</v>
      </c>
      <c r="H126">
        <v>5592</v>
      </c>
      <c r="I126">
        <v>0</v>
      </c>
      <c r="J126">
        <v>0</v>
      </c>
    </row>
    <row r="127">
      <c r="B127" t="str">
        <v>SJ</v>
      </c>
      <c r="C127">
        <v>46173</v>
      </c>
      <c r="D127" t="str">
        <v>POS Data Upload DC Central</v>
      </c>
      <c r="E127" t="str">
        <v>Discounts - Senior Citizen</v>
      </c>
      <c r="F127" t="str">
        <v/>
      </c>
      <c r="G127">
        <v>421000</v>
      </c>
      <c r="H127">
        <v>5592</v>
      </c>
      <c r="I127">
        <v>0</v>
      </c>
      <c r="J127">
        <v>0</v>
      </c>
    </row>
    <row r="128">
      <c r="B128" t="str">
        <v>SJ</v>
      </c>
      <c r="C128">
        <v>46173</v>
      </c>
      <c r="D128" t="str">
        <v>POS Data Upload DC Central</v>
      </c>
      <c r="E128" t="str">
        <v>Donations</v>
      </c>
      <c r="F128" t="str">
        <v/>
      </c>
      <c r="G128">
        <v>236000</v>
      </c>
      <c r="H128">
        <v>5592</v>
      </c>
      <c r="I128">
        <v>0</v>
      </c>
      <c r="J128">
        <v>0</v>
      </c>
    </row>
    <row r="129">
      <c r="B129" t="str">
        <v>SJ</v>
      </c>
      <c r="C129">
        <v>46173</v>
      </c>
      <c r="D129" t="str">
        <v>POS Data Upload DC Central</v>
      </c>
      <c r="E129" t="str">
        <v>DoorDash</v>
      </c>
      <c r="F129" t="str">
        <v>DDD</v>
      </c>
      <c r="G129">
        <v>113000</v>
      </c>
      <c r="H129">
        <v>5592</v>
      </c>
      <c r="I129">
        <v>751.48</v>
      </c>
      <c r="J129">
        <v>0</v>
      </c>
    </row>
    <row r="130">
      <c r="B130" t="str">
        <v>SJ</v>
      </c>
      <c r="C130">
        <v>46173</v>
      </c>
      <c r="D130" t="str">
        <v>POS Data Upload DC Central</v>
      </c>
      <c r="E130" t="str">
        <v>DoorDash Shortage</v>
      </c>
      <c r="F130" t="str">
        <v>DDD</v>
      </c>
      <c r="G130">
        <v>678500</v>
      </c>
      <c r="H130">
        <v>5592</v>
      </c>
      <c r="I130">
        <v>0</v>
      </c>
      <c r="J130">
        <v>0</v>
      </c>
    </row>
    <row r="131">
      <c r="B131" t="str">
        <v>SJ</v>
      </c>
      <c r="C131">
        <v>46173</v>
      </c>
      <c r="D131" t="str">
        <v>POS Data Upload DC Central</v>
      </c>
      <c r="E131" t="str">
        <v xml:space="preserve">EBT Expected </v>
      </c>
      <c r="F131" t="str">
        <v/>
      </c>
      <c r="G131">
        <v>114000</v>
      </c>
      <c r="H131">
        <v>5592</v>
      </c>
      <c r="I131">
        <v>0</v>
      </c>
      <c r="J131">
        <v>0</v>
      </c>
    </row>
    <row r="132">
      <c r="B132" t="str">
        <v>SJ</v>
      </c>
      <c r="C132">
        <v>46173</v>
      </c>
      <c r="D132" t="str">
        <v>POS Data Upload DC Central</v>
      </c>
      <c r="E132" t="str">
        <v>EZ Cater</v>
      </c>
      <c r="F132" t="str">
        <v/>
      </c>
      <c r="G132">
        <v>110000</v>
      </c>
      <c r="H132">
        <v>5592</v>
      </c>
      <c r="I132">
        <v>0</v>
      </c>
      <c r="J132">
        <v>0</v>
      </c>
    </row>
    <row r="133">
      <c r="B133" t="str">
        <v>SJ</v>
      </c>
      <c r="C133">
        <v>46173</v>
      </c>
      <c r="D133" t="str">
        <v>POS Data Upload DC Central</v>
      </c>
      <c r="E133" t="str">
        <v>Gift Card Redeemed</v>
      </c>
      <c r="F133" t="str">
        <v/>
      </c>
      <c r="G133">
        <v>202900</v>
      </c>
      <c r="H133">
        <v>5592</v>
      </c>
      <c r="I133">
        <v>19.92</v>
      </c>
      <c r="J133">
        <v>0</v>
      </c>
    </row>
    <row r="134">
      <c r="B134" t="str">
        <v>SJ</v>
      </c>
      <c r="C134">
        <v>46173</v>
      </c>
      <c r="D134" t="str">
        <v>POS Data Upload DC Central</v>
      </c>
      <c r="E134" t="str">
        <v>Gift Cards Sales</v>
      </c>
      <c r="F134" t="str">
        <v/>
      </c>
      <c r="G134">
        <v>202800</v>
      </c>
      <c r="H134">
        <v>5592</v>
      </c>
      <c r="I134">
        <v>0</v>
      </c>
      <c r="J134">
        <v>0</v>
      </c>
    </row>
    <row r="135">
      <c r="B135" t="str">
        <v>SJ</v>
      </c>
      <c r="C135">
        <v>46173</v>
      </c>
      <c r="D135" t="str">
        <v>POS Data Upload DC Central</v>
      </c>
      <c r="E135" t="str">
        <v>GrubHub</v>
      </c>
      <c r="F135" t="str">
        <v>GHD</v>
      </c>
      <c r="G135">
        <v>115000</v>
      </c>
      <c r="H135">
        <v>5592</v>
      </c>
      <c r="I135">
        <v>72.57</v>
      </c>
      <c r="J135">
        <v>0</v>
      </c>
    </row>
    <row r="136">
      <c r="B136" t="str">
        <v>SJ</v>
      </c>
      <c r="C136">
        <v>46173</v>
      </c>
      <c r="D136" t="str">
        <v>POS Data Upload DC Central</v>
      </c>
      <c r="E136" t="str">
        <v>Kiosk Expected Payment</v>
      </c>
      <c r="F136" t="str">
        <v>CC</v>
      </c>
      <c r="G136">
        <v>102500</v>
      </c>
      <c r="H136">
        <v>5592</v>
      </c>
      <c r="I136">
        <v>0</v>
      </c>
      <c r="J136">
        <v>0</v>
      </c>
    </row>
    <row r="137">
      <c r="B137" t="str">
        <v>SJ</v>
      </c>
      <c r="C137">
        <v>46173</v>
      </c>
      <c r="D137" t="str">
        <v>POS Data Upload DC Central</v>
      </c>
      <c r="E137" t="str">
        <v>Non-Redeemable Tender</v>
      </c>
      <c r="F137" t="str">
        <v>CASH</v>
      </c>
      <c r="G137">
        <v>676000</v>
      </c>
      <c r="H137">
        <v>5592</v>
      </c>
      <c r="I137">
        <v>0</v>
      </c>
      <c r="J137">
        <v>0</v>
      </c>
    </row>
    <row r="138">
      <c r="B138" t="str">
        <v>SJ</v>
      </c>
      <c r="C138">
        <v>46173</v>
      </c>
      <c r="D138" t="str">
        <v>POS Data Upload DC Central</v>
      </c>
      <c r="E138" t="str">
        <v>O/S DC Discrepancies</v>
      </c>
      <c r="F138" t="str">
        <v>CASH</v>
      </c>
      <c r="G138">
        <v>676000</v>
      </c>
      <c r="H138">
        <v>5592</v>
      </c>
      <c r="I138">
        <v>0</v>
      </c>
      <c r="J138">
        <v>0</v>
      </c>
    </row>
    <row r="139">
      <c r="B139" t="str">
        <v>SJ</v>
      </c>
      <c r="C139">
        <v>46173</v>
      </c>
      <c r="D139" t="str">
        <v>POS Data Upload DC Central</v>
      </c>
      <c r="E139" t="str">
        <v>Online Catering</v>
      </c>
      <c r="F139" t="str">
        <v/>
      </c>
      <c r="G139">
        <v>110000</v>
      </c>
      <c r="H139">
        <v>5592</v>
      </c>
      <c r="I139">
        <v>0</v>
      </c>
      <c r="J139">
        <v>0</v>
      </c>
    </row>
    <row r="140">
      <c r="B140" t="str">
        <v>SJ</v>
      </c>
      <c r="C140">
        <v>46173</v>
      </c>
      <c r="D140" t="str">
        <v>POS Data Upload DC Central</v>
      </c>
      <c r="E140" t="str">
        <v>Paid Outs</v>
      </c>
      <c r="F140" t="str">
        <v/>
      </c>
      <c r="G140">
        <v>116200</v>
      </c>
      <c r="H140">
        <v>5592</v>
      </c>
      <c r="I140">
        <v>0</v>
      </c>
      <c r="J140">
        <v>0</v>
      </c>
    </row>
    <row r="141">
      <c r="B141" t="str">
        <v>SJ</v>
      </c>
      <c r="C141">
        <v>46173</v>
      </c>
      <c r="D141" t="str">
        <v>POS Data Upload DC Central</v>
      </c>
      <c r="E141" t="str">
        <v>POS Over/Short</v>
      </c>
      <c r="F141" t="str">
        <v>CASH</v>
      </c>
      <c r="G141">
        <v>676000</v>
      </c>
      <c r="H141">
        <v>5592</v>
      </c>
      <c r="I141">
        <v>0</v>
      </c>
      <c r="J141">
        <v>0</v>
      </c>
    </row>
    <row r="142">
      <c r="B142" t="str">
        <v>SJ</v>
      </c>
      <c r="C142">
        <v>46173</v>
      </c>
      <c r="D142" t="str">
        <v>POS Data Upload DC Central</v>
      </c>
      <c r="E142" t="str">
        <v>Promotions</v>
      </c>
      <c r="F142" t="str">
        <v/>
      </c>
      <c r="G142">
        <v>444000</v>
      </c>
      <c r="H142">
        <v>5592</v>
      </c>
      <c r="I142">
        <v>0</v>
      </c>
      <c r="J142">
        <v>0</v>
      </c>
    </row>
    <row r="143">
      <c r="B143" t="str">
        <v>SJ</v>
      </c>
      <c r="C143">
        <v>46173</v>
      </c>
      <c r="D143" t="str">
        <v>POS Data Upload DC Central</v>
      </c>
      <c r="E143" t="str">
        <v>Sales Beverages</v>
      </c>
      <c r="F143" t="str">
        <v/>
      </c>
      <c r="G143">
        <v>401000</v>
      </c>
      <c r="H143">
        <v>5592</v>
      </c>
      <c r="I143">
        <v>0</v>
      </c>
      <c r="J143">
        <v>514.24</v>
      </c>
    </row>
    <row r="144">
      <c r="B144" t="str">
        <v>SJ</v>
      </c>
      <c r="C144">
        <v>46173</v>
      </c>
      <c r="D144" t="str">
        <v>POS Data Upload DC Central</v>
      </c>
      <c r="E144" t="str">
        <v>Sales Food</v>
      </c>
      <c r="F144" t="str">
        <v/>
      </c>
      <c r="G144">
        <v>401000</v>
      </c>
      <c r="H144">
        <v>5592</v>
      </c>
      <c r="I144">
        <v>0</v>
      </c>
      <c r="J144">
        <v>6345.74</v>
      </c>
    </row>
    <row r="145">
      <c r="B145" t="str">
        <v>SJ</v>
      </c>
      <c r="C145">
        <v>46173</v>
      </c>
      <c r="D145" t="str">
        <v>POS Data Upload DC Central</v>
      </c>
      <c r="E145" t="str">
        <v>Sales Other</v>
      </c>
      <c r="F145" t="str">
        <v/>
      </c>
      <c r="G145">
        <v>408000</v>
      </c>
      <c r="H145">
        <v>5592</v>
      </c>
      <c r="I145">
        <v>0</v>
      </c>
      <c r="J145">
        <v>14.24</v>
      </c>
    </row>
    <row r="146">
      <c r="B146" t="str">
        <v>SJ</v>
      </c>
      <c r="C146">
        <v>46173</v>
      </c>
      <c r="D146" t="str">
        <v>POS Data Upload DC Central</v>
      </c>
      <c r="E146" t="str">
        <v>Sales Tax Payable</v>
      </c>
      <c r="F146" t="str">
        <v/>
      </c>
      <c r="G146">
        <v>241000</v>
      </c>
      <c r="H146">
        <v>5592</v>
      </c>
      <c r="I146">
        <v>0</v>
      </c>
      <c r="J146">
        <v>737.05</v>
      </c>
    </row>
    <row r="147">
      <c r="B147" t="str">
        <v>SJ</v>
      </c>
      <c r="C147">
        <v>46173</v>
      </c>
      <c r="D147" t="str">
        <v>POS Data Upload DC Central</v>
      </c>
      <c r="E147" t="str">
        <v>Uber</v>
      </c>
      <c r="F147" t="str">
        <v>UBD</v>
      </c>
      <c r="G147">
        <v>116000</v>
      </c>
      <c r="H147">
        <v>5592</v>
      </c>
      <c r="I147">
        <v>205.59</v>
      </c>
      <c r="J147">
        <v>0</v>
      </c>
    </row>
    <row r="148">
      <c r="B148" t="str">
        <v>SJ</v>
      </c>
      <c r="C148">
        <v>46173</v>
      </c>
      <c r="D148" t="str">
        <v>POS Data Upload DC Central</v>
      </c>
      <c r="E148" t="str">
        <v>Uber Shortage</v>
      </c>
      <c r="F148" t="str">
        <v>UBD</v>
      </c>
      <c r="G148">
        <v>678500</v>
      </c>
      <c r="H148">
        <v>5592</v>
      </c>
      <c r="I148">
        <v>0</v>
      </c>
      <c r="J148">
        <v>0</v>
      </c>
    </row>
    <row r="149">
      <c r="B149" t="str">
        <v>SJ</v>
      </c>
      <c r="C149">
        <v>46173</v>
      </c>
      <c r="D149" t="str">
        <v>POS Data Upload DC Central</v>
      </c>
      <c r="E149" t="str">
        <v>WL DD Tips</v>
      </c>
      <c r="F149" t="str">
        <v/>
      </c>
      <c r="G149">
        <v>670000</v>
      </c>
      <c r="H149">
        <v>5592</v>
      </c>
      <c r="I149">
        <v>0</v>
      </c>
      <c r="J149">
        <v>2</v>
      </c>
    </row>
    <row r="150">
      <c r="B150" t="str">
        <v>SJ</v>
      </c>
      <c r="C150">
        <v>46173</v>
      </c>
      <c r="D150" t="str">
        <v>POS Data Upload DC Central</v>
      </c>
      <c r="E150" t="str">
        <v>Amex Expected Deposit</v>
      </c>
      <c r="F150" t="str">
        <v>CC</v>
      </c>
      <c r="G150">
        <v>102500</v>
      </c>
      <c r="H150">
        <v>5813</v>
      </c>
      <c r="I150">
        <v>7.41</v>
      </c>
      <c r="J150">
        <v>0</v>
      </c>
    </row>
    <row r="151">
      <c r="B151" t="str">
        <v>SJ</v>
      </c>
      <c r="C151">
        <v>46173</v>
      </c>
      <c r="D151" t="str">
        <v>POS Data Upload DC Central</v>
      </c>
      <c r="E151" t="str">
        <v>Ca CRV</v>
      </c>
      <c r="F151" t="str">
        <v/>
      </c>
      <c r="G151">
        <v>240000</v>
      </c>
      <c r="H151">
        <v>5813</v>
      </c>
      <c r="I151">
        <v>0</v>
      </c>
      <c r="J151">
        <v>0.2</v>
      </c>
    </row>
    <row r="152">
      <c r="B152" t="str">
        <v>SJ</v>
      </c>
      <c r="C152">
        <v>46173</v>
      </c>
      <c r="D152" t="str">
        <v>POS Data Upload DC Central</v>
      </c>
      <c r="E152" t="str">
        <v>Cash Expected Deposit</v>
      </c>
      <c r="F152" t="str">
        <v>CASH</v>
      </c>
      <c r="G152">
        <v>102000</v>
      </c>
      <c r="H152">
        <v>5813</v>
      </c>
      <c r="I152">
        <v>1317.8700000000008</v>
      </c>
      <c r="J152">
        <v>0</v>
      </c>
    </row>
    <row r="153">
      <c r="B153" t="str">
        <v>SJ</v>
      </c>
      <c r="C153">
        <v>46173</v>
      </c>
      <c r="D153" t="str">
        <v>POS Data Upload DC Central</v>
      </c>
      <c r="E153" t="str">
        <v>CC Expected Deposit</v>
      </c>
      <c r="F153" t="str">
        <v>CC</v>
      </c>
      <c r="G153">
        <v>102500</v>
      </c>
      <c r="H153">
        <v>5813</v>
      </c>
      <c r="I153">
        <v>4100.14</v>
      </c>
      <c r="J153">
        <v>0</v>
      </c>
    </row>
    <row r="154">
      <c r="B154" t="str">
        <v>SJ</v>
      </c>
      <c r="C154">
        <v>46173</v>
      </c>
      <c r="D154" t="str">
        <v>POS Data Upload DC Central</v>
      </c>
      <c r="E154" t="str">
        <v>Delivery Fee</v>
      </c>
      <c r="F154" t="str">
        <v/>
      </c>
      <c r="G154">
        <v>670000</v>
      </c>
      <c r="H154">
        <v>5813</v>
      </c>
      <c r="I154">
        <v>0</v>
      </c>
      <c r="J154">
        <v>0</v>
      </c>
    </row>
    <row r="155">
      <c r="B155" t="str">
        <v>SJ</v>
      </c>
      <c r="C155">
        <v>46173</v>
      </c>
      <c r="D155" t="str">
        <v>POS Data Upload DC Central</v>
      </c>
      <c r="E155" t="str">
        <v>Discounts - 10%</v>
      </c>
      <c r="F155" t="str">
        <v/>
      </c>
      <c r="G155">
        <v>421000</v>
      </c>
      <c r="H155">
        <v>5813</v>
      </c>
      <c r="I155">
        <v>0</v>
      </c>
      <c r="J155">
        <v>0</v>
      </c>
    </row>
    <row r="156">
      <c r="B156" t="str">
        <v>SJ</v>
      </c>
      <c r="C156">
        <v>46173</v>
      </c>
      <c r="D156" t="str">
        <v>POS Data Upload DC Central</v>
      </c>
      <c r="E156" t="str">
        <v>Discounts - Employee</v>
      </c>
      <c r="F156" t="str">
        <v/>
      </c>
      <c r="G156">
        <v>421000</v>
      </c>
      <c r="H156">
        <v>5813</v>
      </c>
      <c r="I156">
        <v>0</v>
      </c>
      <c r="J156">
        <v>0</v>
      </c>
    </row>
    <row r="157">
      <c r="B157" t="str">
        <v>SJ</v>
      </c>
      <c r="C157">
        <v>46173</v>
      </c>
      <c r="D157" t="str">
        <v>POS Data Upload DC Central</v>
      </c>
      <c r="E157" t="str">
        <v>Discounts - Guest Recovery</v>
      </c>
      <c r="F157" t="str">
        <v/>
      </c>
      <c r="G157">
        <v>421000</v>
      </c>
      <c r="H157">
        <v>5813</v>
      </c>
      <c r="I157">
        <v>0</v>
      </c>
      <c r="J157">
        <v>0</v>
      </c>
    </row>
    <row r="158">
      <c r="B158" t="str">
        <v>SJ</v>
      </c>
      <c r="C158">
        <v>46173</v>
      </c>
      <c r="D158" t="str">
        <v>POS Data Upload DC Central</v>
      </c>
      <c r="E158" t="str">
        <v>Discounts - Manager</v>
      </c>
      <c r="F158" t="str">
        <v/>
      </c>
      <c r="G158">
        <v>421000</v>
      </c>
      <c r="H158">
        <v>5813</v>
      </c>
      <c r="I158">
        <v>0</v>
      </c>
      <c r="J158">
        <v>0</v>
      </c>
    </row>
    <row r="159">
      <c r="B159" t="str">
        <v>SJ</v>
      </c>
      <c r="C159">
        <v>46173</v>
      </c>
      <c r="D159" t="str">
        <v>POS Data Upload DC Central</v>
      </c>
      <c r="E159" t="str">
        <v>Discounts - Military</v>
      </c>
      <c r="F159" t="str">
        <v/>
      </c>
      <c r="G159">
        <v>421000</v>
      </c>
      <c r="H159">
        <v>5813</v>
      </c>
      <c r="I159">
        <v>0</v>
      </c>
      <c r="J159">
        <v>0</v>
      </c>
    </row>
    <row r="160">
      <c r="B160" t="str">
        <v>SJ</v>
      </c>
      <c r="C160">
        <v>46173</v>
      </c>
      <c r="D160" t="str">
        <v>POS Data Upload DC Central</v>
      </c>
      <c r="E160" t="str">
        <v>Discounts - Open $</v>
      </c>
      <c r="F160" t="str">
        <v/>
      </c>
      <c r="G160">
        <v>421000</v>
      </c>
      <c r="H160">
        <v>5813</v>
      </c>
      <c r="I160">
        <v>0</v>
      </c>
      <c r="J160">
        <v>0</v>
      </c>
    </row>
    <row r="161">
      <c r="B161" t="str">
        <v>SJ</v>
      </c>
      <c r="C161">
        <v>46173</v>
      </c>
      <c r="D161" t="str">
        <v>POS Data Upload DC Central</v>
      </c>
      <c r="E161" t="str">
        <v>Discounts - Open %</v>
      </c>
      <c r="F161" t="str">
        <v/>
      </c>
      <c r="G161">
        <v>421000</v>
      </c>
      <c r="H161">
        <v>5813</v>
      </c>
      <c r="I161">
        <v>0</v>
      </c>
      <c r="J161">
        <v>0</v>
      </c>
    </row>
    <row r="162">
      <c r="B162" t="str">
        <v>SJ</v>
      </c>
      <c r="C162">
        <v>46173</v>
      </c>
      <c r="D162" t="str">
        <v>POS Data Upload DC Central</v>
      </c>
      <c r="E162" t="str">
        <v>Discounts - Other</v>
      </c>
      <c r="F162" t="str">
        <v/>
      </c>
      <c r="G162">
        <v>421000</v>
      </c>
      <c r="H162">
        <v>5813</v>
      </c>
      <c r="I162">
        <v>0</v>
      </c>
      <c r="J162">
        <v>0</v>
      </c>
    </row>
    <row r="163">
      <c r="B163" t="str">
        <v>SJ</v>
      </c>
      <c r="C163">
        <v>46173</v>
      </c>
      <c r="D163" t="str">
        <v>POS Data Upload DC Central</v>
      </c>
      <c r="E163" t="str">
        <v>Discounts - Police</v>
      </c>
      <c r="F163" t="str">
        <v/>
      </c>
      <c r="G163">
        <v>421000</v>
      </c>
      <c r="H163">
        <v>5813</v>
      </c>
      <c r="I163">
        <v>0</v>
      </c>
      <c r="J163">
        <v>0</v>
      </c>
    </row>
    <row r="164">
      <c r="B164" t="str">
        <v>SJ</v>
      </c>
      <c r="C164">
        <v>46173</v>
      </c>
      <c r="D164" t="str">
        <v>POS Data Upload DC Central</v>
      </c>
      <c r="E164" t="str">
        <v>Discounts - Senior Citizen</v>
      </c>
      <c r="F164" t="str">
        <v/>
      </c>
      <c r="G164">
        <v>421000</v>
      </c>
      <c r="H164">
        <v>5813</v>
      </c>
      <c r="I164">
        <v>0</v>
      </c>
      <c r="J164">
        <v>0</v>
      </c>
    </row>
    <row r="165">
      <c r="B165" t="str">
        <v>SJ</v>
      </c>
      <c r="C165">
        <v>46173</v>
      </c>
      <c r="D165" t="str">
        <v>POS Data Upload DC Central</v>
      </c>
      <c r="E165" t="str">
        <v>Donations</v>
      </c>
      <c r="F165" t="str">
        <v/>
      </c>
      <c r="G165">
        <v>236000</v>
      </c>
      <c r="H165">
        <v>5813</v>
      </c>
      <c r="I165">
        <v>0</v>
      </c>
      <c r="J165">
        <v>0</v>
      </c>
    </row>
    <row r="166">
      <c r="B166" t="str">
        <v>SJ</v>
      </c>
      <c r="C166">
        <v>46173</v>
      </c>
      <c r="D166" t="str">
        <v>POS Data Upload DC Central</v>
      </c>
      <c r="E166" t="str">
        <v>DoorDash</v>
      </c>
      <c r="F166" t="str">
        <v>DDD</v>
      </c>
      <c r="G166">
        <v>113000</v>
      </c>
      <c r="H166">
        <v>5813</v>
      </c>
      <c r="I166">
        <v>524.61</v>
      </c>
      <c r="J166">
        <v>0</v>
      </c>
    </row>
    <row r="167">
      <c r="B167" t="str">
        <v>SJ</v>
      </c>
      <c r="C167">
        <v>46173</v>
      </c>
      <c r="D167" t="str">
        <v>POS Data Upload DC Central</v>
      </c>
      <c r="E167" t="str">
        <v>DoorDash Shortage</v>
      </c>
      <c r="F167" t="str">
        <v>DDD</v>
      </c>
      <c r="G167">
        <v>678500</v>
      </c>
      <c r="H167">
        <v>5813</v>
      </c>
      <c r="I167">
        <v>0</v>
      </c>
      <c r="J167">
        <v>0</v>
      </c>
    </row>
    <row r="168">
      <c r="B168" t="str">
        <v>SJ</v>
      </c>
      <c r="C168">
        <v>46173</v>
      </c>
      <c r="D168" t="str">
        <v>POS Data Upload DC Central</v>
      </c>
      <c r="E168" t="str">
        <v xml:space="preserve">EBT Expected </v>
      </c>
      <c r="F168" t="str">
        <v/>
      </c>
      <c r="G168">
        <v>114000</v>
      </c>
      <c r="H168">
        <v>5813</v>
      </c>
      <c r="I168">
        <v>66.45</v>
      </c>
      <c r="J168">
        <v>0</v>
      </c>
    </row>
    <row r="169">
      <c r="B169" t="str">
        <v>SJ</v>
      </c>
      <c r="C169">
        <v>46173</v>
      </c>
      <c r="D169" t="str">
        <v>POS Data Upload DC Central</v>
      </c>
      <c r="E169" t="str">
        <v>EZ Cater</v>
      </c>
      <c r="F169" t="str">
        <v/>
      </c>
      <c r="G169">
        <v>110000</v>
      </c>
      <c r="H169">
        <v>5813</v>
      </c>
      <c r="I169">
        <v>0</v>
      </c>
      <c r="J169">
        <v>0</v>
      </c>
    </row>
    <row r="170">
      <c r="B170" t="str">
        <v>SJ</v>
      </c>
      <c r="C170">
        <v>46173</v>
      </c>
      <c r="D170" t="str">
        <v>POS Data Upload DC Central</v>
      </c>
      <c r="E170" t="str">
        <v>Gift Card Redeemed</v>
      </c>
      <c r="F170" t="str">
        <v/>
      </c>
      <c r="G170">
        <v>202900</v>
      </c>
      <c r="H170">
        <v>5813</v>
      </c>
      <c r="I170">
        <v>0</v>
      </c>
      <c r="J170">
        <v>0</v>
      </c>
    </row>
    <row r="171">
      <c r="B171" t="str">
        <v>SJ</v>
      </c>
      <c r="C171">
        <v>46173</v>
      </c>
      <c r="D171" t="str">
        <v>POS Data Upload DC Central</v>
      </c>
      <c r="E171" t="str">
        <v>Gift Cards Sales</v>
      </c>
      <c r="F171" t="str">
        <v/>
      </c>
      <c r="G171">
        <v>202800</v>
      </c>
      <c r="H171">
        <v>5813</v>
      </c>
      <c r="I171">
        <v>0</v>
      </c>
      <c r="J171">
        <v>0</v>
      </c>
    </row>
    <row r="172">
      <c r="B172" t="str">
        <v>SJ</v>
      </c>
      <c r="C172">
        <v>46173</v>
      </c>
      <c r="D172" t="str">
        <v>POS Data Upload DC Central</v>
      </c>
      <c r="E172" t="str">
        <v>GrubHub</v>
      </c>
      <c r="F172" t="str">
        <v>GHD</v>
      </c>
      <c r="G172">
        <v>115000</v>
      </c>
      <c r="H172">
        <v>5813</v>
      </c>
      <c r="I172">
        <v>0</v>
      </c>
      <c r="J172">
        <v>0</v>
      </c>
    </row>
    <row r="173">
      <c r="B173" t="str">
        <v>SJ</v>
      </c>
      <c r="C173">
        <v>46173</v>
      </c>
      <c r="D173" t="str">
        <v>POS Data Upload DC Central</v>
      </c>
      <c r="E173" t="str">
        <v>Kiosk Expected Payment</v>
      </c>
      <c r="F173" t="str">
        <v>CC</v>
      </c>
      <c r="G173">
        <v>102500</v>
      </c>
      <c r="H173">
        <v>5813</v>
      </c>
      <c r="I173">
        <v>0</v>
      </c>
      <c r="J173">
        <v>0</v>
      </c>
    </row>
    <row r="174">
      <c r="B174" t="str">
        <v>SJ</v>
      </c>
      <c r="C174">
        <v>46173</v>
      </c>
      <c r="D174" t="str">
        <v>POS Data Upload DC Central</v>
      </c>
      <c r="E174" t="str">
        <v>Non-Redeemable Tender</v>
      </c>
      <c r="F174" t="str">
        <v>CASH</v>
      </c>
      <c r="G174">
        <v>676000</v>
      </c>
      <c r="H174">
        <v>5813</v>
      </c>
      <c r="I174">
        <v>0</v>
      </c>
      <c r="J174">
        <v>0</v>
      </c>
    </row>
    <row r="175">
      <c r="B175" t="str">
        <v>SJ</v>
      </c>
      <c r="C175">
        <v>46173</v>
      </c>
      <c r="D175" t="str">
        <v>POS Data Upload DC Central</v>
      </c>
      <c r="E175" t="str">
        <v>O/S DC Discrepancies</v>
      </c>
      <c r="F175" t="str">
        <v>CASH</v>
      </c>
      <c r="G175">
        <v>676000</v>
      </c>
      <c r="H175">
        <v>5813</v>
      </c>
      <c r="I175">
        <v>0</v>
      </c>
      <c r="J175">
        <v>0</v>
      </c>
    </row>
    <row r="176">
      <c r="B176" t="str">
        <v>SJ</v>
      </c>
      <c r="C176">
        <v>46173</v>
      </c>
      <c r="D176" t="str">
        <v>POS Data Upload DC Central</v>
      </c>
      <c r="E176" t="str">
        <v>Online Catering</v>
      </c>
      <c r="F176" t="str">
        <v/>
      </c>
      <c r="G176">
        <v>110000</v>
      </c>
      <c r="H176">
        <v>5813</v>
      </c>
      <c r="I176">
        <v>0</v>
      </c>
      <c r="J176">
        <v>0</v>
      </c>
    </row>
    <row r="177">
      <c r="B177" t="str">
        <v>SJ</v>
      </c>
      <c r="C177">
        <v>46173</v>
      </c>
      <c r="D177" t="str">
        <v>POS Data Upload DC Central</v>
      </c>
      <c r="E177" t="str">
        <v>Paid Outs</v>
      </c>
      <c r="F177" t="str">
        <v/>
      </c>
      <c r="G177">
        <v>116200</v>
      </c>
      <c r="H177">
        <v>5813</v>
      </c>
      <c r="I177">
        <v>0</v>
      </c>
      <c r="J177">
        <v>0</v>
      </c>
    </row>
    <row r="178">
      <c r="B178" t="str">
        <v>SJ</v>
      </c>
      <c r="C178">
        <v>46173</v>
      </c>
      <c r="D178" t="str">
        <v>POS Data Upload DC Central</v>
      </c>
      <c r="E178" t="str">
        <v>POS Over/Short</v>
      </c>
      <c r="F178" t="str">
        <v>CASH</v>
      </c>
      <c r="G178">
        <v>676000</v>
      </c>
      <c r="H178">
        <v>5813</v>
      </c>
      <c r="I178">
        <v>0</v>
      </c>
      <c r="J178">
        <v>0</v>
      </c>
    </row>
    <row r="179">
      <c r="B179" t="str">
        <v>SJ</v>
      </c>
      <c r="C179">
        <v>46173</v>
      </c>
      <c r="D179" t="str">
        <v>POS Data Upload DC Central</v>
      </c>
      <c r="E179" t="str">
        <v>Promotions</v>
      </c>
      <c r="F179" t="str">
        <v/>
      </c>
      <c r="G179">
        <v>444000</v>
      </c>
      <c r="H179">
        <v>5813</v>
      </c>
      <c r="I179">
        <v>0</v>
      </c>
      <c r="J179">
        <v>0</v>
      </c>
    </row>
    <row r="180">
      <c r="B180" t="str">
        <v>SJ</v>
      </c>
      <c r="C180">
        <v>46173</v>
      </c>
      <c r="D180" t="str">
        <v>POS Data Upload DC Central</v>
      </c>
      <c r="E180" t="str">
        <v>Sales Beverages</v>
      </c>
      <c r="F180" t="str">
        <v/>
      </c>
      <c r="G180">
        <v>401000</v>
      </c>
      <c r="H180">
        <v>5813</v>
      </c>
      <c r="I180">
        <v>0</v>
      </c>
      <c r="J180">
        <v>416.8</v>
      </c>
    </row>
    <row r="181">
      <c r="B181" t="str">
        <v>SJ</v>
      </c>
      <c r="C181">
        <v>46173</v>
      </c>
      <c r="D181" t="str">
        <v>POS Data Upload DC Central</v>
      </c>
      <c r="E181" t="str">
        <v>Sales Food</v>
      </c>
      <c r="F181" t="str">
        <v/>
      </c>
      <c r="G181">
        <v>401000</v>
      </c>
      <c r="H181">
        <v>5813</v>
      </c>
      <c r="I181">
        <v>0</v>
      </c>
      <c r="J181">
        <v>5156.06</v>
      </c>
    </row>
    <row r="182">
      <c r="B182" t="str">
        <v>SJ</v>
      </c>
      <c r="C182">
        <v>46173</v>
      </c>
      <c r="D182" t="str">
        <v>POS Data Upload DC Central</v>
      </c>
      <c r="E182" t="str">
        <v>Sales Other</v>
      </c>
      <c r="F182" t="str">
        <v/>
      </c>
      <c r="G182">
        <v>408000</v>
      </c>
      <c r="H182">
        <v>5813</v>
      </c>
      <c r="I182">
        <v>0</v>
      </c>
      <c r="J182">
        <v>2.07</v>
      </c>
    </row>
    <row r="183">
      <c r="B183" t="str">
        <v>SJ</v>
      </c>
      <c r="C183">
        <v>46173</v>
      </c>
      <c r="D183" t="str">
        <v>POS Data Upload DC Central</v>
      </c>
      <c r="E183" t="str">
        <v>Sales Tax Payable</v>
      </c>
      <c r="F183" t="str">
        <v/>
      </c>
      <c r="G183">
        <v>241000</v>
      </c>
      <c r="H183">
        <v>5813</v>
      </c>
      <c r="I183">
        <v>0</v>
      </c>
      <c r="J183">
        <v>502.83</v>
      </c>
    </row>
    <row r="184">
      <c r="B184" t="str">
        <v>SJ</v>
      </c>
      <c r="C184">
        <v>46173</v>
      </c>
      <c r="D184" t="str">
        <v>POS Data Upload DC Central</v>
      </c>
      <c r="E184" t="str">
        <v>Uber</v>
      </c>
      <c r="F184" t="str">
        <v>UBD</v>
      </c>
      <c r="G184">
        <v>116000</v>
      </c>
      <c r="H184">
        <v>5813</v>
      </c>
      <c r="I184">
        <v>61.48</v>
      </c>
      <c r="J184">
        <v>0</v>
      </c>
    </row>
    <row r="185">
      <c r="B185" t="str">
        <v>SJ</v>
      </c>
      <c r="C185">
        <v>46173</v>
      </c>
      <c r="D185" t="str">
        <v>POS Data Upload DC Central</v>
      </c>
      <c r="E185" t="str">
        <v>Uber Shortage</v>
      </c>
      <c r="F185" t="str">
        <v>UBD</v>
      </c>
      <c r="G185">
        <v>678500</v>
      </c>
      <c r="H185">
        <v>5813</v>
      </c>
      <c r="I185">
        <v>0</v>
      </c>
      <c r="J185">
        <v>0</v>
      </c>
    </row>
    <row r="186">
      <c r="B186" t="str">
        <v>SJ</v>
      </c>
      <c r="C186">
        <v>46173</v>
      </c>
      <c r="D186" t="str">
        <v>POS Data Upload DC Central</v>
      </c>
      <c r="E186" t="str">
        <v>WL DD Tips</v>
      </c>
      <c r="F186" t="str">
        <v/>
      </c>
      <c r="G186">
        <v>670000</v>
      </c>
      <c r="H186">
        <v>5813</v>
      </c>
      <c r="I186">
        <v>0</v>
      </c>
      <c r="J186">
        <v>0</v>
      </c>
    </row>
    <row r="187">
      <c r="B187" t="str">
        <v>SJ</v>
      </c>
      <c r="C187">
        <v>46173</v>
      </c>
      <c r="D187" t="str">
        <v>POS Data Upload DC Central</v>
      </c>
      <c r="E187" t="str">
        <v>Amex Expected Deposit</v>
      </c>
      <c r="F187" t="str">
        <v>CC</v>
      </c>
      <c r="G187">
        <v>102500</v>
      </c>
      <c r="H187">
        <v>8593</v>
      </c>
      <c r="I187">
        <v>112.46000000000001</v>
      </c>
      <c r="J187">
        <v>0</v>
      </c>
    </row>
    <row r="188">
      <c r="B188" t="str">
        <v>SJ</v>
      </c>
      <c r="C188">
        <v>46173</v>
      </c>
      <c r="D188" t="str">
        <v>POS Data Upload DC Central</v>
      </c>
      <c r="E188" t="str">
        <v>Ca CRV</v>
      </c>
      <c r="F188" t="str">
        <v/>
      </c>
      <c r="G188">
        <v>240000</v>
      </c>
      <c r="H188">
        <v>8593</v>
      </c>
      <c r="I188">
        <v>0</v>
      </c>
      <c r="J188">
        <v>0</v>
      </c>
    </row>
    <row r="189">
      <c r="B189" t="str">
        <v>SJ</v>
      </c>
      <c r="C189">
        <v>46173</v>
      </c>
      <c r="D189" t="str">
        <v>POS Data Upload DC Central</v>
      </c>
      <c r="E189" t="str">
        <v>Cash Expected Deposit</v>
      </c>
      <c r="F189" t="str">
        <v>CASH</v>
      </c>
      <c r="G189">
        <v>102000</v>
      </c>
      <c r="H189">
        <v>8593</v>
      </c>
      <c r="I189">
        <v>587.329999999999</v>
      </c>
      <c r="J189">
        <v>0</v>
      </c>
    </row>
    <row r="190">
      <c r="B190" t="str">
        <v>SJ</v>
      </c>
      <c r="C190">
        <v>46173</v>
      </c>
      <c r="D190" t="str">
        <v>POS Data Upload DC Central</v>
      </c>
      <c r="E190" t="str">
        <v>CC Expected Deposit</v>
      </c>
      <c r="F190" t="str">
        <v>CC</v>
      </c>
      <c r="G190">
        <v>102500</v>
      </c>
      <c r="H190">
        <v>8593</v>
      </c>
      <c r="I190">
        <v>2658.1600000000003</v>
      </c>
      <c r="J190">
        <v>0</v>
      </c>
    </row>
    <row r="191">
      <c r="B191" t="str">
        <v>SJ</v>
      </c>
      <c r="C191">
        <v>46173</v>
      </c>
      <c r="D191" t="str">
        <v>POS Data Upload DC Central</v>
      </c>
      <c r="E191" t="str">
        <v>Delivery Fee</v>
      </c>
      <c r="F191" t="str">
        <v/>
      </c>
      <c r="G191">
        <v>670000</v>
      </c>
      <c r="H191">
        <v>8593</v>
      </c>
      <c r="I191">
        <v>0</v>
      </c>
      <c r="J191">
        <v>5.96</v>
      </c>
    </row>
    <row r="192">
      <c r="B192" t="str">
        <v>SJ</v>
      </c>
      <c r="C192">
        <v>46173</v>
      </c>
      <c r="D192" t="str">
        <v>POS Data Upload DC Central</v>
      </c>
      <c r="E192" t="str">
        <v>Discounts - 10%</v>
      </c>
      <c r="F192" t="str">
        <v/>
      </c>
      <c r="G192">
        <v>421000</v>
      </c>
      <c r="H192">
        <v>8593</v>
      </c>
      <c r="I192">
        <v>0</v>
      </c>
      <c r="J192">
        <v>0</v>
      </c>
    </row>
    <row r="193">
      <c r="B193" t="str">
        <v>SJ</v>
      </c>
      <c r="C193">
        <v>46173</v>
      </c>
      <c r="D193" t="str">
        <v>POS Data Upload DC Central</v>
      </c>
      <c r="E193" t="str">
        <v>Discounts - Employee</v>
      </c>
      <c r="F193" t="str">
        <v/>
      </c>
      <c r="G193">
        <v>421000</v>
      </c>
      <c r="H193">
        <v>8593</v>
      </c>
      <c r="I193">
        <v>0</v>
      </c>
      <c r="J193">
        <v>0</v>
      </c>
    </row>
    <row r="194">
      <c r="B194" t="str">
        <v>SJ</v>
      </c>
      <c r="C194">
        <v>46173</v>
      </c>
      <c r="D194" t="str">
        <v>POS Data Upload DC Central</v>
      </c>
      <c r="E194" t="str">
        <v>Discounts - Guest Recovery</v>
      </c>
      <c r="F194" t="str">
        <v/>
      </c>
      <c r="G194">
        <v>421000</v>
      </c>
      <c r="H194">
        <v>8593</v>
      </c>
      <c r="I194">
        <v>0</v>
      </c>
      <c r="J194">
        <v>0</v>
      </c>
    </row>
    <row r="195">
      <c r="B195" t="str">
        <v>SJ</v>
      </c>
      <c r="C195">
        <v>46173</v>
      </c>
      <c r="D195" t="str">
        <v>POS Data Upload DC Central</v>
      </c>
      <c r="E195" t="str">
        <v>Discounts - Manager</v>
      </c>
      <c r="F195" t="str">
        <v/>
      </c>
      <c r="G195">
        <v>421000</v>
      </c>
      <c r="H195">
        <v>8593</v>
      </c>
      <c r="I195">
        <v>0</v>
      </c>
      <c r="J195">
        <v>0</v>
      </c>
    </row>
    <row r="196">
      <c r="B196" t="str">
        <v>SJ</v>
      </c>
      <c r="C196">
        <v>46173</v>
      </c>
      <c r="D196" t="str">
        <v>POS Data Upload DC Central</v>
      </c>
      <c r="E196" t="str">
        <v>Discounts - Military</v>
      </c>
      <c r="F196" t="str">
        <v/>
      </c>
      <c r="G196">
        <v>421000</v>
      </c>
      <c r="H196">
        <v>8593</v>
      </c>
      <c r="I196">
        <v>0</v>
      </c>
      <c r="J196">
        <v>0</v>
      </c>
    </row>
    <row r="197">
      <c r="B197" t="str">
        <v>SJ</v>
      </c>
      <c r="C197">
        <v>46173</v>
      </c>
      <c r="D197" t="str">
        <v>POS Data Upload DC Central</v>
      </c>
      <c r="E197" t="str">
        <v>Discounts - Open $</v>
      </c>
      <c r="F197" t="str">
        <v/>
      </c>
      <c r="G197">
        <v>421000</v>
      </c>
      <c r="H197">
        <v>8593</v>
      </c>
      <c r="I197">
        <v>0</v>
      </c>
      <c r="J197">
        <v>0</v>
      </c>
    </row>
    <row r="198">
      <c r="B198" t="str">
        <v>SJ</v>
      </c>
      <c r="C198">
        <v>46173</v>
      </c>
      <c r="D198" t="str">
        <v>POS Data Upload DC Central</v>
      </c>
      <c r="E198" t="str">
        <v>Discounts - Open %</v>
      </c>
      <c r="F198" t="str">
        <v/>
      </c>
      <c r="G198">
        <v>421000</v>
      </c>
      <c r="H198">
        <v>8593</v>
      </c>
      <c r="I198">
        <v>0</v>
      </c>
      <c r="J198">
        <v>0</v>
      </c>
    </row>
    <row r="199">
      <c r="B199" t="str">
        <v>SJ</v>
      </c>
      <c r="C199">
        <v>46173</v>
      </c>
      <c r="D199" t="str">
        <v>POS Data Upload DC Central</v>
      </c>
      <c r="E199" t="str">
        <v>Discounts - Other</v>
      </c>
      <c r="F199" t="str">
        <v/>
      </c>
      <c r="G199">
        <v>421000</v>
      </c>
      <c r="H199">
        <v>8593</v>
      </c>
      <c r="I199">
        <v>0</v>
      </c>
      <c r="J199">
        <v>0</v>
      </c>
    </row>
    <row r="200">
      <c r="B200" t="str">
        <v>SJ</v>
      </c>
      <c r="C200">
        <v>46173</v>
      </c>
      <c r="D200" t="str">
        <v>POS Data Upload DC Central</v>
      </c>
      <c r="E200" t="str">
        <v>Discounts - Police</v>
      </c>
      <c r="F200" t="str">
        <v/>
      </c>
      <c r="G200">
        <v>421000</v>
      </c>
      <c r="H200">
        <v>8593</v>
      </c>
      <c r="I200">
        <v>0</v>
      </c>
      <c r="J200">
        <v>0</v>
      </c>
    </row>
    <row r="201">
      <c r="B201" t="str">
        <v>SJ</v>
      </c>
      <c r="C201">
        <v>46173</v>
      </c>
      <c r="D201" t="str">
        <v>POS Data Upload DC Central</v>
      </c>
      <c r="E201" t="str">
        <v>Discounts - Senior Citizen</v>
      </c>
      <c r="F201" t="str">
        <v/>
      </c>
      <c r="G201">
        <v>421000</v>
      </c>
      <c r="H201">
        <v>8593</v>
      </c>
      <c r="I201">
        <v>0</v>
      </c>
      <c r="J201">
        <v>0</v>
      </c>
    </row>
    <row r="202">
      <c r="B202" t="str">
        <v>SJ</v>
      </c>
      <c r="C202">
        <v>46173</v>
      </c>
      <c r="D202" t="str">
        <v>POS Data Upload DC Central</v>
      </c>
      <c r="E202" t="str">
        <v>Donations</v>
      </c>
      <c r="F202" t="str">
        <v/>
      </c>
      <c r="G202">
        <v>236000</v>
      </c>
      <c r="H202">
        <v>8593</v>
      </c>
      <c r="I202">
        <v>0</v>
      </c>
      <c r="J202">
        <v>0</v>
      </c>
    </row>
    <row r="203">
      <c r="B203" t="str">
        <v>SJ</v>
      </c>
      <c r="C203">
        <v>46173</v>
      </c>
      <c r="D203" t="str">
        <v>POS Data Upload DC Central</v>
      </c>
      <c r="E203" t="str">
        <v>DoorDash</v>
      </c>
      <c r="F203" t="str">
        <v>DDD</v>
      </c>
      <c r="G203">
        <v>113000</v>
      </c>
      <c r="H203">
        <v>8593</v>
      </c>
      <c r="I203">
        <v>1883.92</v>
      </c>
      <c r="J203">
        <v>0</v>
      </c>
    </row>
    <row r="204">
      <c r="B204" t="str">
        <v>SJ</v>
      </c>
      <c r="C204">
        <v>46173</v>
      </c>
      <c r="D204" t="str">
        <v>POS Data Upload DC Central</v>
      </c>
      <c r="E204" t="str">
        <v>DoorDash Shortage</v>
      </c>
      <c r="F204" t="str">
        <v>DDD</v>
      </c>
      <c r="G204">
        <v>678500</v>
      </c>
      <c r="H204">
        <v>8593</v>
      </c>
      <c r="I204">
        <v>0</v>
      </c>
      <c r="J204">
        <v>0</v>
      </c>
    </row>
    <row r="205">
      <c r="B205" t="str">
        <v>SJ</v>
      </c>
      <c r="C205">
        <v>46173</v>
      </c>
      <c r="D205" t="str">
        <v>POS Data Upload DC Central</v>
      </c>
      <c r="E205" t="str">
        <v xml:space="preserve">EBT Expected </v>
      </c>
      <c r="F205" t="str">
        <v/>
      </c>
      <c r="G205">
        <v>114000</v>
      </c>
      <c r="H205">
        <v>8593</v>
      </c>
      <c r="I205">
        <v>0</v>
      </c>
      <c r="J205">
        <v>0</v>
      </c>
    </row>
    <row r="206">
      <c r="B206" t="str">
        <v>SJ</v>
      </c>
      <c r="C206">
        <v>46173</v>
      </c>
      <c r="D206" t="str">
        <v>POS Data Upload DC Central</v>
      </c>
      <c r="E206" t="str">
        <v>EZ Cater</v>
      </c>
      <c r="F206" t="str">
        <v/>
      </c>
      <c r="G206">
        <v>110000</v>
      </c>
      <c r="H206">
        <v>8593</v>
      </c>
      <c r="I206">
        <v>0</v>
      </c>
      <c r="J206">
        <v>0</v>
      </c>
    </row>
    <row r="207">
      <c r="B207" t="str">
        <v>SJ</v>
      </c>
      <c r="C207">
        <v>46173</v>
      </c>
      <c r="D207" t="str">
        <v>POS Data Upload DC Central</v>
      </c>
      <c r="E207" t="str">
        <v>Gift Card Redeemed</v>
      </c>
      <c r="F207" t="str">
        <v/>
      </c>
      <c r="G207">
        <v>202900</v>
      </c>
      <c r="H207">
        <v>8593</v>
      </c>
      <c r="I207">
        <v>0</v>
      </c>
      <c r="J207">
        <v>0</v>
      </c>
    </row>
    <row r="208">
      <c r="B208" t="str">
        <v>SJ</v>
      </c>
      <c r="C208">
        <v>46173</v>
      </c>
      <c r="D208" t="str">
        <v>POS Data Upload DC Central</v>
      </c>
      <c r="E208" t="str">
        <v>Gift Cards Sales</v>
      </c>
      <c r="F208" t="str">
        <v/>
      </c>
      <c r="G208">
        <v>202800</v>
      </c>
      <c r="H208">
        <v>8593</v>
      </c>
      <c r="I208">
        <v>0</v>
      </c>
      <c r="J208">
        <v>0</v>
      </c>
    </row>
    <row r="209">
      <c r="B209" t="str">
        <v>SJ</v>
      </c>
      <c r="C209">
        <v>46173</v>
      </c>
      <c r="D209" t="str">
        <v>POS Data Upload DC Central</v>
      </c>
      <c r="E209" t="str">
        <v>GrubHub</v>
      </c>
      <c r="F209" t="str">
        <v>GHD</v>
      </c>
      <c r="G209">
        <v>115000</v>
      </c>
      <c r="H209">
        <v>8593</v>
      </c>
      <c r="I209">
        <v>78.09</v>
      </c>
      <c r="J209">
        <v>0</v>
      </c>
    </row>
    <row r="210">
      <c r="B210" t="str">
        <v>SJ</v>
      </c>
      <c r="C210">
        <v>46173</v>
      </c>
      <c r="D210" t="str">
        <v>POS Data Upload DC Central</v>
      </c>
      <c r="E210" t="str">
        <v>Kiosk Expected Payment</v>
      </c>
      <c r="F210" t="str">
        <v>CC</v>
      </c>
      <c r="G210">
        <v>102500</v>
      </c>
      <c r="H210">
        <v>8593</v>
      </c>
      <c r="I210">
        <v>0</v>
      </c>
      <c r="J210">
        <v>0</v>
      </c>
    </row>
    <row r="211">
      <c r="B211" t="str">
        <v>SJ</v>
      </c>
      <c r="C211">
        <v>46173</v>
      </c>
      <c r="D211" t="str">
        <v>POS Data Upload DC Central</v>
      </c>
      <c r="E211" t="str">
        <v>Non-Redeemable Tender</v>
      </c>
      <c r="F211" t="str">
        <v>CASH</v>
      </c>
      <c r="G211">
        <v>676000</v>
      </c>
      <c r="H211">
        <v>8593</v>
      </c>
      <c r="I211">
        <v>0</v>
      </c>
      <c r="J211">
        <v>0</v>
      </c>
    </row>
    <row r="212">
      <c r="B212" t="str">
        <v>SJ</v>
      </c>
      <c r="C212">
        <v>46173</v>
      </c>
      <c r="D212" t="str">
        <v>POS Data Upload DC Central</v>
      </c>
      <c r="E212" t="str">
        <v>O/S DC Discrepancies</v>
      </c>
      <c r="F212" t="str">
        <v>CASH</v>
      </c>
      <c r="G212">
        <v>676000</v>
      </c>
      <c r="H212">
        <v>8593</v>
      </c>
      <c r="I212">
        <v>0</v>
      </c>
      <c r="J212">
        <v>0</v>
      </c>
    </row>
    <row r="213">
      <c r="B213" t="str">
        <v>SJ</v>
      </c>
      <c r="C213">
        <v>46173</v>
      </c>
      <c r="D213" t="str">
        <v>POS Data Upload DC Central</v>
      </c>
      <c r="E213" t="str">
        <v>Online Catering</v>
      </c>
      <c r="F213" t="str">
        <v/>
      </c>
      <c r="G213">
        <v>110000</v>
      </c>
      <c r="H213">
        <v>8593</v>
      </c>
      <c r="I213">
        <v>0</v>
      </c>
      <c r="J213">
        <v>0</v>
      </c>
    </row>
    <row r="214">
      <c r="B214" t="str">
        <v>SJ</v>
      </c>
      <c r="C214">
        <v>46173</v>
      </c>
      <c r="D214" t="str">
        <v>POS Data Upload DC Central</v>
      </c>
      <c r="E214" t="str">
        <v>Paid Outs</v>
      </c>
      <c r="F214" t="str">
        <v/>
      </c>
      <c r="G214">
        <v>116200</v>
      </c>
      <c r="H214">
        <v>8593</v>
      </c>
      <c r="I214">
        <v>0</v>
      </c>
      <c r="J214">
        <v>0</v>
      </c>
    </row>
    <row r="215">
      <c r="B215" t="str">
        <v>SJ</v>
      </c>
      <c r="C215">
        <v>46173</v>
      </c>
      <c r="D215" t="str">
        <v>POS Data Upload DC Central</v>
      </c>
      <c r="E215" t="str">
        <v>POS Over/Short</v>
      </c>
      <c r="F215" t="str">
        <v>CASH</v>
      </c>
      <c r="G215">
        <v>676000</v>
      </c>
      <c r="H215">
        <v>8593</v>
      </c>
      <c r="I215">
        <v>0</v>
      </c>
      <c r="J215">
        <v>0</v>
      </c>
    </row>
    <row r="216">
      <c r="B216" t="str">
        <v>SJ</v>
      </c>
      <c r="C216">
        <v>46173</v>
      </c>
      <c r="D216" t="str">
        <v>POS Data Upload DC Central</v>
      </c>
      <c r="E216" t="str">
        <v>Promotions</v>
      </c>
      <c r="F216" t="str">
        <v/>
      </c>
      <c r="G216">
        <v>444000</v>
      </c>
      <c r="H216">
        <v>8593</v>
      </c>
      <c r="I216">
        <v>0</v>
      </c>
      <c r="J216">
        <v>0</v>
      </c>
    </row>
    <row r="217">
      <c r="B217" t="str">
        <v>SJ</v>
      </c>
      <c r="C217">
        <v>46173</v>
      </c>
      <c r="D217" t="str">
        <v>POS Data Upload DC Central</v>
      </c>
      <c r="E217" t="str">
        <v>Sales Beverages</v>
      </c>
      <c r="F217" t="str">
        <v/>
      </c>
      <c r="G217">
        <v>401000</v>
      </c>
      <c r="H217">
        <v>8593</v>
      </c>
      <c r="I217">
        <v>0</v>
      </c>
      <c r="J217">
        <v>428.39</v>
      </c>
    </row>
    <row r="218">
      <c r="B218" t="str">
        <v>SJ</v>
      </c>
      <c r="C218">
        <v>46173</v>
      </c>
      <c r="D218" t="str">
        <v>POS Data Upload DC Central</v>
      </c>
      <c r="E218" t="str">
        <v>Sales Food</v>
      </c>
      <c r="F218" t="str">
        <v/>
      </c>
      <c r="G218">
        <v>401000</v>
      </c>
      <c r="H218">
        <v>8593</v>
      </c>
      <c r="I218">
        <v>0</v>
      </c>
      <c r="J218">
        <v>4843.05</v>
      </c>
    </row>
    <row r="219">
      <c r="B219" t="str">
        <v>SJ</v>
      </c>
      <c r="C219">
        <v>46173</v>
      </c>
      <c r="D219" t="str">
        <v>POS Data Upload DC Central</v>
      </c>
      <c r="E219" t="str">
        <v>Sales Other</v>
      </c>
      <c r="F219" t="str">
        <v/>
      </c>
      <c r="G219">
        <v>408000</v>
      </c>
      <c r="H219">
        <v>8593</v>
      </c>
      <c r="I219">
        <v>0</v>
      </c>
      <c r="J219">
        <v>18</v>
      </c>
    </row>
    <row r="220">
      <c r="B220" t="str">
        <v>SJ</v>
      </c>
      <c r="C220">
        <v>46173</v>
      </c>
      <c r="D220" t="str">
        <v>POS Data Upload DC Central</v>
      </c>
      <c r="E220" t="str">
        <v>Sales Tax Payable</v>
      </c>
      <c r="F220" t="str">
        <v/>
      </c>
      <c r="G220">
        <v>241000</v>
      </c>
      <c r="H220">
        <v>8593</v>
      </c>
      <c r="I220">
        <v>0</v>
      </c>
      <c r="J220">
        <v>540.41</v>
      </c>
    </row>
    <row r="221">
      <c r="B221" t="str">
        <v>SJ</v>
      </c>
      <c r="C221">
        <v>46173</v>
      </c>
      <c r="D221" t="str">
        <v>POS Data Upload DC Central</v>
      </c>
      <c r="E221" t="str">
        <v>Uber</v>
      </c>
      <c r="F221" t="str">
        <v>UBD</v>
      </c>
      <c r="G221">
        <v>116000</v>
      </c>
      <c r="H221">
        <v>8593</v>
      </c>
      <c r="I221">
        <v>522.39</v>
      </c>
      <c r="J221">
        <v>0</v>
      </c>
    </row>
    <row r="222">
      <c r="B222" t="str">
        <v>SJ</v>
      </c>
      <c r="C222">
        <v>46173</v>
      </c>
      <c r="D222" t="str">
        <v>POS Data Upload DC Central</v>
      </c>
      <c r="E222" t="str">
        <v>Uber Shortage</v>
      </c>
      <c r="F222" t="str">
        <v>UBD</v>
      </c>
      <c r="G222">
        <v>678500</v>
      </c>
      <c r="H222">
        <v>8593</v>
      </c>
      <c r="I222">
        <v>0</v>
      </c>
      <c r="J222">
        <v>0</v>
      </c>
    </row>
    <row r="223">
      <c r="B223" t="str">
        <v>SJ</v>
      </c>
      <c r="C223">
        <v>46173</v>
      </c>
      <c r="D223" t="str">
        <v>POS Data Upload DC Central</v>
      </c>
      <c r="E223" t="str">
        <v>WL DD Tips</v>
      </c>
      <c r="F223" t="str">
        <v/>
      </c>
      <c r="G223">
        <v>670000</v>
      </c>
      <c r="H223">
        <v>8593</v>
      </c>
      <c r="I223">
        <v>0</v>
      </c>
      <c r="J223">
        <v>6.54</v>
      </c>
    </row>
    <row r="224">
      <c r="B224" t="str">
        <v>SJ</v>
      </c>
      <c r="C224">
        <v>46173</v>
      </c>
      <c r="D224" t="str">
        <v>POS Data Upload DC Central</v>
      </c>
      <c r="E224" t="str">
        <v>Amex Expected Deposit</v>
      </c>
      <c r="F224" t="str">
        <v>CC</v>
      </c>
      <c r="G224">
        <v>102500</v>
      </c>
      <c r="H224">
        <v>8732</v>
      </c>
      <c r="I224">
        <v>103.57</v>
      </c>
      <c r="J224">
        <v>0</v>
      </c>
    </row>
    <row r="225">
      <c r="B225" t="str">
        <v>SJ</v>
      </c>
      <c r="C225">
        <v>46173</v>
      </c>
      <c r="D225" t="str">
        <v>POS Data Upload DC Central</v>
      </c>
      <c r="E225" t="str">
        <v>Ca CRV</v>
      </c>
      <c r="F225" t="str">
        <v/>
      </c>
      <c r="G225">
        <v>240000</v>
      </c>
      <c r="H225">
        <v>8732</v>
      </c>
      <c r="I225">
        <v>0</v>
      </c>
      <c r="J225">
        <v>0</v>
      </c>
    </row>
    <row r="226">
      <c r="B226" t="str">
        <v>SJ</v>
      </c>
      <c r="C226">
        <v>46173</v>
      </c>
      <c r="D226" t="str">
        <v>POS Data Upload DC Central</v>
      </c>
      <c r="E226" t="str">
        <v>Cash Expected Deposit</v>
      </c>
      <c r="F226" t="str">
        <v>CASH</v>
      </c>
      <c r="G226">
        <v>102000</v>
      </c>
      <c r="H226">
        <v>8732</v>
      </c>
      <c r="I226">
        <v>2105.8999999999996</v>
      </c>
      <c r="J226">
        <v>0</v>
      </c>
    </row>
    <row r="227">
      <c r="B227" t="str">
        <v>SJ</v>
      </c>
      <c r="C227">
        <v>46173</v>
      </c>
      <c r="D227" t="str">
        <v>POS Data Upload DC Central</v>
      </c>
      <c r="E227" t="str">
        <v>CC Expected Deposit</v>
      </c>
      <c r="F227" t="str">
        <v>CC</v>
      </c>
      <c r="G227">
        <v>102500</v>
      </c>
      <c r="H227">
        <v>8732</v>
      </c>
      <c r="I227">
        <v>6717.93</v>
      </c>
      <c r="J227">
        <v>0</v>
      </c>
    </row>
    <row r="228">
      <c r="B228" t="str">
        <v>SJ</v>
      </c>
      <c r="C228">
        <v>46173</v>
      </c>
      <c r="D228" t="str">
        <v>POS Data Upload DC Central</v>
      </c>
      <c r="E228" t="str">
        <v>Delivery Fee</v>
      </c>
      <c r="F228" t="str">
        <v/>
      </c>
      <c r="G228">
        <v>670000</v>
      </c>
      <c r="H228">
        <v>8732</v>
      </c>
      <c r="I228">
        <v>0</v>
      </c>
      <c r="J228">
        <v>5.96</v>
      </c>
    </row>
    <row r="229">
      <c r="B229" t="str">
        <v>SJ</v>
      </c>
      <c r="C229">
        <v>46173</v>
      </c>
      <c r="D229" t="str">
        <v>POS Data Upload DC Central</v>
      </c>
      <c r="E229" t="str">
        <v>Discounts - 10%</v>
      </c>
      <c r="F229" t="str">
        <v/>
      </c>
      <c r="G229">
        <v>421000</v>
      </c>
      <c r="H229">
        <v>8732</v>
      </c>
      <c r="I229">
        <v>0</v>
      </c>
      <c r="J229">
        <v>0</v>
      </c>
    </row>
    <row r="230">
      <c r="B230" t="str">
        <v>SJ</v>
      </c>
      <c r="C230">
        <v>46173</v>
      </c>
      <c r="D230" t="str">
        <v>POS Data Upload DC Central</v>
      </c>
      <c r="E230" t="str">
        <v>Discounts - Employee</v>
      </c>
      <c r="F230" t="str">
        <v/>
      </c>
      <c r="G230">
        <v>421000</v>
      </c>
      <c r="H230">
        <v>8732</v>
      </c>
      <c r="I230">
        <v>0</v>
      </c>
      <c r="J230">
        <v>0</v>
      </c>
    </row>
    <row r="231">
      <c r="B231" t="str">
        <v>SJ</v>
      </c>
      <c r="C231">
        <v>46173</v>
      </c>
      <c r="D231" t="str">
        <v>POS Data Upload DC Central</v>
      </c>
      <c r="E231" t="str">
        <v>Discounts - Guest Recovery</v>
      </c>
      <c r="F231" t="str">
        <v/>
      </c>
      <c r="G231">
        <v>421000</v>
      </c>
      <c r="H231">
        <v>8732</v>
      </c>
      <c r="I231">
        <v>0</v>
      </c>
      <c r="J231">
        <v>0</v>
      </c>
    </row>
    <row r="232">
      <c r="B232" t="str">
        <v>SJ</v>
      </c>
      <c r="C232">
        <v>46173</v>
      </c>
      <c r="D232" t="str">
        <v>POS Data Upload DC Central</v>
      </c>
      <c r="E232" t="str">
        <v>Discounts - Manager</v>
      </c>
      <c r="F232" t="str">
        <v/>
      </c>
      <c r="G232">
        <v>421000</v>
      </c>
      <c r="H232">
        <v>8732</v>
      </c>
      <c r="I232">
        <v>0</v>
      </c>
      <c r="J232">
        <v>0</v>
      </c>
    </row>
    <row r="233">
      <c r="B233" t="str">
        <v>SJ</v>
      </c>
      <c r="C233">
        <v>46173</v>
      </c>
      <c r="D233" t="str">
        <v>POS Data Upload DC Central</v>
      </c>
      <c r="E233" t="str">
        <v>Discounts - Military</v>
      </c>
      <c r="F233" t="str">
        <v/>
      </c>
      <c r="G233">
        <v>421000</v>
      </c>
      <c r="H233">
        <v>8732</v>
      </c>
      <c r="I233">
        <v>0</v>
      </c>
      <c r="J233">
        <v>0</v>
      </c>
    </row>
    <row r="234">
      <c r="B234" t="str">
        <v>SJ</v>
      </c>
      <c r="C234">
        <v>46173</v>
      </c>
      <c r="D234" t="str">
        <v>POS Data Upload DC Central</v>
      </c>
      <c r="E234" t="str">
        <v>Discounts - Open $</v>
      </c>
      <c r="F234" t="str">
        <v/>
      </c>
      <c r="G234">
        <v>421000</v>
      </c>
      <c r="H234">
        <v>8732</v>
      </c>
      <c r="I234">
        <v>0</v>
      </c>
      <c r="J234">
        <v>0</v>
      </c>
    </row>
    <row r="235">
      <c r="B235" t="str">
        <v>SJ</v>
      </c>
      <c r="C235">
        <v>46173</v>
      </c>
      <c r="D235" t="str">
        <v>POS Data Upload DC Central</v>
      </c>
      <c r="E235" t="str">
        <v>Discounts - Open %</v>
      </c>
      <c r="F235" t="str">
        <v/>
      </c>
      <c r="G235">
        <v>421000</v>
      </c>
      <c r="H235">
        <v>8732</v>
      </c>
      <c r="I235">
        <v>0</v>
      </c>
      <c r="J235">
        <v>0</v>
      </c>
    </row>
    <row r="236">
      <c r="B236" t="str">
        <v>SJ</v>
      </c>
      <c r="C236">
        <v>46173</v>
      </c>
      <c r="D236" t="str">
        <v>POS Data Upload DC Central</v>
      </c>
      <c r="E236" t="str">
        <v>Discounts - Other</v>
      </c>
      <c r="F236" t="str">
        <v/>
      </c>
      <c r="G236">
        <v>421000</v>
      </c>
      <c r="H236">
        <v>8732</v>
      </c>
      <c r="I236">
        <v>0</v>
      </c>
      <c r="J236">
        <v>0</v>
      </c>
    </row>
    <row r="237">
      <c r="B237" t="str">
        <v>SJ</v>
      </c>
      <c r="C237">
        <v>46173</v>
      </c>
      <c r="D237" t="str">
        <v>POS Data Upload DC Central</v>
      </c>
      <c r="E237" t="str">
        <v>Discounts - Police</v>
      </c>
      <c r="F237" t="str">
        <v/>
      </c>
      <c r="G237">
        <v>421000</v>
      </c>
      <c r="H237">
        <v>8732</v>
      </c>
      <c r="I237">
        <v>0</v>
      </c>
      <c r="J237">
        <v>0</v>
      </c>
    </row>
    <row r="238">
      <c r="B238" t="str">
        <v>SJ</v>
      </c>
      <c r="C238">
        <v>46173</v>
      </c>
      <c r="D238" t="str">
        <v>POS Data Upload DC Central</v>
      </c>
      <c r="E238" t="str">
        <v>Discounts - Senior Citizen</v>
      </c>
      <c r="F238" t="str">
        <v/>
      </c>
      <c r="G238">
        <v>421000</v>
      </c>
      <c r="H238">
        <v>8732</v>
      </c>
      <c r="I238">
        <v>0</v>
      </c>
      <c r="J238">
        <v>0</v>
      </c>
    </row>
    <row r="239">
      <c r="B239" t="str">
        <v>SJ</v>
      </c>
      <c r="C239">
        <v>46173</v>
      </c>
      <c r="D239" t="str">
        <v>POS Data Upload DC Central</v>
      </c>
      <c r="E239" t="str">
        <v>Donations</v>
      </c>
      <c r="F239" t="str">
        <v/>
      </c>
      <c r="G239">
        <v>236000</v>
      </c>
      <c r="H239">
        <v>8732</v>
      </c>
      <c r="I239">
        <v>0</v>
      </c>
      <c r="J239">
        <v>0</v>
      </c>
    </row>
    <row r="240">
      <c r="B240" t="str">
        <v>SJ</v>
      </c>
      <c r="C240">
        <v>46173</v>
      </c>
      <c r="D240" t="str">
        <v>POS Data Upload DC Central</v>
      </c>
      <c r="E240" t="str">
        <v>DoorDash</v>
      </c>
      <c r="F240" t="str">
        <v>DDD</v>
      </c>
      <c r="G240">
        <v>113000</v>
      </c>
      <c r="H240">
        <v>8732</v>
      </c>
      <c r="I240">
        <v>2405.76</v>
      </c>
      <c r="J240">
        <v>0</v>
      </c>
    </row>
    <row r="241">
      <c r="B241" t="str">
        <v>SJ</v>
      </c>
      <c r="C241">
        <v>46173</v>
      </c>
      <c r="D241" t="str">
        <v>POS Data Upload DC Central</v>
      </c>
      <c r="E241" t="str">
        <v>DoorDash Shortage</v>
      </c>
      <c r="F241" t="str">
        <v>DDD</v>
      </c>
      <c r="G241">
        <v>678500</v>
      </c>
      <c r="H241">
        <v>8732</v>
      </c>
      <c r="I241">
        <v>0</v>
      </c>
      <c r="J241">
        <v>0</v>
      </c>
    </row>
    <row r="242">
      <c r="B242" t="str">
        <v>SJ</v>
      </c>
      <c r="C242">
        <v>46173</v>
      </c>
      <c r="D242" t="str">
        <v>POS Data Upload DC Central</v>
      </c>
      <c r="E242" t="str">
        <v xml:space="preserve">EBT Expected </v>
      </c>
      <c r="F242" t="str">
        <v/>
      </c>
      <c r="G242">
        <v>114000</v>
      </c>
      <c r="H242">
        <v>8732</v>
      </c>
      <c r="I242">
        <v>33.3</v>
      </c>
      <c r="J242">
        <v>0</v>
      </c>
    </row>
    <row r="243">
      <c r="B243" t="str">
        <v>SJ</v>
      </c>
      <c r="C243">
        <v>46173</v>
      </c>
      <c r="D243" t="str">
        <v>POS Data Upload DC Central</v>
      </c>
      <c r="E243" t="str">
        <v>EZ Cater</v>
      </c>
      <c r="F243" t="str">
        <v/>
      </c>
      <c r="G243">
        <v>110000</v>
      </c>
      <c r="H243">
        <v>8732</v>
      </c>
      <c r="I243">
        <v>0</v>
      </c>
      <c r="J243">
        <v>0</v>
      </c>
    </row>
    <row r="244">
      <c r="B244" t="str">
        <v>SJ</v>
      </c>
      <c r="C244">
        <v>46173</v>
      </c>
      <c r="D244" t="str">
        <v>POS Data Upload DC Central</v>
      </c>
      <c r="E244" t="str">
        <v>Gift Card Redeemed</v>
      </c>
      <c r="F244" t="str">
        <v/>
      </c>
      <c r="G244">
        <v>202900</v>
      </c>
      <c r="H244">
        <v>8732</v>
      </c>
      <c r="I244">
        <v>41.38</v>
      </c>
      <c r="J244">
        <v>0</v>
      </c>
    </row>
    <row r="245">
      <c r="B245" t="str">
        <v>SJ</v>
      </c>
      <c r="C245">
        <v>46173</v>
      </c>
      <c r="D245" t="str">
        <v>POS Data Upload DC Central</v>
      </c>
      <c r="E245" t="str">
        <v>Gift Cards Sales</v>
      </c>
      <c r="F245" t="str">
        <v/>
      </c>
      <c r="G245">
        <v>202800</v>
      </c>
      <c r="H245">
        <v>8732</v>
      </c>
      <c r="I245">
        <v>0</v>
      </c>
      <c r="J245">
        <v>0</v>
      </c>
    </row>
    <row r="246">
      <c r="B246" t="str">
        <v>SJ</v>
      </c>
      <c r="C246">
        <v>46173</v>
      </c>
      <c r="D246" t="str">
        <v>POS Data Upload DC Central</v>
      </c>
      <c r="E246" t="str">
        <v>GrubHub</v>
      </c>
      <c r="F246" t="str">
        <v>GHD</v>
      </c>
      <c r="G246">
        <v>115000</v>
      </c>
      <c r="H246">
        <v>8732</v>
      </c>
      <c r="I246">
        <v>16.43</v>
      </c>
      <c r="J246">
        <v>0</v>
      </c>
    </row>
    <row r="247">
      <c r="B247" t="str">
        <v>SJ</v>
      </c>
      <c r="C247">
        <v>46173</v>
      </c>
      <c r="D247" t="str">
        <v>POS Data Upload DC Central</v>
      </c>
      <c r="E247" t="str">
        <v>Kiosk Expected Payment</v>
      </c>
      <c r="F247" t="str">
        <v>CC</v>
      </c>
      <c r="G247">
        <v>102500</v>
      </c>
      <c r="H247">
        <v>8732</v>
      </c>
      <c r="I247">
        <v>0</v>
      </c>
      <c r="J247">
        <v>0</v>
      </c>
    </row>
    <row r="248">
      <c r="B248" t="str">
        <v>SJ</v>
      </c>
      <c r="C248">
        <v>46173</v>
      </c>
      <c r="D248" t="str">
        <v>POS Data Upload DC Central</v>
      </c>
      <c r="E248" t="str">
        <v>Non-Redeemable Tender</v>
      </c>
      <c r="F248" t="str">
        <v>CASH</v>
      </c>
      <c r="G248">
        <v>676000</v>
      </c>
      <c r="H248">
        <v>8732</v>
      </c>
      <c r="I248">
        <v>0</v>
      </c>
      <c r="J248">
        <v>0</v>
      </c>
    </row>
    <row r="249">
      <c r="B249" t="str">
        <v>SJ</v>
      </c>
      <c r="C249">
        <v>46173</v>
      </c>
      <c r="D249" t="str">
        <v>POS Data Upload DC Central</v>
      </c>
      <c r="E249" t="str">
        <v>O/S DC Discrepancies</v>
      </c>
      <c r="F249" t="str">
        <v>CASH</v>
      </c>
      <c r="G249">
        <v>676000</v>
      </c>
      <c r="H249">
        <v>8732</v>
      </c>
      <c r="I249">
        <v>0</v>
      </c>
      <c r="J249">
        <v>0</v>
      </c>
    </row>
    <row r="250">
      <c r="B250" t="str">
        <v>SJ</v>
      </c>
      <c r="C250">
        <v>46173</v>
      </c>
      <c r="D250" t="str">
        <v>POS Data Upload DC Central</v>
      </c>
      <c r="E250" t="str">
        <v>Online Catering</v>
      </c>
      <c r="F250" t="str">
        <v/>
      </c>
      <c r="G250">
        <v>110000</v>
      </c>
      <c r="H250">
        <v>8732</v>
      </c>
      <c r="I250">
        <v>0</v>
      </c>
      <c r="J250">
        <v>0</v>
      </c>
    </row>
    <row r="251">
      <c r="B251" t="str">
        <v>SJ</v>
      </c>
      <c r="C251">
        <v>46173</v>
      </c>
      <c r="D251" t="str">
        <v>POS Data Upload DC Central</v>
      </c>
      <c r="E251" t="str">
        <v>Paid Outs</v>
      </c>
      <c r="F251" t="str">
        <v/>
      </c>
      <c r="G251">
        <v>116200</v>
      </c>
      <c r="H251">
        <v>8732</v>
      </c>
      <c r="I251">
        <v>0</v>
      </c>
      <c r="J251">
        <v>0</v>
      </c>
    </row>
    <row r="252">
      <c r="B252" t="str">
        <v>SJ</v>
      </c>
      <c r="C252">
        <v>46173</v>
      </c>
      <c r="D252" t="str">
        <v>POS Data Upload DC Central</v>
      </c>
      <c r="E252" t="str">
        <v>POS Over/Short</v>
      </c>
      <c r="F252" t="str">
        <v>CASH</v>
      </c>
      <c r="G252">
        <v>676000</v>
      </c>
      <c r="H252">
        <v>8732</v>
      </c>
      <c r="I252">
        <v>0</v>
      </c>
      <c r="J252">
        <v>0</v>
      </c>
    </row>
    <row r="253">
      <c r="B253" t="str">
        <v>SJ</v>
      </c>
      <c r="C253">
        <v>46173</v>
      </c>
      <c r="D253" t="str">
        <v>POS Data Upload DC Central</v>
      </c>
      <c r="E253" t="str">
        <v>Promotions</v>
      </c>
      <c r="F253" t="str">
        <v/>
      </c>
      <c r="G253">
        <v>444000</v>
      </c>
      <c r="H253">
        <v>8732</v>
      </c>
      <c r="I253">
        <v>0</v>
      </c>
      <c r="J253">
        <v>0</v>
      </c>
    </row>
    <row r="254">
      <c r="B254" t="str">
        <v>SJ</v>
      </c>
      <c r="C254">
        <v>46173</v>
      </c>
      <c r="D254" t="str">
        <v>POS Data Upload DC Central</v>
      </c>
      <c r="E254" t="str">
        <v>Sales Beverages</v>
      </c>
      <c r="F254" t="str">
        <v/>
      </c>
      <c r="G254">
        <v>401000</v>
      </c>
      <c r="H254">
        <v>8732</v>
      </c>
      <c r="I254">
        <v>0</v>
      </c>
      <c r="J254">
        <v>965.24</v>
      </c>
    </row>
    <row r="255">
      <c r="B255" t="str">
        <v>SJ</v>
      </c>
      <c r="C255">
        <v>46173</v>
      </c>
      <c r="D255" t="str">
        <v>POS Data Upload DC Central</v>
      </c>
      <c r="E255" t="str">
        <v>Sales Food</v>
      </c>
      <c r="F255" t="str">
        <v/>
      </c>
      <c r="G255">
        <v>401000</v>
      </c>
      <c r="H255">
        <v>8732</v>
      </c>
      <c r="I255">
        <v>0</v>
      </c>
      <c r="J255">
        <v>9799.01</v>
      </c>
    </row>
    <row r="256">
      <c r="B256" t="str">
        <v>SJ</v>
      </c>
      <c r="C256">
        <v>46173</v>
      </c>
      <c r="D256" t="str">
        <v>POS Data Upload DC Central</v>
      </c>
      <c r="E256" t="str">
        <v>Sales Other</v>
      </c>
      <c r="F256" t="str">
        <v/>
      </c>
      <c r="G256">
        <v>408000</v>
      </c>
      <c r="H256">
        <v>8732</v>
      </c>
      <c r="I256">
        <v>0</v>
      </c>
      <c r="J256">
        <v>22.19</v>
      </c>
    </row>
    <row r="257">
      <c r="B257" t="str">
        <v>SJ</v>
      </c>
      <c r="C257">
        <v>46173</v>
      </c>
      <c r="D257" t="str">
        <v>POS Data Upload DC Central</v>
      </c>
      <c r="E257" t="str">
        <v>Sales Tax Payable</v>
      </c>
      <c r="F257" t="str">
        <v/>
      </c>
      <c r="G257">
        <v>241000</v>
      </c>
      <c r="H257">
        <v>8732</v>
      </c>
      <c r="I257">
        <v>0</v>
      </c>
      <c r="J257">
        <v>996.07</v>
      </c>
    </row>
    <row r="258">
      <c r="B258" t="str">
        <v>SJ</v>
      </c>
      <c r="C258">
        <v>46173</v>
      </c>
      <c r="D258" t="str">
        <v>POS Data Upload DC Central</v>
      </c>
      <c r="E258" t="str">
        <v>Uber</v>
      </c>
      <c r="F258" t="str">
        <v>UBD</v>
      </c>
      <c r="G258">
        <v>116000</v>
      </c>
      <c r="H258">
        <v>8732</v>
      </c>
      <c r="I258">
        <v>369.67</v>
      </c>
      <c r="J258">
        <v>0</v>
      </c>
    </row>
    <row r="259">
      <c r="B259" t="str">
        <v>SJ</v>
      </c>
      <c r="C259">
        <v>46173</v>
      </c>
      <c r="D259" t="str">
        <v>POS Data Upload DC Central</v>
      </c>
      <c r="E259" t="str">
        <v>Uber Shortage</v>
      </c>
      <c r="F259" t="str">
        <v>UBD</v>
      </c>
      <c r="G259">
        <v>678500</v>
      </c>
      <c r="H259">
        <v>8732</v>
      </c>
      <c r="I259">
        <v>0</v>
      </c>
      <c r="J259">
        <v>0</v>
      </c>
    </row>
    <row r="260">
      <c r="B260" t="str">
        <v>SJ</v>
      </c>
      <c r="C260">
        <v>46173</v>
      </c>
      <c r="D260" t="str">
        <v>POS Data Upload DC Central</v>
      </c>
      <c r="E260" t="str">
        <v>WL DD Tips</v>
      </c>
      <c r="F260" t="str">
        <v/>
      </c>
      <c r="G260">
        <v>670000</v>
      </c>
      <c r="H260">
        <v>8732</v>
      </c>
      <c r="I260">
        <v>0</v>
      </c>
      <c r="J260">
        <v>5.47</v>
      </c>
    </row>
    <row r="261">
      <c r="B261" t="str">
        <v>SJ</v>
      </c>
      <c r="C261">
        <v>46173</v>
      </c>
      <c r="D261" t="str">
        <v>POS Data Upload DC Central</v>
      </c>
      <c r="E261" t="str">
        <v>Amex Expected Deposit</v>
      </c>
      <c r="F261" t="str">
        <v>CC</v>
      </c>
      <c r="G261">
        <v>102500</v>
      </c>
      <c r="H261">
        <v>8972</v>
      </c>
      <c r="I261">
        <v>83.23</v>
      </c>
      <c r="J261">
        <v>0</v>
      </c>
    </row>
    <row r="262">
      <c r="B262" t="str">
        <v>SJ</v>
      </c>
      <c r="C262">
        <v>46173</v>
      </c>
      <c r="D262" t="str">
        <v>POS Data Upload DC Central</v>
      </c>
      <c r="E262" t="str">
        <v>Ca CRV</v>
      </c>
      <c r="F262" t="str">
        <v/>
      </c>
      <c r="G262">
        <v>240000</v>
      </c>
      <c r="H262">
        <v>8972</v>
      </c>
      <c r="I262">
        <v>0</v>
      </c>
      <c r="J262">
        <v>0.35</v>
      </c>
    </row>
    <row r="263">
      <c r="B263" t="str">
        <v>SJ</v>
      </c>
      <c r="C263">
        <v>46173</v>
      </c>
      <c r="D263" t="str">
        <v>POS Data Upload DC Central</v>
      </c>
      <c r="E263" t="str">
        <v>Cash Expected Deposit</v>
      </c>
      <c r="F263" t="str">
        <v>CASH</v>
      </c>
      <c r="G263">
        <v>102000</v>
      </c>
      <c r="H263">
        <v>8972</v>
      </c>
      <c r="I263">
        <v>678.4899999999998</v>
      </c>
      <c r="J263">
        <v>0</v>
      </c>
    </row>
    <row r="264">
      <c r="B264" t="str">
        <v>SJ</v>
      </c>
      <c r="C264">
        <v>46173</v>
      </c>
      <c r="D264" t="str">
        <v>POS Data Upload DC Central</v>
      </c>
      <c r="E264" t="str">
        <v>CC Expected Deposit</v>
      </c>
      <c r="F264" t="str">
        <v>CC</v>
      </c>
      <c r="G264">
        <v>102500</v>
      </c>
      <c r="H264">
        <v>8972</v>
      </c>
      <c r="I264">
        <v>4433.79</v>
      </c>
      <c r="J264">
        <v>0</v>
      </c>
    </row>
    <row r="265">
      <c r="B265" t="str">
        <v>SJ</v>
      </c>
      <c r="C265">
        <v>46173</v>
      </c>
      <c r="D265" t="str">
        <v>POS Data Upload DC Central</v>
      </c>
      <c r="E265" t="str">
        <v>Delivery Fee</v>
      </c>
      <c r="F265" t="str">
        <v/>
      </c>
      <c r="G265">
        <v>670000</v>
      </c>
      <c r="H265">
        <v>8972</v>
      </c>
      <c r="I265">
        <v>0</v>
      </c>
      <c r="J265">
        <v>5.96</v>
      </c>
    </row>
    <row r="266">
      <c r="B266" t="str">
        <v>SJ</v>
      </c>
      <c r="C266">
        <v>46173</v>
      </c>
      <c r="D266" t="str">
        <v>POS Data Upload DC Central</v>
      </c>
      <c r="E266" t="str">
        <v>Discounts - 10%</v>
      </c>
      <c r="F266" t="str">
        <v/>
      </c>
      <c r="G266">
        <v>421000</v>
      </c>
      <c r="H266">
        <v>8972</v>
      </c>
      <c r="I266">
        <v>0</v>
      </c>
      <c r="J266">
        <v>0</v>
      </c>
    </row>
    <row r="267">
      <c r="B267" t="str">
        <v>SJ</v>
      </c>
      <c r="C267">
        <v>46173</v>
      </c>
      <c r="D267" t="str">
        <v>POS Data Upload DC Central</v>
      </c>
      <c r="E267" t="str">
        <v>Discounts - Employee</v>
      </c>
      <c r="F267" t="str">
        <v/>
      </c>
      <c r="G267">
        <v>421000</v>
      </c>
      <c r="H267">
        <v>8972</v>
      </c>
      <c r="I267">
        <v>0</v>
      </c>
      <c r="J267">
        <v>0</v>
      </c>
    </row>
    <row r="268">
      <c r="B268" t="str">
        <v>SJ</v>
      </c>
      <c r="C268">
        <v>46173</v>
      </c>
      <c r="D268" t="str">
        <v>POS Data Upload DC Central</v>
      </c>
      <c r="E268" t="str">
        <v>Discounts - Guest Recovery</v>
      </c>
      <c r="F268" t="str">
        <v/>
      </c>
      <c r="G268">
        <v>421000</v>
      </c>
      <c r="H268">
        <v>8972</v>
      </c>
      <c r="I268">
        <v>0</v>
      </c>
      <c r="J268">
        <v>0</v>
      </c>
    </row>
    <row r="269">
      <c r="B269" t="str">
        <v>SJ</v>
      </c>
      <c r="C269">
        <v>46173</v>
      </c>
      <c r="D269" t="str">
        <v>POS Data Upload DC Central</v>
      </c>
      <c r="E269" t="str">
        <v>Discounts - Manager</v>
      </c>
      <c r="F269" t="str">
        <v/>
      </c>
      <c r="G269">
        <v>421000</v>
      </c>
      <c r="H269">
        <v>8972</v>
      </c>
      <c r="I269">
        <v>0</v>
      </c>
      <c r="J269">
        <v>0</v>
      </c>
    </row>
    <row r="270">
      <c r="B270" t="str">
        <v>SJ</v>
      </c>
      <c r="C270">
        <v>46173</v>
      </c>
      <c r="D270" t="str">
        <v>POS Data Upload DC Central</v>
      </c>
      <c r="E270" t="str">
        <v>Discounts - Military</v>
      </c>
      <c r="F270" t="str">
        <v/>
      </c>
      <c r="G270">
        <v>421000</v>
      </c>
      <c r="H270">
        <v>8972</v>
      </c>
      <c r="I270">
        <v>0</v>
      </c>
      <c r="J270">
        <v>0</v>
      </c>
    </row>
    <row r="271">
      <c r="B271" t="str">
        <v>SJ</v>
      </c>
      <c r="C271">
        <v>46173</v>
      </c>
      <c r="D271" t="str">
        <v>POS Data Upload DC Central</v>
      </c>
      <c r="E271" t="str">
        <v>Discounts - Open $</v>
      </c>
      <c r="F271" t="str">
        <v/>
      </c>
      <c r="G271">
        <v>421000</v>
      </c>
      <c r="H271">
        <v>8972</v>
      </c>
      <c r="I271">
        <v>0</v>
      </c>
      <c r="J271">
        <v>0</v>
      </c>
    </row>
    <row r="272">
      <c r="B272" t="str">
        <v>SJ</v>
      </c>
      <c r="C272">
        <v>46173</v>
      </c>
      <c r="D272" t="str">
        <v>POS Data Upload DC Central</v>
      </c>
      <c r="E272" t="str">
        <v>Discounts - Open %</v>
      </c>
      <c r="F272" t="str">
        <v/>
      </c>
      <c r="G272">
        <v>421000</v>
      </c>
      <c r="H272">
        <v>8972</v>
      </c>
      <c r="I272">
        <v>0</v>
      </c>
      <c r="J272">
        <v>0</v>
      </c>
    </row>
    <row r="273">
      <c r="B273" t="str">
        <v>SJ</v>
      </c>
      <c r="C273">
        <v>46173</v>
      </c>
      <c r="D273" t="str">
        <v>POS Data Upload DC Central</v>
      </c>
      <c r="E273" t="str">
        <v>Discounts - Other</v>
      </c>
      <c r="F273" t="str">
        <v/>
      </c>
      <c r="G273">
        <v>421000</v>
      </c>
      <c r="H273">
        <v>8972</v>
      </c>
      <c r="I273">
        <v>0</v>
      </c>
      <c r="J273">
        <v>0</v>
      </c>
    </row>
    <row r="274">
      <c r="B274" t="str">
        <v>SJ</v>
      </c>
      <c r="C274">
        <v>46173</v>
      </c>
      <c r="D274" t="str">
        <v>POS Data Upload DC Central</v>
      </c>
      <c r="E274" t="str">
        <v>Discounts - Police</v>
      </c>
      <c r="F274" t="str">
        <v/>
      </c>
      <c r="G274">
        <v>421000</v>
      </c>
      <c r="H274">
        <v>8972</v>
      </c>
      <c r="I274">
        <v>0</v>
      </c>
      <c r="J274">
        <v>0</v>
      </c>
    </row>
    <row r="275">
      <c r="B275" t="str">
        <v>SJ</v>
      </c>
      <c r="C275">
        <v>46173</v>
      </c>
      <c r="D275" t="str">
        <v>POS Data Upload DC Central</v>
      </c>
      <c r="E275" t="str">
        <v>Discounts - Senior Citizen</v>
      </c>
      <c r="F275" t="str">
        <v/>
      </c>
      <c r="G275">
        <v>421000</v>
      </c>
      <c r="H275">
        <v>8972</v>
      </c>
      <c r="I275">
        <v>0</v>
      </c>
      <c r="J275">
        <v>0</v>
      </c>
    </row>
    <row r="276">
      <c r="B276" t="str">
        <v>SJ</v>
      </c>
      <c r="C276">
        <v>46173</v>
      </c>
      <c r="D276" t="str">
        <v>POS Data Upload DC Central</v>
      </c>
      <c r="E276" t="str">
        <v>Donations</v>
      </c>
      <c r="F276" t="str">
        <v/>
      </c>
      <c r="G276">
        <v>236000</v>
      </c>
      <c r="H276">
        <v>8972</v>
      </c>
      <c r="I276">
        <v>0</v>
      </c>
      <c r="J276">
        <v>0</v>
      </c>
    </row>
    <row r="277">
      <c r="B277" t="str">
        <v>SJ</v>
      </c>
      <c r="C277">
        <v>46173</v>
      </c>
      <c r="D277" t="str">
        <v>POS Data Upload DC Central</v>
      </c>
      <c r="E277" t="str">
        <v>DoorDash</v>
      </c>
      <c r="F277" t="str">
        <v>DDD</v>
      </c>
      <c r="G277">
        <v>113000</v>
      </c>
      <c r="H277">
        <v>8972</v>
      </c>
      <c r="I277">
        <v>1455.92</v>
      </c>
      <c r="J277">
        <v>0</v>
      </c>
    </row>
    <row r="278">
      <c r="B278" t="str">
        <v>SJ</v>
      </c>
      <c r="C278">
        <v>46173</v>
      </c>
      <c r="D278" t="str">
        <v>POS Data Upload DC Central</v>
      </c>
      <c r="E278" t="str">
        <v>DoorDash Shortage</v>
      </c>
      <c r="F278" t="str">
        <v>DDD</v>
      </c>
      <c r="G278">
        <v>678500</v>
      </c>
      <c r="H278">
        <v>8972</v>
      </c>
      <c r="I278">
        <v>0</v>
      </c>
      <c r="J278">
        <v>0</v>
      </c>
    </row>
    <row r="279">
      <c r="B279" t="str">
        <v>SJ</v>
      </c>
      <c r="C279">
        <v>46173</v>
      </c>
      <c r="D279" t="str">
        <v>POS Data Upload DC Central</v>
      </c>
      <c r="E279" t="str">
        <v xml:space="preserve">EBT Expected </v>
      </c>
      <c r="F279" t="str">
        <v/>
      </c>
      <c r="G279">
        <v>114000</v>
      </c>
      <c r="H279">
        <v>8972</v>
      </c>
      <c r="I279">
        <v>0</v>
      </c>
      <c r="J279">
        <v>0</v>
      </c>
    </row>
    <row r="280">
      <c r="B280" t="str">
        <v>SJ</v>
      </c>
      <c r="C280">
        <v>46173</v>
      </c>
      <c r="D280" t="str">
        <v>POS Data Upload DC Central</v>
      </c>
      <c r="E280" t="str">
        <v>EZ Cater</v>
      </c>
      <c r="F280" t="str">
        <v/>
      </c>
      <c r="G280">
        <v>110000</v>
      </c>
      <c r="H280">
        <v>8972</v>
      </c>
      <c r="I280">
        <v>0</v>
      </c>
      <c r="J280">
        <v>0</v>
      </c>
    </row>
    <row r="281">
      <c r="B281" t="str">
        <v>SJ</v>
      </c>
      <c r="C281">
        <v>46173</v>
      </c>
      <c r="D281" t="str">
        <v>POS Data Upload DC Central</v>
      </c>
      <c r="E281" t="str">
        <v>Gift Card Redeemed</v>
      </c>
      <c r="F281" t="str">
        <v/>
      </c>
      <c r="G281">
        <v>202900</v>
      </c>
      <c r="H281">
        <v>8972</v>
      </c>
      <c r="I281">
        <v>0</v>
      </c>
      <c r="J281">
        <v>0</v>
      </c>
    </row>
    <row r="282">
      <c r="B282" t="str">
        <v>SJ</v>
      </c>
      <c r="C282">
        <v>46173</v>
      </c>
      <c r="D282" t="str">
        <v>POS Data Upload DC Central</v>
      </c>
      <c r="E282" t="str">
        <v>Gift Cards Sales</v>
      </c>
      <c r="F282" t="str">
        <v/>
      </c>
      <c r="G282">
        <v>202800</v>
      </c>
      <c r="H282">
        <v>8972</v>
      </c>
      <c r="I282">
        <v>0</v>
      </c>
      <c r="J282">
        <v>0</v>
      </c>
    </row>
    <row r="283">
      <c r="B283" t="str">
        <v>SJ</v>
      </c>
      <c r="C283">
        <v>46173</v>
      </c>
      <c r="D283" t="str">
        <v>POS Data Upload DC Central</v>
      </c>
      <c r="E283" t="str">
        <v>GrubHub</v>
      </c>
      <c r="F283" t="str">
        <v>GHD</v>
      </c>
      <c r="G283">
        <v>115000</v>
      </c>
      <c r="H283">
        <v>8972</v>
      </c>
      <c r="I283">
        <v>64.51</v>
      </c>
      <c r="J283">
        <v>0</v>
      </c>
    </row>
    <row r="284">
      <c r="B284" t="str">
        <v>SJ</v>
      </c>
      <c r="C284">
        <v>46173</v>
      </c>
      <c r="D284" t="str">
        <v>POS Data Upload DC Central</v>
      </c>
      <c r="E284" t="str">
        <v>Kiosk Expected Payment</v>
      </c>
      <c r="F284" t="str">
        <v>CC</v>
      </c>
      <c r="G284">
        <v>102500</v>
      </c>
      <c r="H284">
        <v>8972</v>
      </c>
      <c r="I284">
        <v>0</v>
      </c>
      <c r="J284">
        <v>0</v>
      </c>
    </row>
    <row r="285">
      <c r="B285" t="str">
        <v>SJ</v>
      </c>
      <c r="C285">
        <v>46173</v>
      </c>
      <c r="D285" t="str">
        <v>POS Data Upload DC Central</v>
      </c>
      <c r="E285" t="str">
        <v>Non-Redeemable Tender</v>
      </c>
      <c r="F285" t="str">
        <v>CASH</v>
      </c>
      <c r="G285">
        <v>676000</v>
      </c>
      <c r="H285">
        <v>8972</v>
      </c>
      <c r="I285">
        <v>0</v>
      </c>
      <c r="J285">
        <v>0</v>
      </c>
    </row>
    <row r="286">
      <c r="B286" t="str">
        <v>SJ</v>
      </c>
      <c r="C286">
        <v>46173</v>
      </c>
      <c r="D286" t="str">
        <v>POS Data Upload DC Central</v>
      </c>
      <c r="E286" t="str">
        <v>O/S DC Discrepancies</v>
      </c>
      <c r="F286" t="str">
        <v>CASH</v>
      </c>
      <c r="G286">
        <v>676000</v>
      </c>
      <c r="H286">
        <v>8972</v>
      </c>
      <c r="I286">
        <v>0</v>
      </c>
      <c r="J286">
        <v>0</v>
      </c>
    </row>
    <row r="287">
      <c r="B287" t="str">
        <v>SJ</v>
      </c>
      <c r="C287">
        <v>46173</v>
      </c>
      <c r="D287" t="str">
        <v>POS Data Upload DC Central</v>
      </c>
      <c r="E287" t="str">
        <v>Online Catering</v>
      </c>
      <c r="F287" t="str">
        <v/>
      </c>
      <c r="G287">
        <v>110000</v>
      </c>
      <c r="H287">
        <v>8972</v>
      </c>
      <c r="I287">
        <v>0</v>
      </c>
      <c r="J287">
        <v>0</v>
      </c>
    </row>
    <row r="288">
      <c r="B288" t="str">
        <v>SJ</v>
      </c>
      <c r="C288">
        <v>46173</v>
      </c>
      <c r="D288" t="str">
        <v>POS Data Upload DC Central</v>
      </c>
      <c r="E288" t="str">
        <v>Paid Outs</v>
      </c>
      <c r="F288" t="str">
        <v/>
      </c>
      <c r="G288">
        <v>116200</v>
      </c>
      <c r="H288">
        <v>8972</v>
      </c>
      <c r="I288">
        <v>0</v>
      </c>
      <c r="J288">
        <v>0</v>
      </c>
    </row>
    <row r="289">
      <c r="B289" t="str">
        <v>SJ</v>
      </c>
      <c r="C289">
        <v>46173</v>
      </c>
      <c r="D289" t="str">
        <v>POS Data Upload DC Central</v>
      </c>
      <c r="E289" t="str">
        <v>POS Over/Short</v>
      </c>
      <c r="F289" t="str">
        <v>CASH</v>
      </c>
      <c r="G289">
        <v>676000</v>
      </c>
      <c r="H289">
        <v>8972</v>
      </c>
      <c r="I289">
        <v>0</v>
      </c>
      <c r="J289">
        <v>0</v>
      </c>
    </row>
    <row r="290">
      <c r="B290" t="str">
        <v>SJ</v>
      </c>
      <c r="C290">
        <v>46173</v>
      </c>
      <c r="D290" t="str">
        <v>POS Data Upload DC Central</v>
      </c>
      <c r="E290" t="str">
        <v>Promotions</v>
      </c>
      <c r="F290" t="str">
        <v/>
      </c>
      <c r="G290">
        <v>444000</v>
      </c>
      <c r="H290">
        <v>8972</v>
      </c>
      <c r="I290">
        <v>0</v>
      </c>
      <c r="J290">
        <v>0</v>
      </c>
    </row>
    <row r="291">
      <c r="B291" t="str">
        <v>SJ</v>
      </c>
      <c r="C291">
        <v>46173</v>
      </c>
      <c r="D291" t="str">
        <v>POS Data Upload DC Central</v>
      </c>
      <c r="E291" t="str">
        <v>Sales Beverages</v>
      </c>
      <c r="F291" t="str">
        <v/>
      </c>
      <c r="G291">
        <v>401000</v>
      </c>
      <c r="H291">
        <v>8972</v>
      </c>
      <c r="I291">
        <v>0</v>
      </c>
      <c r="J291">
        <v>529.15</v>
      </c>
    </row>
    <row r="292">
      <c r="B292" t="str">
        <v>SJ</v>
      </c>
      <c r="C292">
        <v>46173</v>
      </c>
      <c r="D292" t="str">
        <v>POS Data Upload DC Central</v>
      </c>
      <c r="E292" t="str">
        <v>Sales Food</v>
      </c>
      <c r="F292" t="str">
        <v/>
      </c>
      <c r="G292">
        <v>401000</v>
      </c>
      <c r="H292">
        <v>8972</v>
      </c>
      <c r="I292">
        <v>0</v>
      </c>
      <c r="J292">
        <v>5784.92</v>
      </c>
    </row>
    <row r="293">
      <c r="B293" t="str">
        <v>SJ</v>
      </c>
      <c r="C293">
        <v>46173</v>
      </c>
      <c r="D293" t="str">
        <v>POS Data Upload DC Central</v>
      </c>
      <c r="E293" t="str">
        <v>Sales Other</v>
      </c>
      <c r="F293" t="str">
        <v/>
      </c>
      <c r="G293">
        <v>408000</v>
      </c>
      <c r="H293">
        <v>8972</v>
      </c>
      <c r="I293">
        <v>0</v>
      </c>
      <c r="J293">
        <v>18</v>
      </c>
    </row>
    <row r="294">
      <c r="B294" t="str">
        <v>SJ</v>
      </c>
      <c r="C294">
        <v>46173</v>
      </c>
      <c r="D294" t="str">
        <v>POS Data Upload DC Central</v>
      </c>
      <c r="E294" t="str">
        <v>Sales Tax Payable</v>
      </c>
      <c r="F294" t="str">
        <v/>
      </c>
      <c r="G294">
        <v>241000</v>
      </c>
      <c r="H294">
        <v>8972</v>
      </c>
      <c r="I294">
        <v>0</v>
      </c>
      <c r="J294">
        <v>513.32</v>
      </c>
    </row>
    <row r="295">
      <c r="B295" t="str">
        <v>SJ</v>
      </c>
      <c r="C295">
        <v>46173</v>
      </c>
      <c r="D295" t="str">
        <v>POS Data Upload DC Central</v>
      </c>
      <c r="E295" t="str">
        <v>Uber</v>
      </c>
      <c r="F295" t="str">
        <v>UBD</v>
      </c>
      <c r="G295">
        <v>116000</v>
      </c>
      <c r="H295">
        <v>8972</v>
      </c>
      <c r="I295">
        <v>147.62</v>
      </c>
      <c r="J295">
        <v>0</v>
      </c>
    </row>
    <row r="296">
      <c r="B296" t="str">
        <v>SJ</v>
      </c>
      <c r="C296">
        <v>46173</v>
      </c>
      <c r="D296" t="str">
        <v>POS Data Upload DC Central</v>
      </c>
      <c r="E296" t="str">
        <v>Uber Shortage</v>
      </c>
      <c r="F296" t="str">
        <v>UBD</v>
      </c>
      <c r="G296">
        <v>678500</v>
      </c>
      <c r="H296">
        <v>8972</v>
      </c>
      <c r="I296">
        <v>0</v>
      </c>
      <c r="J296">
        <v>0</v>
      </c>
    </row>
    <row r="297">
      <c r="B297" t="str">
        <v>SJ</v>
      </c>
      <c r="C297">
        <v>46173</v>
      </c>
      <c r="D297" t="str">
        <v>POS Data Upload DC Central</v>
      </c>
      <c r="E297" t="str">
        <v>WL DD Tips</v>
      </c>
      <c r="F297" t="str">
        <v/>
      </c>
      <c r="G297">
        <v>670000</v>
      </c>
      <c r="H297">
        <v>8972</v>
      </c>
      <c r="I297">
        <v>0</v>
      </c>
      <c r="J297">
        <v>11.86</v>
      </c>
    </row>
    <row r="298">
      <c r="B298" t="str">
        <v>SJ</v>
      </c>
      <c r="C298">
        <v>46173</v>
      </c>
      <c r="D298" t="str">
        <v>POS Data Upload DC Central</v>
      </c>
      <c r="E298" t="str">
        <v>Amex Expected Deposit</v>
      </c>
      <c r="F298" t="str">
        <v>CC</v>
      </c>
      <c r="G298">
        <v>102500</v>
      </c>
      <c r="H298">
        <v>9091</v>
      </c>
      <c r="I298">
        <v>0</v>
      </c>
      <c r="J298">
        <v>0</v>
      </c>
    </row>
    <row r="299">
      <c r="B299" t="str">
        <v>SJ</v>
      </c>
      <c r="C299">
        <v>46173</v>
      </c>
      <c r="D299" t="str">
        <v>POS Data Upload DC Central</v>
      </c>
      <c r="E299" t="str">
        <v>Ca CRV</v>
      </c>
      <c r="F299" t="str">
        <v/>
      </c>
      <c r="G299">
        <v>240000</v>
      </c>
      <c r="H299">
        <v>9091</v>
      </c>
      <c r="I299">
        <v>0</v>
      </c>
      <c r="J299">
        <v>0</v>
      </c>
    </row>
    <row r="300">
      <c r="B300" t="str">
        <v>SJ</v>
      </c>
      <c r="C300">
        <v>46173</v>
      </c>
      <c r="D300" t="str">
        <v>POS Data Upload DC Central</v>
      </c>
      <c r="E300" t="str">
        <v>Cash Expected Deposit</v>
      </c>
      <c r="F300" t="str">
        <v>CASH</v>
      </c>
      <c r="G300">
        <v>102000</v>
      </c>
      <c r="H300">
        <v>9091</v>
      </c>
      <c r="I300">
        <v>0</v>
      </c>
      <c r="J300">
        <v>0</v>
      </c>
    </row>
    <row r="301">
      <c r="B301" t="str">
        <v>SJ</v>
      </c>
      <c r="C301">
        <v>46173</v>
      </c>
      <c r="D301" t="str">
        <v>POS Data Upload DC Central</v>
      </c>
      <c r="E301" t="str">
        <v>CC Expected Deposit</v>
      </c>
      <c r="F301" t="str">
        <v>CC</v>
      </c>
      <c r="G301">
        <v>102500</v>
      </c>
      <c r="H301">
        <v>9091</v>
      </c>
      <c r="I301">
        <v>0</v>
      </c>
      <c r="J301">
        <v>0</v>
      </c>
    </row>
    <row r="302">
      <c r="B302" t="str">
        <v>SJ</v>
      </c>
      <c r="C302">
        <v>46173</v>
      </c>
      <c r="D302" t="str">
        <v>POS Data Upload DC Central</v>
      </c>
      <c r="E302" t="str">
        <v>Delivery Fee</v>
      </c>
      <c r="F302" t="str">
        <v/>
      </c>
      <c r="G302">
        <v>670000</v>
      </c>
      <c r="H302">
        <v>9091</v>
      </c>
      <c r="I302">
        <v>0</v>
      </c>
      <c r="J302">
        <v>0</v>
      </c>
    </row>
    <row r="303">
      <c r="B303" t="str">
        <v>SJ</v>
      </c>
      <c r="C303">
        <v>46173</v>
      </c>
      <c r="D303" t="str">
        <v>POS Data Upload DC Central</v>
      </c>
      <c r="E303" t="str">
        <v>Discounts - 10%</v>
      </c>
      <c r="F303" t="str">
        <v/>
      </c>
      <c r="G303">
        <v>421000</v>
      </c>
      <c r="H303">
        <v>9091</v>
      </c>
      <c r="I303">
        <v>0</v>
      </c>
      <c r="J303">
        <v>0</v>
      </c>
    </row>
    <row r="304">
      <c r="B304" t="str">
        <v>SJ</v>
      </c>
      <c r="C304">
        <v>46173</v>
      </c>
      <c r="D304" t="str">
        <v>POS Data Upload DC Central</v>
      </c>
      <c r="E304" t="str">
        <v>Discounts - Employee</v>
      </c>
      <c r="F304" t="str">
        <v/>
      </c>
      <c r="G304">
        <v>421000</v>
      </c>
      <c r="H304">
        <v>9091</v>
      </c>
      <c r="I304">
        <v>0</v>
      </c>
      <c r="J304">
        <v>0</v>
      </c>
    </row>
    <row r="305">
      <c r="B305" t="str">
        <v>SJ</v>
      </c>
      <c r="C305">
        <v>46173</v>
      </c>
      <c r="D305" t="str">
        <v>POS Data Upload DC Central</v>
      </c>
      <c r="E305" t="str">
        <v>Discounts - Guest Recovery</v>
      </c>
      <c r="F305" t="str">
        <v/>
      </c>
      <c r="G305">
        <v>421000</v>
      </c>
      <c r="H305">
        <v>9091</v>
      </c>
      <c r="I305">
        <v>0</v>
      </c>
      <c r="J305">
        <v>0</v>
      </c>
    </row>
    <row r="306">
      <c r="B306" t="str">
        <v>SJ</v>
      </c>
      <c r="C306">
        <v>46173</v>
      </c>
      <c r="D306" t="str">
        <v>POS Data Upload DC Central</v>
      </c>
      <c r="E306" t="str">
        <v>Discounts - Manager</v>
      </c>
      <c r="F306" t="str">
        <v/>
      </c>
      <c r="G306">
        <v>421000</v>
      </c>
      <c r="H306">
        <v>9091</v>
      </c>
      <c r="I306">
        <v>0</v>
      </c>
      <c r="J306">
        <v>0</v>
      </c>
    </row>
    <row r="307">
      <c r="B307" t="str">
        <v>SJ</v>
      </c>
      <c r="C307">
        <v>46173</v>
      </c>
      <c r="D307" t="str">
        <v>POS Data Upload DC Central</v>
      </c>
      <c r="E307" t="str">
        <v>Discounts - Military</v>
      </c>
      <c r="F307" t="str">
        <v/>
      </c>
      <c r="G307">
        <v>421000</v>
      </c>
      <c r="H307">
        <v>9091</v>
      </c>
      <c r="I307">
        <v>0</v>
      </c>
      <c r="J307">
        <v>0</v>
      </c>
    </row>
    <row r="308">
      <c r="B308" t="str">
        <v>SJ</v>
      </c>
      <c r="C308">
        <v>46173</v>
      </c>
      <c r="D308" t="str">
        <v>POS Data Upload DC Central</v>
      </c>
      <c r="E308" t="str">
        <v>Discounts - Open $</v>
      </c>
      <c r="F308" t="str">
        <v/>
      </c>
      <c r="G308">
        <v>421000</v>
      </c>
      <c r="H308">
        <v>9091</v>
      </c>
      <c r="I308">
        <v>0</v>
      </c>
      <c r="J308">
        <v>0</v>
      </c>
    </row>
    <row r="309">
      <c r="B309" t="str">
        <v>SJ</v>
      </c>
      <c r="C309">
        <v>46173</v>
      </c>
      <c r="D309" t="str">
        <v>POS Data Upload DC Central</v>
      </c>
      <c r="E309" t="str">
        <v>Discounts - Open %</v>
      </c>
      <c r="F309" t="str">
        <v/>
      </c>
      <c r="G309">
        <v>421000</v>
      </c>
      <c r="H309">
        <v>9091</v>
      </c>
      <c r="I309">
        <v>0</v>
      </c>
      <c r="J309">
        <v>0</v>
      </c>
    </row>
    <row r="310">
      <c r="B310" t="str">
        <v>SJ</v>
      </c>
      <c r="C310">
        <v>46173</v>
      </c>
      <c r="D310" t="str">
        <v>POS Data Upload DC Central</v>
      </c>
      <c r="E310" t="str">
        <v>Discounts - Other</v>
      </c>
      <c r="F310" t="str">
        <v/>
      </c>
      <c r="G310">
        <v>421000</v>
      </c>
      <c r="H310">
        <v>9091</v>
      </c>
      <c r="I310">
        <v>0</v>
      </c>
      <c r="J310">
        <v>0</v>
      </c>
    </row>
    <row r="311">
      <c r="B311" t="str">
        <v>SJ</v>
      </c>
      <c r="C311">
        <v>46173</v>
      </c>
      <c r="D311" t="str">
        <v>POS Data Upload DC Central</v>
      </c>
      <c r="E311" t="str">
        <v>Discounts - Police</v>
      </c>
      <c r="F311" t="str">
        <v/>
      </c>
      <c r="G311">
        <v>421000</v>
      </c>
      <c r="H311">
        <v>9091</v>
      </c>
      <c r="I311">
        <v>0</v>
      </c>
      <c r="J311">
        <v>0</v>
      </c>
    </row>
    <row r="312">
      <c r="B312" t="str">
        <v>SJ</v>
      </c>
      <c r="C312">
        <v>46173</v>
      </c>
      <c r="D312" t="str">
        <v>POS Data Upload DC Central</v>
      </c>
      <c r="E312" t="str">
        <v>Discounts - Senior Citizen</v>
      </c>
      <c r="F312" t="str">
        <v/>
      </c>
      <c r="G312">
        <v>421000</v>
      </c>
      <c r="H312">
        <v>9091</v>
      </c>
      <c r="I312">
        <v>0</v>
      </c>
      <c r="J312">
        <v>0</v>
      </c>
    </row>
    <row r="313">
      <c r="B313" t="str">
        <v>SJ</v>
      </c>
      <c r="C313">
        <v>46173</v>
      </c>
      <c r="D313" t="str">
        <v>POS Data Upload DC Central</v>
      </c>
      <c r="E313" t="str">
        <v>Donations</v>
      </c>
      <c r="F313" t="str">
        <v/>
      </c>
      <c r="G313">
        <v>236000</v>
      </c>
      <c r="H313">
        <v>9091</v>
      </c>
      <c r="I313">
        <v>0</v>
      </c>
      <c r="J313">
        <v>0</v>
      </c>
    </row>
    <row r="314">
      <c r="B314" t="str">
        <v>SJ</v>
      </c>
      <c r="C314">
        <v>46173</v>
      </c>
      <c r="D314" t="str">
        <v>POS Data Upload DC Central</v>
      </c>
      <c r="E314" t="str">
        <v>DoorDash</v>
      </c>
      <c r="F314" t="str">
        <v>DDD</v>
      </c>
      <c r="G314">
        <v>113000</v>
      </c>
      <c r="H314">
        <v>9091</v>
      </c>
      <c r="I314">
        <v>0</v>
      </c>
      <c r="J314">
        <v>0</v>
      </c>
    </row>
    <row r="315">
      <c r="B315" t="str">
        <v>SJ</v>
      </c>
      <c r="C315">
        <v>46173</v>
      </c>
      <c r="D315" t="str">
        <v>POS Data Upload DC Central</v>
      </c>
      <c r="E315" t="str">
        <v>DoorDash Shortage</v>
      </c>
      <c r="F315" t="str">
        <v>DDD</v>
      </c>
      <c r="G315">
        <v>678500</v>
      </c>
      <c r="H315">
        <v>9091</v>
      </c>
      <c r="I315">
        <v>0</v>
      </c>
      <c r="J315">
        <v>0</v>
      </c>
    </row>
    <row r="316">
      <c r="B316" t="str">
        <v>SJ</v>
      </c>
      <c r="C316">
        <v>46173</v>
      </c>
      <c r="D316" t="str">
        <v>POS Data Upload DC Central</v>
      </c>
      <c r="E316" t="str">
        <v xml:space="preserve">EBT Expected </v>
      </c>
      <c r="F316" t="str">
        <v/>
      </c>
      <c r="G316">
        <v>114000</v>
      </c>
      <c r="H316">
        <v>9091</v>
      </c>
      <c r="I316">
        <v>0</v>
      </c>
      <c r="J316">
        <v>0</v>
      </c>
    </row>
    <row r="317">
      <c r="B317" t="str">
        <v>SJ</v>
      </c>
      <c r="C317">
        <v>46173</v>
      </c>
      <c r="D317" t="str">
        <v>POS Data Upload DC Central</v>
      </c>
      <c r="E317" t="str">
        <v>EZ Cater</v>
      </c>
      <c r="F317" t="str">
        <v/>
      </c>
      <c r="G317">
        <v>110000</v>
      </c>
      <c r="H317">
        <v>9091</v>
      </c>
      <c r="I317">
        <v>0</v>
      </c>
      <c r="J317">
        <v>0</v>
      </c>
    </row>
    <row r="318">
      <c r="B318" t="str">
        <v>SJ</v>
      </c>
      <c r="C318">
        <v>46173</v>
      </c>
      <c r="D318" t="str">
        <v>POS Data Upload DC Central</v>
      </c>
      <c r="E318" t="str">
        <v>Gift Card Redeemed</v>
      </c>
      <c r="F318" t="str">
        <v/>
      </c>
      <c r="G318">
        <v>202900</v>
      </c>
      <c r="H318">
        <v>9091</v>
      </c>
      <c r="I318">
        <v>0</v>
      </c>
      <c r="J318">
        <v>0</v>
      </c>
    </row>
    <row r="319">
      <c r="B319" t="str">
        <v>SJ</v>
      </c>
      <c r="C319">
        <v>46173</v>
      </c>
      <c r="D319" t="str">
        <v>POS Data Upload DC Central</v>
      </c>
      <c r="E319" t="str">
        <v>Gift Cards Sales</v>
      </c>
      <c r="F319" t="str">
        <v/>
      </c>
      <c r="G319">
        <v>202800</v>
      </c>
      <c r="H319">
        <v>9091</v>
      </c>
      <c r="I319">
        <v>0</v>
      </c>
      <c r="J319">
        <v>0</v>
      </c>
    </row>
    <row r="320">
      <c r="B320" t="str">
        <v>SJ</v>
      </c>
      <c r="C320">
        <v>46173</v>
      </c>
      <c r="D320" t="str">
        <v>POS Data Upload DC Central</v>
      </c>
      <c r="E320" t="str">
        <v>GrubHub</v>
      </c>
      <c r="F320" t="str">
        <v>GHD</v>
      </c>
      <c r="G320">
        <v>115000</v>
      </c>
      <c r="H320">
        <v>9091</v>
      </c>
      <c r="I320">
        <v>0</v>
      </c>
      <c r="J320">
        <v>0</v>
      </c>
    </row>
    <row r="321">
      <c r="B321" t="str">
        <v>SJ</v>
      </c>
      <c r="C321">
        <v>46173</v>
      </c>
      <c r="D321" t="str">
        <v>POS Data Upload DC Central</v>
      </c>
      <c r="E321" t="str">
        <v>Kiosk Expected Payment</v>
      </c>
      <c r="F321" t="str">
        <v>CC</v>
      </c>
      <c r="G321">
        <v>102500</v>
      </c>
      <c r="H321">
        <v>9091</v>
      </c>
      <c r="I321">
        <v>0</v>
      </c>
      <c r="J321">
        <v>0</v>
      </c>
    </row>
    <row r="322">
      <c r="B322" t="str">
        <v>SJ</v>
      </c>
      <c r="C322">
        <v>46173</v>
      </c>
      <c r="D322" t="str">
        <v>POS Data Upload DC Central</v>
      </c>
      <c r="E322" t="str">
        <v>Non-Redeemable Tender</v>
      </c>
      <c r="F322" t="str">
        <v>CASH</v>
      </c>
      <c r="G322">
        <v>676000</v>
      </c>
      <c r="H322">
        <v>9091</v>
      </c>
      <c r="I322">
        <v>0</v>
      </c>
      <c r="J322">
        <v>0</v>
      </c>
    </row>
    <row r="323">
      <c r="B323" t="str">
        <v>SJ</v>
      </c>
      <c r="C323">
        <v>46173</v>
      </c>
      <c r="D323" t="str">
        <v>POS Data Upload DC Central</v>
      </c>
      <c r="E323" t="str">
        <v>O/S DC Discrepancies</v>
      </c>
      <c r="F323" t="str">
        <v>CASH</v>
      </c>
      <c r="G323">
        <v>676000</v>
      </c>
      <c r="H323">
        <v>9091</v>
      </c>
      <c r="I323">
        <v>0</v>
      </c>
      <c r="J323">
        <v>0</v>
      </c>
    </row>
    <row r="324">
      <c r="B324" t="str">
        <v>SJ</v>
      </c>
      <c r="C324">
        <v>46173</v>
      </c>
      <c r="D324" t="str">
        <v>POS Data Upload DC Central</v>
      </c>
      <c r="E324" t="str">
        <v>Online Catering</v>
      </c>
      <c r="F324" t="str">
        <v/>
      </c>
      <c r="G324">
        <v>110000</v>
      </c>
      <c r="H324">
        <v>9091</v>
      </c>
      <c r="I324">
        <v>0</v>
      </c>
      <c r="J324">
        <v>0</v>
      </c>
    </row>
    <row r="325">
      <c r="B325" t="str">
        <v>SJ</v>
      </c>
      <c r="C325">
        <v>46173</v>
      </c>
      <c r="D325" t="str">
        <v>POS Data Upload DC Central</v>
      </c>
      <c r="E325" t="str">
        <v>Paid Outs</v>
      </c>
      <c r="F325" t="str">
        <v/>
      </c>
      <c r="G325">
        <v>116200</v>
      </c>
      <c r="H325">
        <v>9091</v>
      </c>
      <c r="I325">
        <v>0</v>
      </c>
      <c r="J325">
        <v>0</v>
      </c>
    </row>
    <row r="326">
      <c r="B326" t="str">
        <v>SJ</v>
      </c>
      <c r="C326">
        <v>46173</v>
      </c>
      <c r="D326" t="str">
        <v>POS Data Upload DC Central</v>
      </c>
      <c r="E326" t="str">
        <v>POS Over/Short</v>
      </c>
      <c r="F326" t="str">
        <v>CASH</v>
      </c>
      <c r="G326">
        <v>676000</v>
      </c>
      <c r="H326">
        <v>9091</v>
      </c>
      <c r="I326">
        <v>0</v>
      </c>
      <c r="J326">
        <v>0</v>
      </c>
    </row>
    <row r="327">
      <c r="B327" t="str">
        <v>SJ</v>
      </c>
      <c r="C327">
        <v>46173</v>
      </c>
      <c r="D327" t="str">
        <v>POS Data Upload DC Central</v>
      </c>
      <c r="E327" t="str">
        <v>Promotions</v>
      </c>
      <c r="F327" t="str">
        <v/>
      </c>
      <c r="G327">
        <v>444000</v>
      </c>
      <c r="H327">
        <v>9091</v>
      </c>
      <c r="I327">
        <v>0</v>
      </c>
      <c r="J327">
        <v>0</v>
      </c>
    </row>
    <row r="328">
      <c r="B328" t="str">
        <v>SJ</v>
      </c>
      <c r="C328">
        <v>46173</v>
      </c>
      <c r="D328" t="str">
        <v>POS Data Upload DC Central</v>
      </c>
      <c r="E328" t="str">
        <v>Sales Beverages</v>
      </c>
      <c r="F328" t="str">
        <v/>
      </c>
      <c r="G328">
        <v>401000</v>
      </c>
      <c r="H328">
        <v>9091</v>
      </c>
      <c r="I328">
        <v>0</v>
      </c>
      <c r="J328">
        <v>0</v>
      </c>
    </row>
    <row r="329">
      <c r="B329" t="str">
        <v>SJ</v>
      </c>
      <c r="C329">
        <v>46173</v>
      </c>
      <c r="D329" t="str">
        <v>POS Data Upload DC Central</v>
      </c>
      <c r="E329" t="str">
        <v>Sales Food</v>
      </c>
      <c r="F329" t="str">
        <v/>
      </c>
      <c r="G329">
        <v>401000</v>
      </c>
      <c r="H329">
        <v>9091</v>
      </c>
      <c r="I329">
        <v>0</v>
      </c>
      <c r="J329">
        <v>0</v>
      </c>
    </row>
    <row r="330">
      <c r="B330" t="str">
        <v>SJ</v>
      </c>
      <c r="C330">
        <v>46173</v>
      </c>
      <c r="D330" t="str">
        <v>POS Data Upload DC Central</v>
      </c>
      <c r="E330" t="str">
        <v>Sales Other</v>
      </c>
      <c r="F330" t="str">
        <v/>
      </c>
      <c r="G330">
        <v>408000</v>
      </c>
      <c r="H330">
        <v>9091</v>
      </c>
      <c r="I330">
        <v>0</v>
      </c>
      <c r="J330">
        <v>0</v>
      </c>
    </row>
    <row r="331">
      <c r="B331" t="str">
        <v>SJ</v>
      </c>
      <c r="C331">
        <v>46173</v>
      </c>
      <c r="D331" t="str">
        <v>POS Data Upload DC Central</v>
      </c>
      <c r="E331" t="str">
        <v>Sales Tax Payable</v>
      </c>
      <c r="F331" t="str">
        <v/>
      </c>
      <c r="G331">
        <v>241000</v>
      </c>
      <c r="H331">
        <v>9091</v>
      </c>
      <c r="I331">
        <v>0</v>
      </c>
      <c r="J331">
        <v>0</v>
      </c>
    </row>
    <row r="332">
      <c r="B332" t="str">
        <v>SJ</v>
      </c>
      <c r="C332">
        <v>46173</v>
      </c>
      <c r="D332" t="str">
        <v>POS Data Upload DC Central</v>
      </c>
      <c r="E332" t="str">
        <v>Uber</v>
      </c>
      <c r="F332" t="str">
        <v>UBD</v>
      </c>
      <c r="G332">
        <v>116000</v>
      </c>
      <c r="H332">
        <v>9091</v>
      </c>
      <c r="I332">
        <v>0</v>
      </c>
      <c r="J332">
        <v>0</v>
      </c>
    </row>
    <row r="333">
      <c r="B333" t="str">
        <v>SJ</v>
      </c>
      <c r="C333">
        <v>46173</v>
      </c>
      <c r="D333" t="str">
        <v>POS Data Upload DC Central</v>
      </c>
      <c r="E333" t="str">
        <v>Uber Shortage</v>
      </c>
      <c r="F333" t="str">
        <v>UBD</v>
      </c>
      <c r="G333">
        <v>678500</v>
      </c>
      <c r="H333">
        <v>9091</v>
      </c>
      <c r="I333">
        <v>0</v>
      </c>
      <c r="J333">
        <v>0</v>
      </c>
    </row>
    <row r="334">
      <c r="B334" t="str">
        <v>SJ</v>
      </c>
      <c r="C334">
        <v>46173</v>
      </c>
      <c r="D334" t="str">
        <v>POS Data Upload DC Central</v>
      </c>
      <c r="E334" t="str">
        <v>WL DD Tips</v>
      </c>
      <c r="F334" t="str">
        <v/>
      </c>
      <c r="G334">
        <v>670000</v>
      </c>
      <c r="H334">
        <v>9091</v>
      </c>
      <c r="I334">
        <v>0</v>
      </c>
      <c r="J334">
        <v>0</v>
      </c>
    </row>
    <row r="335">
      <c r="B335" t="str">
        <v>SJ</v>
      </c>
      <c r="C335">
        <v>46173</v>
      </c>
      <c r="D335" t="str">
        <v>POS Data Upload DC Central</v>
      </c>
      <c r="E335" t="str">
        <v>Amex Expected Deposit</v>
      </c>
      <c r="F335" t="str">
        <v>CC</v>
      </c>
      <c r="G335">
        <v>102500</v>
      </c>
      <c r="H335">
        <v>9929</v>
      </c>
      <c r="I335">
        <v>40.64</v>
      </c>
      <c r="J335">
        <v>0</v>
      </c>
    </row>
    <row r="336">
      <c r="B336" t="str">
        <v>SJ</v>
      </c>
      <c r="C336">
        <v>46173</v>
      </c>
      <c r="D336" t="str">
        <v>POS Data Upload DC Central</v>
      </c>
      <c r="E336" t="str">
        <v>Ca CRV</v>
      </c>
      <c r="F336" t="str">
        <v/>
      </c>
      <c r="G336">
        <v>240000</v>
      </c>
      <c r="H336">
        <v>9929</v>
      </c>
      <c r="I336">
        <v>0</v>
      </c>
      <c r="J336">
        <v>0</v>
      </c>
    </row>
    <row r="337">
      <c r="B337" t="str">
        <v>SJ</v>
      </c>
      <c r="C337">
        <v>46173</v>
      </c>
      <c r="D337" t="str">
        <v>POS Data Upload DC Central</v>
      </c>
      <c r="E337" t="str">
        <v>Cash Expected Deposit</v>
      </c>
      <c r="F337" t="str">
        <v>CASH</v>
      </c>
      <c r="G337">
        <v>102000</v>
      </c>
      <c r="H337">
        <v>9929</v>
      </c>
      <c r="I337">
        <v>2122.790000000001</v>
      </c>
      <c r="J337">
        <v>0</v>
      </c>
    </row>
    <row r="338">
      <c r="B338" t="str">
        <v>SJ</v>
      </c>
      <c r="C338">
        <v>46173</v>
      </c>
      <c r="D338" t="str">
        <v>POS Data Upload DC Central</v>
      </c>
      <c r="E338" t="str">
        <v>CC Expected Deposit</v>
      </c>
      <c r="F338" t="str">
        <v>CC</v>
      </c>
      <c r="G338">
        <v>102500</v>
      </c>
      <c r="H338">
        <v>9929</v>
      </c>
      <c r="I338">
        <v>6067.26</v>
      </c>
      <c r="J338">
        <v>0</v>
      </c>
    </row>
    <row r="339">
      <c r="B339" t="str">
        <v>SJ</v>
      </c>
      <c r="C339">
        <v>46173</v>
      </c>
      <c r="D339" t="str">
        <v>POS Data Upload DC Central</v>
      </c>
      <c r="E339" t="str">
        <v>Delivery Fee</v>
      </c>
      <c r="F339" t="str">
        <v/>
      </c>
      <c r="G339">
        <v>670000</v>
      </c>
      <c r="H339">
        <v>9929</v>
      </c>
      <c r="I339">
        <v>0</v>
      </c>
      <c r="J339">
        <v>20.86</v>
      </c>
    </row>
    <row r="340">
      <c r="B340" t="str">
        <v>SJ</v>
      </c>
      <c r="C340">
        <v>46173</v>
      </c>
      <c r="D340" t="str">
        <v>POS Data Upload DC Central</v>
      </c>
      <c r="E340" t="str">
        <v>Discounts - 10%</v>
      </c>
      <c r="F340" t="str">
        <v/>
      </c>
      <c r="G340">
        <v>421000</v>
      </c>
      <c r="H340">
        <v>9929</v>
      </c>
      <c r="I340">
        <v>0</v>
      </c>
      <c r="J340">
        <v>0</v>
      </c>
    </row>
    <row r="341">
      <c r="B341" t="str">
        <v>SJ</v>
      </c>
      <c r="C341">
        <v>46173</v>
      </c>
      <c r="D341" t="str">
        <v>POS Data Upload DC Central</v>
      </c>
      <c r="E341" t="str">
        <v>Discounts - Employee</v>
      </c>
      <c r="F341" t="str">
        <v/>
      </c>
      <c r="G341">
        <v>421000</v>
      </c>
      <c r="H341">
        <v>9929</v>
      </c>
      <c r="I341">
        <v>0</v>
      </c>
      <c r="J341">
        <v>0</v>
      </c>
    </row>
    <row r="342">
      <c r="B342" t="str">
        <v>SJ</v>
      </c>
      <c r="C342">
        <v>46173</v>
      </c>
      <c r="D342" t="str">
        <v>POS Data Upload DC Central</v>
      </c>
      <c r="E342" t="str">
        <v>Discounts - Guest Recovery</v>
      </c>
      <c r="F342" t="str">
        <v/>
      </c>
      <c r="G342">
        <v>421000</v>
      </c>
      <c r="H342">
        <v>9929</v>
      </c>
      <c r="I342">
        <v>0</v>
      </c>
      <c r="J342">
        <v>0</v>
      </c>
    </row>
    <row r="343">
      <c r="B343" t="str">
        <v>SJ</v>
      </c>
      <c r="C343">
        <v>46173</v>
      </c>
      <c r="D343" t="str">
        <v>POS Data Upload DC Central</v>
      </c>
      <c r="E343" t="str">
        <v>Discounts - Manager</v>
      </c>
      <c r="F343" t="str">
        <v/>
      </c>
      <c r="G343">
        <v>421000</v>
      </c>
      <c r="H343">
        <v>9929</v>
      </c>
      <c r="I343">
        <v>0</v>
      </c>
      <c r="J343">
        <v>0</v>
      </c>
    </row>
    <row r="344">
      <c r="B344" t="str">
        <v>SJ</v>
      </c>
      <c r="C344">
        <v>46173</v>
      </c>
      <c r="D344" t="str">
        <v>POS Data Upload DC Central</v>
      </c>
      <c r="E344" t="str">
        <v>Discounts - Military</v>
      </c>
      <c r="F344" t="str">
        <v/>
      </c>
      <c r="G344">
        <v>421000</v>
      </c>
      <c r="H344">
        <v>9929</v>
      </c>
      <c r="I344">
        <v>0</v>
      </c>
      <c r="J344">
        <v>0</v>
      </c>
    </row>
    <row r="345">
      <c r="B345" t="str">
        <v>SJ</v>
      </c>
      <c r="C345">
        <v>46173</v>
      </c>
      <c r="D345" t="str">
        <v>POS Data Upload DC Central</v>
      </c>
      <c r="E345" t="str">
        <v>Discounts - Open $</v>
      </c>
      <c r="F345" t="str">
        <v/>
      </c>
      <c r="G345">
        <v>421000</v>
      </c>
      <c r="H345">
        <v>9929</v>
      </c>
      <c r="I345">
        <v>0</v>
      </c>
      <c r="J345">
        <v>0</v>
      </c>
    </row>
    <row r="346">
      <c r="B346" t="str">
        <v>SJ</v>
      </c>
      <c r="C346">
        <v>46173</v>
      </c>
      <c r="D346" t="str">
        <v>POS Data Upload DC Central</v>
      </c>
      <c r="E346" t="str">
        <v>Discounts - Open %</v>
      </c>
      <c r="F346" t="str">
        <v/>
      </c>
      <c r="G346">
        <v>421000</v>
      </c>
      <c r="H346">
        <v>9929</v>
      </c>
      <c r="I346">
        <v>0</v>
      </c>
      <c r="J346">
        <v>0</v>
      </c>
    </row>
    <row r="347">
      <c r="B347" t="str">
        <v>SJ</v>
      </c>
      <c r="C347">
        <v>46173</v>
      </c>
      <c r="D347" t="str">
        <v>POS Data Upload DC Central</v>
      </c>
      <c r="E347" t="str">
        <v>Discounts - Other</v>
      </c>
      <c r="F347" t="str">
        <v/>
      </c>
      <c r="G347">
        <v>421000</v>
      </c>
      <c r="H347">
        <v>9929</v>
      </c>
      <c r="I347">
        <v>0</v>
      </c>
      <c r="J347">
        <v>0</v>
      </c>
    </row>
    <row r="348">
      <c r="B348" t="str">
        <v>SJ</v>
      </c>
      <c r="C348">
        <v>46173</v>
      </c>
      <c r="D348" t="str">
        <v>POS Data Upload DC Central</v>
      </c>
      <c r="E348" t="str">
        <v>Discounts - Police</v>
      </c>
      <c r="F348" t="str">
        <v/>
      </c>
      <c r="G348">
        <v>421000</v>
      </c>
      <c r="H348">
        <v>9929</v>
      </c>
      <c r="I348">
        <v>0</v>
      </c>
      <c r="J348">
        <v>0</v>
      </c>
    </row>
    <row r="349">
      <c r="B349" t="str">
        <v>SJ</v>
      </c>
      <c r="C349">
        <v>46173</v>
      </c>
      <c r="D349" t="str">
        <v>POS Data Upload DC Central</v>
      </c>
      <c r="E349" t="str">
        <v>Discounts - Senior Citizen</v>
      </c>
      <c r="F349" t="str">
        <v/>
      </c>
      <c r="G349">
        <v>421000</v>
      </c>
      <c r="H349">
        <v>9929</v>
      </c>
      <c r="I349">
        <v>0</v>
      </c>
      <c r="J349">
        <v>0</v>
      </c>
    </row>
    <row r="350">
      <c r="B350" t="str">
        <v>SJ</v>
      </c>
      <c r="C350">
        <v>46173</v>
      </c>
      <c r="D350" t="str">
        <v>POS Data Upload DC Central</v>
      </c>
      <c r="E350" t="str">
        <v>Donations</v>
      </c>
      <c r="F350" t="str">
        <v/>
      </c>
      <c r="G350">
        <v>236000</v>
      </c>
      <c r="H350">
        <v>9929</v>
      </c>
      <c r="I350">
        <v>0</v>
      </c>
      <c r="J350">
        <v>0</v>
      </c>
    </row>
    <row r="351">
      <c r="B351" t="str">
        <v>SJ</v>
      </c>
      <c r="C351">
        <v>46173</v>
      </c>
      <c r="D351" t="str">
        <v>POS Data Upload DC Central</v>
      </c>
      <c r="E351" t="str">
        <v>DoorDash</v>
      </c>
      <c r="F351" t="str">
        <v>DDD</v>
      </c>
      <c r="G351">
        <v>113000</v>
      </c>
      <c r="H351">
        <v>9929</v>
      </c>
      <c r="I351">
        <v>2724.27</v>
      </c>
      <c r="J351">
        <v>0</v>
      </c>
    </row>
    <row r="352">
      <c r="B352" t="str">
        <v>SJ</v>
      </c>
      <c r="C352">
        <v>46173</v>
      </c>
      <c r="D352" t="str">
        <v>POS Data Upload DC Central</v>
      </c>
      <c r="E352" t="str">
        <v>DoorDash Shortage</v>
      </c>
      <c r="F352" t="str">
        <v>DDD</v>
      </c>
      <c r="G352">
        <v>678500</v>
      </c>
      <c r="H352">
        <v>9929</v>
      </c>
      <c r="I352">
        <v>0</v>
      </c>
      <c r="J352">
        <v>0</v>
      </c>
    </row>
    <row r="353">
      <c r="B353" t="str">
        <v>SJ</v>
      </c>
      <c r="C353">
        <v>46173</v>
      </c>
      <c r="D353" t="str">
        <v>POS Data Upload DC Central</v>
      </c>
      <c r="E353" t="str">
        <v xml:space="preserve">EBT Expected </v>
      </c>
      <c r="F353" t="str">
        <v/>
      </c>
      <c r="G353">
        <v>114000</v>
      </c>
      <c r="H353">
        <v>9929</v>
      </c>
      <c r="I353">
        <v>0</v>
      </c>
      <c r="J353">
        <v>0</v>
      </c>
    </row>
    <row r="354">
      <c r="B354" t="str">
        <v>SJ</v>
      </c>
      <c r="C354">
        <v>46173</v>
      </c>
      <c r="D354" t="str">
        <v>POS Data Upload DC Central</v>
      </c>
      <c r="E354" t="str">
        <v>EZ Cater</v>
      </c>
      <c r="F354" t="str">
        <v/>
      </c>
      <c r="G354">
        <v>110000</v>
      </c>
      <c r="H354">
        <v>9929</v>
      </c>
      <c r="I354">
        <v>0</v>
      </c>
      <c r="J354">
        <v>0</v>
      </c>
    </row>
    <row r="355">
      <c r="B355" t="str">
        <v>SJ</v>
      </c>
      <c r="C355">
        <v>46173</v>
      </c>
      <c r="D355" t="str">
        <v>POS Data Upload DC Central</v>
      </c>
      <c r="E355" t="str">
        <v>Gift Card Redeemed</v>
      </c>
      <c r="F355" t="str">
        <v/>
      </c>
      <c r="G355">
        <v>202900</v>
      </c>
      <c r="H355">
        <v>9929</v>
      </c>
      <c r="I355">
        <v>0</v>
      </c>
      <c r="J355">
        <v>0</v>
      </c>
    </row>
    <row r="356">
      <c r="B356" t="str">
        <v>SJ</v>
      </c>
      <c r="C356">
        <v>46173</v>
      </c>
      <c r="D356" t="str">
        <v>POS Data Upload DC Central</v>
      </c>
      <c r="E356" t="str">
        <v>Gift Cards Sales</v>
      </c>
      <c r="F356" t="str">
        <v/>
      </c>
      <c r="G356">
        <v>202800</v>
      </c>
      <c r="H356">
        <v>9929</v>
      </c>
      <c r="I356">
        <v>0</v>
      </c>
      <c r="J356">
        <v>0</v>
      </c>
    </row>
    <row r="357">
      <c r="B357" t="str">
        <v>SJ</v>
      </c>
      <c r="C357">
        <v>46173</v>
      </c>
      <c r="D357" t="str">
        <v>POS Data Upload DC Central</v>
      </c>
      <c r="E357" t="str">
        <v>GrubHub</v>
      </c>
      <c r="F357" t="str">
        <v>GHD</v>
      </c>
      <c r="G357">
        <v>115000</v>
      </c>
      <c r="H357">
        <v>9929</v>
      </c>
      <c r="I357">
        <v>216.9</v>
      </c>
      <c r="J357">
        <v>0</v>
      </c>
    </row>
    <row r="358">
      <c r="B358" t="str">
        <v>SJ</v>
      </c>
      <c r="C358">
        <v>46173</v>
      </c>
      <c r="D358" t="str">
        <v>POS Data Upload DC Central</v>
      </c>
      <c r="E358" t="str">
        <v>Kiosk Expected Payment</v>
      </c>
      <c r="F358" t="str">
        <v>CC</v>
      </c>
      <c r="G358">
        <v>102500</v>
      </c>
      <c r="H358">
        <v>9929</v>
      </c>
      <c r="I358">
        <v>0</v>
      </c>
      <c r="J358">
        <v>0</v>
      </c>
    </row>
    <row r="359">
      <c r="B359" t="str">
        <v>SJ</v>
      </c>
      <c r="C359">
        <v>46173</v>
      </c>
      <c r="D359" t="str">
        <v>POS Data Upload DC Central</v>
      </c>
      <c r="E359" t="str">
        <v>Non-Redeemable Tender</v>
      </c>
      <c r="F359" t="str">
        <v>CASH</v>
      </c>
      <c r="G359">
        <v>676000</v>
      </c>
      <c r="H359">
        <v>9929</v>
      </c>
      <c r="I359">
        <v>0</v>
      </c>
      <c r="J359">
        <v>0</v>
      </c>
    </row>
    <row r="360">
      <c r="B360" t="str">
        <v>SJ</v>
      </c>
      <c r="C360">
        <v>46173</v>
      </c>
      <c r="D360" t="str">
        <v>POS Data Upload DC Central</v>
      </c>
      <c r="E360" t="str">
        <v>O/S DC Discrepancies</v>
      </c>
      <c r="F360" t="str">
        <v>CASH</v>
      </c>
      <c r="G360">
        <v>676000</v>
      </c>
      <c r="H360">
        <v>9929</v>
      </c>
      <c r="I360">
        <v>0</v>
      </c>
      <c r="J360">
        <v>0</v>
      </c>
    </row>
    <row r="361">
      <c r="B361" t="str">
        <v>SJ</v>
      </c>
      <c r="C361">
        <v>46173</v>
      </c>
      <c r="D361" t="str">
        <v>POS Data Upload DC Central</v>
      </c>
      <c r="E361" t="str">
        <v>Online Catering</v>
      </c>
      <c r="F361" t="str">
        <v/>
      </c>
      <c r="G361">
        <v>110000</v>
      </c>
      <c r="H361">
        <v>9929</v>
      </c>
      <c r="I361">
        <v>0</v>
      </c>
      <c r="J361">
        <v>0</v>
      </c>
    </row>
    <row r="362">
      <c r="B362" t="str">
        <v>SJ</v>
      </c>
      <c r="C362">
        <v>46173</v>
      </c>
      <c r="D362" t="str">
        <v>POS Data Upload DC Central</v>
      </c>
      <c r="E362" t="str">
        <v>Paid Outs</v>
      </c>
      <c r="F362" t="str">
        <v/>
      </c>
      <c r="G362">
        <v>116200</v>
      </c>
      <c r="H362">
        <v>9929</v>
      </c>
      <c r="I362">
        <v>0</v>
      </c>
      <c r="J362">
        <v>0</v>
      </c>
    </row>
    <row r="363">
      <c r="B363" t="str">
        <v>SJ</v>
      </c>
      <c r="C363">
        <v>46173</v>
      </c>
      <c r="D363" t="str">
        <v>POS Data Upload DC Central</v>
      </c>
      <c r="E363" t="str">
        <v>POS Over/Short</v>
      </c>
      <c r="F363" t="str">
        <v>CASH</v>
      </c>
      <c r="G363">
        <v>676000</v>
      </c>
      <c r="H363">
        <v>9929</v>
      </c>
      <c r="I363">
        <v>0</v>
      </c>
      <c r="J363">
        <v>0</v>
      </c>
    </row>
    <row r="364">
      <c r="B364" t="str">
        <v>SJ</v>
      </c>
      <c r="C364">
        <v>46173</v>
      </c>
      <c r="D364" t="str">
        <v>POS Data Upload DC Central</v>
      </c>
      <c r="E364" t="str">
        <v>Promotions</v>
      </c>
      <c r="F364" t="str">
        <v/>
      </c>
      <c r="G364">
        <v>444000</v>
      </c>
      <c r="H364">
        <v>9929</v>
      </c>
      <c r="I364">
        <v>0</v>
      </c>
      <c r="J364">
        <v>0</v>
      </c>
    </row>
    <row r="365">
      <c r="B365" t="str">
        <v>SJ</v>
      </c>
      <c r="C365">
        <v>46173</v>
      </c>
      <c r="D365" t="str">
        <v>POS Data Upload DC Central</v>
      </c>
      <c r="E365" t="str">
        <v>Sales Beverages</v>
      </c>
      <c r="F365" t="str">
        <v/>
      </c>
      <c r="G365">
        <v>401000</v>
      </c>
      <c r="H365">
        <v>9929</v>
      </c>
      <c r="I365">
        <v>0</v>
      </c>
      <c r="J365">
        <v>920.48</v>
      </c>
    </row>
    <row r="366">
      <c r="B366" t="str">
        <v>SJ</v>
      </c>
      <c r="C366">
        <v>46173</v>
      </c>
      <c r="D366" t="str">
        <v>POS Data Upload DC Central</v>
      </c>
      <c r="E366" t="str">
        <v>Sales Food</v>
      </c>
      <c r="F366" t="str">
        <v/>
      </c>
      <c r="G366">
        <v>401000</v>
      </c>
      <c r="H366">
        <v>9929</v>
      </c>
      <c r="I366">
        <v>0</v>
      </c>
      <c r="J366">
        <v>9904.31</v>
      </c>
    </row>
    <row r="367">
      <c r="B367" t="str">
        <v>SJ</v>
      </c>
      <c r="C367">
        <v>46173</v>
      </c>
      <c r="D367" t="str">
        <v>POS Data Upload DC Central</v>
      </c>
      <c r="E367" t="str">
        <v>Sales Other</v>
      </c>
      <c r="F367" t="str">
        <v/>
      </c>
      <c r="G367">
        <v>408000</v>
      </c>
      <c r="H367">
        <v>9929</v>
      </c>
      <c r="I367">
        <v>0</v>
      </c>
      <c r="J367">
        <v>68.09</v>
      </c>
    </row>
    <row r="368">
      <c r="B368" t="str">
        <v>SJ</v>
      </c>
      <c r="C368">
        <v>46173</v>
      </c>
      <c r="D368" t="str">
        <v>POS Data Upload DC Central</v>
      </c>
      <c r="E368" t="str">
        <v>Sales Tax Payable</v>
      </c>
      <c r="F368" t="str">
        <v/>
      </c>
      <c r="G368">
        <v>241000</v>
      </c>
      <c r="H368">
        <v>9929</v>
      </c>
      <c r="I368">
        <v>0</v>
      </c>
      <c r="J368">
        <v>1163.87</v>
      </c>
    </row>
    <row r="369">
      <c r="B369" t="str">
        <v>SJ</v>
      </c>
      <c r="C369">
        <v>46173</v>
      </c>
      <c r="D369" t="str">
        <v>POS Data Upload DC Central</v>
      </c>
      <c r="E369" t="str">
        <v>Uber</v>
      </c>
      <c r="F369" t="str">
        <v>UBD</v>
      </c>
      <c r="G369">
        <v>116000</v>
      </c>
      <c r="H369">
        <v>9929</v>
      </c>
      <c r="I369">
        <v>942.67</v>
      </c>
      <c r="J369">
        <v>0</v>
      </c>
    </row>
    <row r="370">
      <c r="B370" t="str">
        <v>SJ</v>
      </c>
      <c r="C370">
        <v>46173</v>
      </c>
      <c r="D370" t="str">
        <v>POS Data Upload DC Central</v>
      </c>
      <c r="E370" t="str">
        <v>Uber Shortage</v>
      </c>
      <c r="F370" t="str">
        <v>UBD</v>
      </c>
      <c r="G370">
        <v>678500</v>
      </c>
      <c r="H370">
        <v>9929</v>
      </c>
      <c r="I370">
        <v>0</v>
      </c>
      <c r="J370">
        <v>0</v>
      </c>
    </row>
    <row r="371">
      <c r="B371" t="str">
        <v>SJ</v>
      </c>
      <c r="C371">
        <v>46173</v>
      </c>
      <c r="D371" t="str">
        <v>POS Data Upload DC Central</v>
      </c>
      <c r="E371" t="str">
        <v>WL DD Tips</v>
      </c>
      <c r="F371" t="str">
        <v/>
      </c>
      <c r="G371">
        <v>670000</v>
      </c>
      <c r="H371">
        <v>9929</v>
      </c>
      <c r="I371">
        <v>0</v>
      </c>
      <c r="J371">
        <v>36.92</v>
      </c>
    </row>
    <row r="372">
      <c r="B372" t="str">
        <v>SJ</v>
      </c>
      <c r="C372">
        <v>46173</v>
      </c>
      <c r="D372" t="str">
        <v>POS Data Upload DC Central</v>
      </c>
      <c r="E372" t="str">
        <v>Amex Expected Deposit</v>
      </c>
      <c r="F372" t="str">
        <v>CC</v>
      </c>
      <c r="G372">
        <v>102500</v>
      </c>
      <c r="H372">
        <v>10545</v>
      </c>
      <c r="I372">
        <v>51.67</v>
      </c>
      <c r="J372">
        <v>0</v>
      </c>
    </row>
    <row r="373">
      <c r="B373" t="str">
        <v>SJ</v>
      </c>
      <c r="C373">
        <v>46173</v>
      </c>
      <c r="D373" t="str">
        <v>POS Data Upload DC Central</v>
      </c>
      <c r="E373" t="str">
        <v>Ca CRV</v>
      </c>
      <c r="F373" t="str">
        <v/>
      </c>
      <c r="G373">
        <v>240000</v>
      </c>
      <c r="H373">
        <v>10545</v>
      </c>
      <c r="I373">
        <v>0</v>
      </c>
      <c r="J373">
        <v>0.1</v>
      </c>
    </row>
    <row r="374">
      <c r="B374" t="str">
        <v>SJ</v>
      </c>
      <c r="C374">
        <v>46173</v>
      </c>
      <c r="D374" t="str">
        <v>POS Data Upload DC Central</v>
      </c>
      <c r="E374" t="str">
        <v>Cash Expected Deposit</v>
      </c>
      <c r="F374" t="str">
        <v>CASH</v>
      </c>
      <c r="G374">
        <v>102000</v>
      </c>
      <c r="H374">
        <v>10545</v>
      </c>
      <c r="I374">
        <v>588.6000000000004</v>
      </c>
      <c r="J374">
        <v>0</v>
      </c>
    </row>
    <row r="375">
      <c r="B375" t="str">
        <v>SJ</v>
      </c>
      <c r="C375">
        <v>46173</v>
      </c>
      <c r="D375" t="str">
        <v>POS Data Upload DC Central</v>
      </c>
      <c r="E375" t="str">
        <v>CC Expected Deposit</v>
      </c>
      <c r="F375" t="str">
        <v>CC</v>
      </c>
      <c r="G375">
        <v>102500</v>
      </c>
      <c r="H375">
        <v>10545</v>
      </c>
      <c r="I375">
        <v>2673.91</v>
      </c>
      <c r="J375">
        <v>0</v>
      </c>
    </row>
    <row r="376">
      <c r="B376" t="str">
        <v>SJ</v>
      </c>
      <c r="C376">
        <v>46173</v>
      </c>
      <c r="D376" t="str">
        <v>POS Data Upload DC Central</v>
      </c>
      <c r="E376" t="str">
        <v>Delivery Fee</v>
      </c>
      <c r="F376" t="str">
        <v/>
      </c>
      <c r="G376">
        <v>670000</v>
      </c>
      <c r="H376">
        <v>10545</v>
      </c>
      <c r="I376">
        <v>0</v>
      </c>
      <c r="J376">
        <v>0</v>
      </c>
    </row>
    <row r="377">
      <c r="B377" t="str">
        <v>SJ</v>
      </c>
      <c r="C377">
        <v>46173</v>
      </c>
      <c r="D377" t="str">
        <v>POS Data Upload DC Central</v>
      </c>
      <c r="E377" t="str">
        <v>Discounts - 10%</v>
      </c>
      <c r="F377" t="str">
        <v/>
      </c>
      <c r="G377">
        <v>421000</v>
      </c>
      <c r="H377">
        <v>10545</v>
      </c>
      <c r="I377">
        <v>0</v>
      </c>
      <c r="J377">
        <v>0</v>
      </c>
    </row>
    <row r="378">
      <c r="B378" t="str">
        <v>SJ</v>
      </c>
      <c r="C378">
        <v>46173</v>
      </c>
      <c r="D378" t="str">
        <v>POS Data Upload DC Central</v>
      </c>
      <c r="E378" t="str">
        <v>Discounts - Employee</v>
      </c>
      <c r="F378" t="str">
        <v/>
      </c>
      <c r="G378">
        <v>421000</v>
      </c>
      <c r="H378">
        <v>10545</v>
      </c>
      <c r="I378">
        <v>0</v>
      </c>
      <c r="J378">
        <v>0</v>
      </c>
    </row>
    <row r="379">
      <c r="B379" t="str">
        <v>SJ</v>
      </c>
      <c r="C379">
        <v>46173</v>
      </c>
      <c r="D379" t="str">
        <v>POS Data Upload DC Central</v>
      </c>
      <c r="E379" t="str">
        <v>Discounts - Guest Recovery</v>
      </c>
      <c r="F379" t="str">
        <v/>
      </c>
      <c r="G379">
        <v>421000</v>
      </c>
      <c r="H379">
        <v>10545</v>
      </c>
      <c r="I379">
        <v>0</v>
      </c>
      <c r="J379">
        <v>0</v>
      </c>
    </row>
    <row r="380">
      <c r="B380" t="str">
        <v>SJ</v>
      </c>
      <c r="C380">
        <v>46173</v>
      </c>
      <c r="D380" t="str">
        <v>POS Data Upload DC Central</v>
      </c>
      <c r="E380" t="str">
        <v>Discounts - Manager</v>
      </c>
      <c r="F380" t="str">
        <v/>
      </c>
      <c r="G380">
        <v>421000</v>
      </c>
      <c r="H380">
        <v>10545</v>
      </c>
      <c r="I380">
        <v>0</v>
      </c>
      <c r="J380">
        <v>0</v>
      </c>
    </row>
    <row r="381">
      <c r="B381" t="str">
        <v>SJ</v>
      </c>
      <c r="C381">
        <v>46173</v>
      </c>
      <c r="D381" t="str">
        <v>POS Data Upload DC Central</v>
      </c>
      <c r="E381" t="str">
        <v>Discounts - Military</v>
      </c>
      <c r="F381" t="str">
        <v/>
      </c>
      <c r="G381">
        <v>421000</v>
      </c>
      <c r="H381">
        <v>10545</v>
      </c>
      <c r="I381">
        <v>0</v>
      </c>
      <c r="J381">
        <v>0</v>
      </c>
    </row>
    <row r="382">
      <c r="B382" t="str">
        <v>SJ</v>
      </c>
      <c r="C382">
        <v>46173</v>
      </c>
      <c r="D382" t="str">
        <v>POS Data Upload DC Central</v>
      </c>
      <c r="E382" t="str">
        <v>Discounts - Open $</v>
      </c>
      <c r="F382" t="str">
        <v/>
      </c>
      <c r="G382">
        <v>421000</v>
      </c>
      <c r="H382">
        <v>10545</v>
      </c>
      <c r="I382">
        <v>0</v>
      </c>
      <c r="J382">
        <v>0</v>
      </c>
    </row>
    <row r="383">
      <c r="B383" t="str">
        <v>SJ</v>
      </c>
      <c r="C383">
        <v>46173</v>
      </c>
      <c r="D383" t="str">
        <v>POS Data Upload DC Central</v>
      </c>
      <c r="E383" t="str">
        <v>Discounts - Open %</v>
      </c>
      <c r="F383" t="str">
        <v/>
      </c>
      <c r="G383">
        <v>421000</v>
      </c>
      <c r="H383">
        <v>10545</v>
      </c>
      <c r="I383">
        <v>0</v>
      </c>
      <c r="J383">
        <v>0</v>
      </c>
    </row>
    <row r="384">
      <c r="B384" t="str">
        <v>SJ</v>
      </c>
      <c r="C384">
        <v>46173</v>
      </c>
      <c r="D384" t="str">
        <v>POS Data Upload DC Central</v>
      </c>
      <c r="E384" t="str">
        <v>Discounts - Other</v>
      </c>
      <c r="F384" t="str">
        <v/>
      </c>
      <c r="G384">
        <v>421000</v>
      </c>
      <c r="H384">
        <v>10545</v>
      </c>
      <c r="I384">
        <v>0</v>
      </c>
      <c r="J384">
        <v>0</v>
      </c>
    </row>
    <row r="385">
      <c r="B385" t="str">
        <v>SJ</v>
      </c>
      <c r="C385">
        <v>46173</v>
      </c>
      <c r="D385" t="str">
        <v>POS Data Upload DC Central</v>
      </c>
      <c r="E385" t="str">
        <v>Discounts - Police</v>
      </c>
      <c r="F385" t="str">
        <v/>
      </c>
      <c r="G385">
        <v>421000</v>
      </c>
      <c r="H385">
        <v>10545</v>
      </c>
      <c r="I385">
        <v>0</v>
      </c>
      <c r="J385">
        <v>0</v>
      </c>
    </row>
    <row r="386">
      <c r="B386" t="str">
        <v>SJ</v>
      </c>
      <c r="C386">
        <v>46173</v>
      </c>
      <c r="D386" t="str">
        <v>POS Data Upload DC Central</v>
      </c>
      <c r="E386" t="str">
        <v>Discounts - Senior Citizen</v>
      </c>
      <c r="F386" t="str">
        <v/>
      </c>
      <c r="G386">
        <v>421000</v>
      </c>
      <c r="H386">
        <v>10545</v>
      </c>
      <c r="I386">
        <v>0</v>
      </c>
      <c r="J386">
        <v>0</v>
      </c>
    </row>
    <row r="387">
      <c r="B387" t="str">
        <v>SJ</v>
      </c>
      <c r="C387">
        <v>46173</v>
      </c>
      <c r="D387" t="str">
        <v>POS Data Upload DC Central</v>
      </c>
      <c r="E387" t="str">
        <v>Donations</v>
      </c>
      <c r="F387" t="str">
        <v/>
      </c>
      <c r="G387">
        <v>236000</v>
      </c>
      <c r="H387">
        <v>10545</v>
      </c>
      <c r="I387">
        <v>0</v>
      </c>
      <c r="J387">
        <v>0</v>
      </c>
    </row>
    <row r="388">
      <c r="B388" t="str">
        <v>SJ</v>
      </c>
      <c r="C388">
        <v>46173</v>
      </c>
      <c r="D388" t="str">
        <v>POS Data Upload DC Central</v>
      </c>
      <c r="E388" t="str">
        <v>DoorDash</v>
      </c>
      <c r="F388" t="str">
        <v>DDD</v>
      </c>
      <c r="G388">
        <v>113000</v>
      </c>
      <c r="H388">
        <v>10545</v>
      </c>
      <c r="I388">
        <v>474.02</v>
      </c>
      <c r="J388">
        <v>0</v>
      </c>
    </row>
    <row r="389">
      <c r="B389" t="str">
        <v>SJ</v>
      </c>
      <c r="C389">
        <v>46173</v>
      </c>
      <c r="D389" t="str">
        <v>POS Data Upload DC Central</v>
      </c>
      <c r="E389" t="str">
        <v>DoorDash Shortage</v>
      </c>
      <c r="F389" t="str">
        <v>DDD</v>
      </c>
      <c r="G389">
        <v>678500</v>
      </c>
      <c r="H389">
        <v>10545</v>
      </c>
      <c r="I389">
        <v>0</v>
      </c>
      <c r="J389">
        <v>0</v>
      </c>
    </row>
    <row r="390">
      <c r="B390" t="str">
        <v>SJ</v>
      </c>
      <c r="C390">
        <v>46173</v>
      </c>
      <c r="D390" t="str">
        <v>POS Data Upload DC Central</v>
      </c>
      <c r="E390" t="str">
        <v xml:space="preserve">EBT Expected </v>
      </c>
      <c r="F390" t="str">
        <v/>
      </c>
      <c r="G390">
        <v>114000</v>
      </c>
      <c r="H390">
        <v>10545</v>
      </c>
      <c r="I390">
        <v>43.69</v>
      </c>
      <c r="J390">
        <v>0</v>
      </c>
    </row>
    <row r="391">
      <c r="B391" t="str">
        <v>SJ</v>
      </c>
      <c r="C391">
        <v>46173</v>
      </c>
      <c r="D391" t="str">
        <v>POS Data Upload DC Central</v>
      </c>
      <c r="E391" t="str">
        <v>EZ Cater</v>
      </c>
      <c r="F391" t="str">
        <v/>
      </c>
      <c r="G391">
        <v>110000</v>
      </c>
      <c r="H391">
        <v>10545</v>
      </c>
      <c r="I391">
        <v>0</v>
      </c>
      <c r="J391">
        <v>0</v>
      </c>
    </row>
    <row r="392">
      <c r="B392" t="str">
        <v>SJ</v>
      </c>
      <c r="C392">
        <v>46173</v>
      </c>
      <c r="D392" t="str">
        <v>POS Data Upload DC Central</v>
      </c>
      <c r="E392" t="str">
        <v>Gift Card Redeemed</v>
      </c>
      <c r="F392" t="str">
        <v/>
      </c>
      <c r="G392">
        <v>202900</v>
      </c>
      <c r="H392">
        <v>10545</v>
      </c>
      <c r="I392">
        <v>0</v>
      </c>
      <c r="J392">
        <v>0</v>
      </c>
    </row>
    <row r="393">
      <c r="B393" t="str">
        <v>SJ</v>
      </c>
      <c r="C393">
        <v>46173</v>
      </c>
      <c r="D393" t="str">
        <v>POS Data Upload DC Central</v>
      </c>
      <c r="E393" t="str">
        <v>Gift Cards Sales</v>
      </c>
      <c r="F393" t="str">
        <v/>
      </c>
      <c r="G393">
        <v>202800</v>
      </c>
      <c r="H393">
        <v>10545</v>
      </c>
      <c r="I393">
        <v>0</v>
      </c>
      <c r="J393">
        <v>0</v>
      </c>
    </row>
    <row r="394">
      <c r="B394" t="str">
        <v>SJ</v>
      </c>
      <c r="C394">
        <v>46173</v>
      </c>
      <c r="D394" t="str">
        <v>POS Data Upload DC Central</v>
      </c>
      <c r="E394" t="str">
        <v>GrubHub</v>
      </c>
      <c r="F394" t="str">
        <v>GHD</v>
      </c>
      <c r="G394">
        <v>115000</v>
      </c>
      <c r="H394">
        <v>10545</v>
      </c>
      <c r="I394">
        <v>14.75</v>
      </c>
      <c r="J394">
        <v>0</v>
      </c>
    </row>
    <row r="395">
      <c r="B395" t="str">
        <v>SJ</v>
      </c>
      <c r="C395">
        <v>46173</v>
      </c>
      <c r="D395" t="str">
        <v>POS Data Upload DC Central</v>
      </c>
      <c r="E395" t="str">
        <v>Kiosk Expected Payment</v>
      </c>
      <c r="F395" t="str">
        <v>CC</v>
      </c>
      <c r="G395">
        <v>102500</v>
      </c>
      <c r="H395">
        <v>10545</v>
      </c>
      <c r="I395">
        <v>0</v>
      </c>
      <c r="J395">
        <v>0</v>
      </c>
    </row>
    <row r="396">
      <c r="B396" t="str">
        <v>SJ</v>
      </c>
      <c r="C396">
        <v>46173</v>
      </c>
      <c r="D396" t="str">
        <v>POS Data Upload DC Central</v>
      </c>
      <c r="E396" t="str">
        <v>Non-Redeemable Tender</v>
      </c>
      <c r="F396" t="str">
        <v>CASH</v>
      </c>
      <c r="G396">
        <v>676000</v>
      </c>
      <c r="H396">
        <v>10545</v>
      </c>
      <c r="I396">
        <v>0</v>
      </c>
      <c r="J396">
        <v>0</v>
      </c>
    </row>
    <row r="397">
      <c r="B397" t="str">
        <v>SJ</v>
      </c>
      <c r="C397">
        <v>46173</v>
      </c>
      <c r="D397" t="str">
        <v>POS Data Upload DC Central</v>
      </c>
      <c r="E397" t="str">
        <v>O/S DC Discrepancies</v>
      </c>
      <c r="F397" t="str">
        <v>CASH</v>
      </c>
      <c r="G397">
        <v>676000</v>
      </c>
      <c r="H397">
        <v>10545</v>
      </c>
      <c r="I397">
        <v>0</v>
      </c>
      <c r="J397">
        <v>0</v>
      </c>
    </row>
    <row r="398">
      <c r="B398" t="str">
        <v>SJ</v>
      </c>
      <c r="C398">
        <v>46173</v>
      </c>
      <c r="D398" t="str">
        <v>POS Data Upload DC Central</v>
      </c>
      <c r="E398" t="str">
        <v>Online Catering</v>
      </c>
      <c r="F398" t="str">
        <v/>
      </c>
      <c r="G398">
        <v>110000</v>
      </c>
      <c r="H398">
        <v>10545</v>
      </c>
      <c r="I398">
        <v>0</v>
      </c>
      <c r="J398">
        <v>0</v>
      </c>
    </row>
    <row r="399">
      <c r="B399" t="str">
        <v>SJ</v>
      </c>
      <c r="C399">
        <v>46173</v>
      </c>
      <c r="D399" t="str">
        <v>POS Data Upload DC Central</v>
      </c>
      <c r="E399" t="str">
        <v>Paid Outs</v>
      </c>
      <c r="F399" t="str">
        <v/>
      </c>
      <c r="G399">
        <v>116200</v>
      </c>
      <c r="H399">
        <v>10545</v>
      </c>
      <c r="I399">
        <v>0</v>
      </c>
      <c r="J399">
        <v>0</v>
      </c>
    </row>
    <row r="400">
      <c r="B400" t="str">
        <v>SJ</v>
      </c>
      <c r="C400">
        <v>46173</v>
      </c>
      <c r="D400" t="str">
        <v>POS Data Upload DC Central</v>
      </c>
      <c r="E400" t="str">
        <v>POS Over/Short</v>
      </c>
      <c r="F400" t="str">
        <v>CASH</v>
      </c>
      <c r="G400">
        <v>676000</v>
      </c>
      <c r="H400">
        <v>10545</v>
      </c>
      <c r="I400">
        <v>0</v>
      </c>
      <c r="J400">
        <v>0</v>
      </c>
    </row>
    <row r="401">
      <c r="B401" t="str">
        <v>SJ</v>
      </c>
      <c r="C401">
        <v>46173</v>
      </c>
      <c r="D401" t="str">
        <v>POS Data Upload DC Central</v>
      </c>
      <c r="E401" t="str">
        <v>Promotions</v>
      </c>
      <c r="F401" t="str">
        <v/>
      </c>
      <c r="G401">
        <v>444000</v>
      </c>
      <c r="H401">
        <v>10545</v>
      </c>
      <c r="I401">
        <v>0</v>
      </c>
      <c r="J401">
        <v>0</v>
      </c>
    </row>
    <row r="402">
      <c r="B402" t="str">
        <v>SJ</v>
      </c>
      <c r="C402">
        <v>46173</v>
      </c>
      <c r="D402" t="str">
        <v>POS Data Upload DC Central</v>
      </c>
      <c r="E402" t="str">
        <v>Sales Beverages</v>
      </c>
      <c r="F402" t="str">
        <v/>
      </c>
      <c r="G402">
        <v>401000</v>
      </c>
      <c r="H402">
        <v>10545</v>
      </c>
      <c r="I402">
        <v>0</v>
      </c>
      <c r="J402">
        <v>295.27</v>
      </c>
    </row>
    <row r="403">
      <c r="B403" t="str">
        <v>SJ</v>
      </c>
      <c r="C403">
        <v>46173</v>
      </c>
      <c r="D403" t="str">
        <v>POS Data Upload DC Central</v>
      </c>
      <c r="E403" t="str">
        <v>Sales Food</v>
      </c>
      <c r="F403" t="str">
        <v/>
      </c>
      <c r="G403">
        <v>401000</v>
      </c>
      <c r="H403">
        <v>10545</v>
      </c>
      <c r="I403">
        <v>0</v>
      </c>
      <c r="J403">
        <v>3384.26</v>
      </c>
    </row>
    <row r="404">
      <c r="B404" t="str">
        <v>SJ</v>
      </c>
      <c r="C404">
        <v>46173</v>
      </c>
      <c r="D404" t="str">
        <v>POS Data Upload DC Central</v>
      </c>
      <c r="E404" t="str">
        <v>Sales Other</v>
      </c>
      <c r="F404" t="str">
        <v/>
      </c>
      <c r="G404">
        <v>408000</v>
      </c>
      <c r="H404">
        <v>10545</v>
      </c>
      <c r="I404">
        <v>0</v>
      </c>
      <c r="J404">
        <v>1.5</v>
      </c>
    </row>
    <row r="405">
      <c r="B405" t="str">
        <v>SJ</v>
      </c>
      <c r="C405">
        <v>46173</v>
      </c>
      <c r="D405" t="str">
        <v>POS Data Upload DC Central</v>
      </c>
      <c r="E405" t="str">
        <v>Sales Tax Payable</v>
      </c>
      <c r="F405" t="str">
        <v/>
      </c>
      <c r="G405">
        <v>241000</v>
      </c>
      <c r="H405">
        <v>10545</v>
      </c>
      <c r="I405">
        <v>0</v>
      </c>
      <c r="J405">
        <v>281.96</v>
      </c>
    </row>
    <row r="406">
      <c r="B406" t="str">
        <v>SJ</v>
      </c>
      <c r="C406">
        <v>46173</v>
      </c>
      <c r="D406" t="str">
        <v>POS Data Upload DC Central</v>
      </c>
      <c r="E406" t="str">
        <v>Uber</v>
      </c>
      <c r="F406" t="str">
        <v>UBD</v>
      </c>
      <c r="G406">
        <v>116000</v>
      </c>
      <c r="H406">
        <v>10545</v>
      </c>
      <c r="I406">
        <v>116.45</v>
      </c>
      <c r="J406">
        <v>0</v>
      </c>
    </row>
    <row r="407">
      <c r="B407" t="str">
        <v>SJ</v>
      </c>
      <c r="C407">
        <v>46173</v>
      </c>
      <c r="D407" t="str">
        <v>POS Data Upload DC Central</v>
      </c>
      <c r="E407" t="str">
        <v>Uber Shortage</v>
      </c>
      <c r="F407" t="str">
        <v>UBD</v>
      </c>
      <c r="G407">
        <v>678500</v>
      </c>
      <c r="H407">
        <v>10545</v>
      </c>
      <c r="I407">
        <v>0</v>
      </c>
      <c r="J407">
        <v>0</v>
      </c>
    </row>
    <row r="408">
      <c r="B408" t="str">
        <v>SJ</v>
      </c>
      <c r="C408">
        <v>46173</v>
      </c>
      <c r="D408" t="str">
        <v>POS Data Upload DC Central</v>
      </c>
      <c r="E408" t="str">
        <v>WL DD Tips</v>
      </c>
      <c r="F408" t="str">
        <v/>
      </c>
      <c r="G408">
        <v>670000</v>
      </c>
      <c r="H408">
        <v>10545</v>
      </c>
      <c r="I408">
        <v>0</v>
      </c>
      <c r="J408">
        <v>0</v>
      </c>
    </row>
    <row r="409">
      <c r="B409" t="str">
        <v>SJ</v>
      </c>
      <c r="C409">
        <v>46173</v>
      </c>
      <c r="D409" t="str">
        <v>POS Data Upload DC Central</v>
      </c>
      <c r="E409" t="str">
        <v>Amex Expected Deposit</v>
      </c>
      <c r="F409" t="str">
        <v>CC</v>
      </c>
      <c r="G409">
        <v>102500</v>
      </c>
      <c r="H409">
        <v>10752</v>
      </c>
      <c r="I409">
        <v>65.02</v>
      </c>
      <c r="J409">
        <v>0</v>
      </c>
    </row>
    <row r="410">
      <c r="B410" t="str">
        <v>SJ</v>
      </c>
      <c r="C410">
        <v>46173</v>
      </c>
      <c r="D410" t="str">
        <v>POS Data Upload DC Central</v>
      </c>
      <c r="E410" t="str">
        <v>Ca CRV</v>
      </c>
      <c r="F410" t="str">
        <v/>
      </c>
      <c r="G410">
        <v>240000</v>
      </c>
      <c r="H410">
        <v>10752</v>
      </c>
      <c r="I410">
        <v>0</v>
      </c>
      <c r="J410">
        <v>0.15</v>
      </c>
    </row>
    <row r="411">
      <c r="B411" t="str">
        <v>SJ</v>
      </c>
      <c r="C411">
        <v>46173</v>
      </c>
      <c r="D411" t="str">
        <v>POS Data Upload DC Central</v>
      </c>
      <c r="E411" t="str">
        <v>Cash Expected Deposit</v>
      </c>
      <c r="F411" t="str">
        <v>CASH</v>
      </c>
      <c r="G411">
        <v>102000</v>
      </c>
      <c r="H411">
        <v>10752</v>
      </c>
      <c r="I411">
        <v>687.3299999999999</v>
      </c>
      <c r="J411">
        <v>0</v>
      </c>
    </row>
    <row r="412">
      <c r="B412" t="str">
        <v>SJ</v>
      </c>
      <c r="C412">
        <v>46173</v>
      </c>
      <c r="D412" t="str">
        <v>POS Data Upload DC Central</v>
      </c>
      <c r="E412" t="str">
        <v>CC Expected Deposit</v>
      </c>
      <c r="F412" t="str">
        <v>CC</v>
      </c>
      <c r="G412">
        <v>102500</v>
      </c>
      <c r="H412">
        <v>10752</v>
      </c>
      <c r="I412">
        <v>3144.27</v>
      </c>
      <c r="J412">
        <v>0</v>
      </c>
    </row>
    <row r="413">
      <c r="B413" t="str">
        <v>SJ</v>
      </c>
      <c r="C413">
        <v>46173</v>
      </c>
      <c r="D413" t="str">
        <v>POS Data Upload DC Central</v>
      </c>
      <c r="E413" t="str">
        <v>Delivery Fee</v>
      </c>
      <c r="F413" t="str">
        <v/>
      </c>
      <c r="G413">
        <v>670000</v>
      </c>
      <c r="H413">
        <v>10752</v>
      </c>
      <c r="I413">
        <v>0</v>
      </c>
      <c r="J413">
        <v>0</v>
      </c>
    </row>
    <row r="414">
      <c r="B414" t="str">
        <v>SJ</v>
      </c>
      <c r="C414">
        <v>46173</v>
      </c>
      <c r="D414" t="str">
        <v>POS Data Upload DC Central</v>
      </c>
      <c r="E414" t="str">
        <v>Discounts - 10%</v>
      </c>
      <c r="F414" t="str">
        <v/>
      </c>
      <c r="G414">
        <v>421000</v>
      </c>
      <c r="H414">
        <v>10752</v>
      </c>
      <c r="I414">
        <v>0</v>
      </c>
      <c r="J414">
        <v>0</v>
      </c>
    </row>
    <row r="415">
      <c r="B415" t="str">
        <v>SJ</v>
      </c>
      <c r="C415">
        <v>46173</v>
      </c>
      <c r="D415" t="str">
        <v>POS Data Upload DC Central</v>
      </c>
      <c r="E415" t="str">
        <v>Discounts - Employee</v>
      </c>
      <c r="F415" t="str">
        <v/>
      </c>
      <c r="G415">
        <v>421000</v>
      </c>
      <c r="H415">
        <v>10752</v>
      </c>
      <c r="I415">
        <v>0</v>
      </c>
      <c r="J415">
        <v>0</v>
      </c>
    </row>
    <row r="416">
      <c r="B416" t="str">
        <v>SJ</v>
      </c>
      <c r="C416">
        <v>46173</v>
      </c>
      <c r="D416" t="str">
        <v>POS Data Upload DC Central</v>
      </c>
      <c r="E416" t="str">
        <v>Discounts - Guest Recovery</v>
      </c>
      <c r="F416" t="str">
        <v/>
      </c>
      <c r="G416">
        <v>421000</v>
      </c>
      <c r="H416">
        <v>10752</v>
      </c>
      <c r="I416">
        <v>0</v>
      </c>
      <c r="J416">
        <v>0</v>
      </c>
    </row>
    <row r="417">
      <c r="B417" t="str">
        <v>SJ</v>
      </c>
      <c r="C417">
        <v>46173</v>
      </c>
      <c r="D417" t="str">
        <v>POS Data Upload DC Central</v>
      </c>
      <c r="E417" t="str">
        <v>Discounts - Manager</v>
      </c>
      <c r="F417" t="str">
        <v/>
      </c>
      <c r="G417">
        <v>421000</v>
      </c>
      <c r="H417">
        <v>10752</v>
      </c>
      <c r="I417">
        <v>0</v>
      </c>
      <c r="J417">
        <v>0</v>
      </c>
    </row>
    <row r="418">
      <c r="B418" t="str">
        <v>SJ</v>
      </c>
      <c r="C418">
        <v>46173</v>
      </c>
      <c r="D418" t="str">
        <v>POS Data Upload DC Central</v>
      </c>
      <c r="E418" t="str">
        <v>Discounts - Military</v>
      </c>
      <c r="F418" t="str">
        <v/>
      </c>
      <c r="G418">
        <v>421000</v>
      </c>
      <c r="H418">
        <v>10752</v>
      </c>
      <c r="I418">
        <v>0</v>
      </c>
      <c r="J418">
        <v>0</v>
      </c>
    </row>
    <row r="419">
      <c r="B419" t="str">
        <v>SJ</v>
      </c>
      <c r="C419">
        <v>46173</v>
      </c>
      <c r="D419" t="str">
        <v>POS Data Upload DC Central</v>
      </c>
      <c r="E419" t="str">
        <v>Discounts - Open $</v>
      </c>
      <c r="F419" t="str">
        <v/>
      </c>
      <c r="G419">
        <v>421000</v>
      </c>
      <c r="H419">
        <v>10752</v>
      </c>
      <c r="I419">
        <v>0</v>
      </c>
      <c r="J419">
        <v>0</v>
      </c>
    </row>
    <row r="420">
      <c r="B420" t="str">
        <v>SJ</v>
      </c>
      <c r="C420">
        <v>46173</v>
      </c>
      <c r="D420" t="str">
        <v>POS Data Upload DC Central</v>
      </c>
      <c r="E420" t="str">
        <v>Discounts - Open %</v>
      </c>
      <c r="F420" t="str">
        <v/>
      </c>
      <c r="G420">
        <v>421000</v>
      </c>
      <c r="H420">
        <v>10752</v>
      </c>
      <c r="I420">
        <v>0</v>
      </c>
      <c r="J420">
        <v>0</v>
      </c>
    </row>
    <row r="421">
      <c r="B421" t="str">
        <v>SJ</v>
      </c>
      <c r="C421">
        <v>46173</v>
      </c>
      <c r="D421" t="str">
        <v>POS Data Upload DC Central</v>
      </c>
      <c r="E421" t="str">
        <v>Discounts - Other</v>
      </c>
      <c r="F421" t="str">
        <v/>
      </c>
      <c r="G421">
        <v>421000</v>
      </c>
      <c r="H421">
        <v>10752</v>
      </c>
      <c r="I421">
        <v>0</v>
      </c>
      <c r="J421">
        <v>0</v>
      </c>
    </row>
    <row r="422">
      <c r="B422" t="str">
        <v>SJ</v>
      </c>
      <c r="C422">
        <v>46173</v>
      </c>
      <c r="D422" t="str">
        <v>POS Data Upload DC Central</v>
      </c>
      <c r="E422" t="str">
        <v>Discounts - Police</v>
      </c>
      <c r="F422" t="str">
        <v/>
      </c>
      <c r="G422">
        <v>421000</v>
      </c>
      <c r="H422">
        <v>10752</v>
      </c>
      <c r="I422">
        <v>0</v>
      </c>
      <c r="J422">
        <v>0</v>
      </c>
    </row>
    <row r="423">
      <c r="B423" t="str">
        <v>SJ</v>
      </c>
      <c r="C423">
        <v>46173</v>
      </c>
      <c r="D423" t="str">
        <v>POS Data Upload DC Central</v>
      </c>
      <c r="E423" t="str">
        <v>Discounts - Senior Citizen</v>
      </c>
      <c r="F423" t="str">
        <v/>
      </c>
      <c r="G423">
        <v>421000</v>
      </c>
      <c r="H423">
        <v>10752</v>
      </c>
      <c r="I423">
        <v>0</v>
      </c>
      <c r="J423">
        <v>0</v>
      </c>
    </row>
    <row r="424">
      <c r="B424" t="str">
        <v>SJ</v>
      </c>
      <c r="C424">
        <v>46173</v>
      </c>
      <c r="D424" t="str">
        <v>POS Data Upload DC Central</v>
      </c>
      <c r="E424" t="str">
        <v>Donations</v>
      </c>
      <c r="F424" t="str">
        <v/>
      </c>
      <c r="G424">
        <v>236000</v>
      </c>
      <c r="H424">
        <v>10752</v>
      </c>
      <c r="I424">
        <v>0</v>
      </c>
      <c r="J424">
        <v>0</v>
      </c>
    </row>
    <row r="425">
      <c r="B425" t="str">
        <v>SJ</v>
      </c>
      <c r="C425">
        <v>46173</v>
      </c>
      <c r="D425" t="str">
        <v>POS Data Upload DC Central</v>
      </c>
      <c r="E425" t="str">
        <v>DoorDash</v>
      </c>
      <c r="F425" t="str">
        <v>DDD</v>
      </c>
      <c r="G425">
        <v>113000</v>
      </c>
      <c r="H425">
        <v>10752</v>
      </c>
      <c r="I425">
        <v>1638.06</v>
      </c>
      <c r="J425">
        <v>0</v>
      </c>
    </row>
    <row r="426">
      <c r="B426" t="str">
        <v>SJ</v>
      </c>
      <c r="C426">
        <v>46173</v>
      </c>
      <c r="D426" t="str">
        <v>POS Data Upload DC Central</v>
      </c>
      <c r="E426" t="str">
        <v>DoorDash Shortage</v>
      </c>
      <c r="F426" t="str">
        <v>DDD</v>
      </c>
      <c r="G426">
        <v>678500</v>
      </c>
      <c r="H426">
        <v>10752</v>
      </c>
      <c r="I426">
        <v>0</v>
      </c>
      <c r="J426">
        <v>0</v>
      </c>
    </row>
    <row r="427">
      <c r="B427" t="str">
        <v>SJ</v>
      </c>
      <c r="C427">
        <v>46173</v>
      </c>
      <c r="D427" t="str">
        <v>POS Data Upload DC Central</v>
      </c>
      <c r="E427" t="str">
        <v xml:space="preserve">EBT Expected </v>
      </c>
      <c r="F427" t="str">
        <v/>
      </c>
      <c r="G427">
        <v>114000</v>
      </c>
      <c r="H427">
        <v>10752</v>
      </c>
      <c r="I427">
        <v>76.52</v>
      </c>
      <c r="J427">
        <v>0</v>
      </c>
    </row>
    <row r="428">
      <c r="B428" t="str">
        <v>SJ</v>
      </c>
      <c r="C428">
        <v>46173</v>
      </c>
      <c r="D428" t="str">
        <v>POS Data Upload DC Central</v>
      </c>
      <c r="E428" t="str">
        <v>EZ Cater</v>
      </c>
      <c r="F428" t="str">
        <v/>
      </c>
      <c r="G428">
        <v>110000</v>
      </c>
      <c r="H428">
        <v>10752</v>
      </c>
      <c r="I428">
        <v>0</v>
      </c>
      <c r="J428">
        <v>0</v>
      </c>
    </row>
    <row r="429">
      <c r="B429" t="str">
        <v>SJ</v>
      </c>
      <c r="C429">
        <v>46173</v>
      </c>
      <c r="D429" t="str">
        <v>POS Data Upload DC Central</v>
      </c>
      <c r="E429" t="str">
        <v>Gift Card Redeemed</v>
      </c>
      <c r="F429" t="str">
        <v/>
      </c>
      <c r="G429">
        <v>202900</v>
      </c>
      <c r="H429">
        <v>10752</v>
      </c>
      <c r="I429">
        <v>0</v>
      </c>
      <c r="J429">
        <v>0</v>
      </c>
    </row>
    <row r="430">
      <c r="B430" t="str">
        <v>SJ</v>
      </c>
      <c r="C430">
        <v>46173</v>
      </c>
      <c r="D430" t="str">
        <v>POS Data Upload DC Central</v>
      </c>
      <c r="E430" t="str">
        <v>Gift Cards Sales</v>
      </c>
      <c r="F430" t="str">
        <v/>
      </c>
      <c r="G430">
        <v>202800</v>
      </c>
      <c r="H430">
        <v>10752</v>
      </c>
      <c r="I430">
        <v>0</v>
      </c>
      <c r="J430">
        <v>0</v>
      </c>
    </row>
    <row r="431">
      <c r="B431" t="str">
        <v>SJ</v>
      </c>
      <c r="C431">
        <v>46173</v>
      </c>
      <c r="D431" t="str">
        <v>POS Data Upload DC Central</v>
      </c>
      <c r="E431" t="str">
        <v>GrubHub</v>
      </c>
      <c r="F431" t="str">
        <v>GHD</v>
      </c>
      <c r="G431">
        <v>115000</v>
      </c>
      <c r="H431">
        <v>10752</v>
      </c>
      <c r="I431">
        <v>73.14</v>
      </c>
      <c r="J431">
        <v>0</v>
      </c>
    </row>
    <row r="432">
      <c r="B432" t="str">
        <v>SJ</v>
      </c>
      <c r="C432">
        <v>46173</v>
      </c>
      <c r="D432" t="str">
        <v>POS Data Upload DC Central</v>
      </c>
      <c r="E432" t="str">
        <v>Kiosk Expected Payment</v>
      </c>
      <c r="F432" t="str">
        <v>CC</v>
      </c>
      <c r="G432">
        <v>102500</v>
      </c>
      <c r="H432">
        <v>10752</v>
      </c>
      <c r="I432">
        <v>0</v>
      </c>
      <c r="J432">
        <v>0</v>
      </c>
    </row>
    <row r="433">
      <c r="B433" t="str">
        <v>SJ</v>
      </c>
      <c r="C433">
        <v>46173</v>
      </c>
      <c r="D433" t="str">
        <v>POS Data Upload DC Central</v>
      </c>
      <c r="E433" t="str">
        <v>Non-Redeemable Tender</v>
      </c>
      <c r="F433" t="str">
        <v>CASH</v>
      </c>
      <c r="G433">
        <v>676000</v>
      </c>
      <c r="H433">
        <v>10752</v>
      </c>
      <c r="I433">
        <v>0</v>
      </c>
      <c r="J433">
        <v>0</v>
      </c>
    </row>
    <row r="434">
      <c r="B434" t="str">
        <v>SJ</v>
      </c>
      <c r="C434">
        <v>46173</v>
      </c>
      <c r="D434" t="str">
        <v>POS Data Upload DC Central</v>
      </c>
      <c r="E434" t="str">
        <v>O/S DC Discrepancies</v>
      </c>
      <c r="F434" t="str">
        <v>CASH</v>
      </c>
      <c r="G434">
        <v>676000</v>
      </c>
      <c r="H434">
        <v>10752</v>
      </c>
      <c r="I434">
        <v>0</v>
      </c>
      <c r="J434">
        <v>0</v>
      </c>
    </row>
    <row r="435">
      <c r="B435" t="str">
        <v>SJ</v>
      </c>
      <c r="C435">
        <v>46173</v>
      </c>
      <c r="D435" t="str">
        <v>POS Data Upload DC Central</v>
      </c>
      <c r="E435" t="str">
        <v>Online Catering</v>
      </c>
      <c r="F435" t="str">
        <v/>
      </c>
      <c r="G435">
        <v>110000</v>
      </c>
      <c r="H435">
        <v>10752</v>
      </c>
      <c r="I435">
        <v>0</v>
      </c>
      <c r="J435">
        <v>0</v>
      </c>
    </row>
    <row r="436">
      <c r="B436" t="str">
        <v>SJ</v>
      </c>
      <c r="C436">
        <v>46173</v>
      </c>
      <c r="D436" t="str">
        <v>POS Data Upload DC Central</v>
      </c>
      <c r="E436" t="str">
        <v>Paid Outs</v>
      </c>
      <c r="F436" t="str">
        <v/>
      </c>
      <c r="G436">
        <v>116200</v>
      </c>
      <c r="H436">
        <v>10752</v>
      </c>
      <c r="I436">
        <v>0</v>
      </c>
      <c r="J436">
        <v>0</v>
      </c>
    </row>
    <row r="437">
      <c r="B437" t="str">
        <v>SJ</v>
      </c>
      <c r="C437">
        <v>46173</v>
      </c>
      <c r="D437" t="str">
        <v>POS Data Upload DC Central</v>
      </c>
      <c r="E437" t="str">
        <v>POS Over/Short</v>
      </c>
      <c r="F437" t="str">
        <v>CASH</v>
      </c>
      <c r="G437">
        <v>676000</v>
      </c>
      <c r="H437">
        <v>10752</v>
      </c>
      <c r="I437">
        <v>0</v>
      </c>
      <c r="J437">
        <v>0</v>
      </c>
    </row>
    <row r="438">
      <c r="B438" t="str">
        <v>SJ</v>
      </c>
      <c r="C438">
        <v>46173</v>
      </c>
      <c r="D438" t="str">
        <v>POS Data Upload DC Central</v>
      </c>
      <c r="E438" t="str">
        <v>Promotions</v>
      </c>
      <c r="F438" t="str">
        <v/>
      </c>
      <c r="G438">
        <v>444000</v>
      </c>
      <c r="H438">
        <v>10752</v>
      </c>
      <c r="I438">
        <v>0</v>
      </c>
      <c r="J438">
        <v>0</v>
      </c>
    </row>
    <row r="439">
      <c r="B439" t="str">
        <v>SJ</v>
      </c>
      <c r="C439">
        <v>46173</v>
      </c>
      <c r="D439" t="str">
        <v>POS Data Upload DC Central</v>
      </c>
      <c r="E439" t="str">
        <v>Sales Beverages</v>
      </c>
      <c r="F439" t="str">
        <v/>
      </c>
      <c r="G439">
        <v>401000</v>
      </c>
      <c r="H439">
        <v>10752</v>
      </c>
      <c r="I439">
        <v>0</v>
      </c>
      <c r="J439">
        <v>429.1</v>
      </c>
    </row>
    <row r="440">
      <c r="B440" t="str">
        <v>SJ</v>
      </c>
      <c r="C440">
        <v>46173</v>
      </c>
      <c r="D440" t="str">
        <v>POS Data Upload DC Central</v>
      </c>
      <c r="E440" t="str">
        <v>Sales Food</v>
      </c>
      <c r="F440" t="str">
        <v/>
      </c>
      <c r="G440">
        <v>401000</v>
      </c>
      <c r="H440">
        <v>10752</v>
      </c>
      <c r="I440">
        <v>0</v>
      </c>
      <c r="J440">
        <v>4872.14</v>
      </c>
    </row>
    <row r="441">
      <c r="B441" t="str">
        <v>SJ</v>
      </c>
      <c r="C441">
        <v>46173</v>
      </c>
      <c r="D441" t="str">
        <v>POS Data Upload DC Central</v>
      </c>
      <c r="E441" t="str">
        <v>Sales Other</v>
      </c>
      <c r="F441" t="str">
        <v/>
      </c>
      <c r="G441">
        <v>408000</v>
      </c>
      <c r="H441">
        <v>10752</v>
      </c>
      <c r="I441">
        <v>0</v>
      </c>
      <c r="J441">
        <v>0.75</v>
      </c>
    </row>
    <row r="442">
      <c r="B442" t="str">
        <v>SJ</v>
      </c>
      <c r="C442">
        <v>46173</v>
      </c>
      <c r="D442" t="str">
        <v>POS Data Upload DC Central</v>
      </c>
      <c r="E442" t="str">
        <v>Sales Tax Payable</v>
      </c>
      <c r="F442" t="str">
        <v/>
      </c>
      <c r="G442">
        <v>241000</v>
      </c>
      <c r="H442">
        <v>10752</v>
      </c>
      <c r="I442">
        <v>0</v>
      </c>
      <c r="J442">
        <v>470.39</v>
      </c>
    </row>
    <row r="443">
      <c r="B443" t="str">
        <v>SJ</v>
      </c>
      <c r="C443">
        <v>46173</v>
      </c>
      <c r="D443" t="str">
        <v>POS Data Upload DC Central</v>
      </c>
      <c r="E443" t="str">
        <v>Uber</v>
      </c>
      <c r="F443" t="str">
        <v>UBD</v>
      </c>
      <c r="G443">
        <v>116000</v>
      </c>
      <c r="H443">
        <v>10752</v>
      </c>
      <c r="I443">
        <v>88.19</v>
      </c>
      <c r="J443">
        <v>0</v>
      </c>
    </row>
    <row r="444">
      <c r="B444" t="str">
        <v>SJ</v>
      </c>
      <c r="C444">
        <v>46173</v>
      </c>
      <c r="D444" t="str">
        <v>POS Data Upload DC Central</v>
      </c>
      <c r="E444" t="str">
        <v>Uber Shortage</v>
      </c>
      <c r="F444" t="str">
        <v>UBD</v>
      </c>
      <c r="G444">
        <v>678500</v>
      </c>
      <c r="H444">
        <v>10752</v>
      </c>
      <c r="I444">
        <v>0</v>
      </c>
      <c r="J444">
        <v>0</v>
      </c>
    </row>
    <row r="445">
      <c r="B445" t="str">
        <v>SJ</v>
      </c>
      <c r="C445">
        <v>46173</v>
      </c>
      <c r="D445" t="str">
        <v>POS Data Upload DC Central</v>
      </c>
      <c r="E445" t="str">
        <v>WL DD Tips</v>
      </c>
      <c r="F445" t="str">
        <v/>
      </c>
      <c r="G445">
        <v>670000</v>
      </c>
      <c r="H445">
        <v>10752</v>
      </c>
      <c r="I445">
        <v>0</v>
      </c>
      <c r="J445">
        <v>0</v>
      </c>
    </row>
    <row r="446">
      <c r="B446" t="str">
        <v>SJ</v>
      </c>
      <c r="C446">
        <v>46173</v>
      </c>
      <c r="D446" t="str">
        <v>POS Data Upload DC Central</v>
      </c>
      <c r="E446" t="str">
        <v>Amex Expected Deposit</v>
      </c>
      <c r="F446" t="str">
        <v>CC</v>
      </c>
      <c r="G446">
        <v>102500</v>
      </c>
      <c r="H446">
        <v>10921</v>
      </c>
      <c r="I446">
        <v>82.19</v>
      </c>
      <c r="J446">
        <v>0</v>
      </c>
    </row>
    <row r="447">
      <c r="B447" t="str">
        <v>SJ</v>
      </c>
      <c r="C447">
        <v>46173</v>
      </c>
      <c r="D447" t="str">
        <v>POS Data Upload DC Central</v>
      </c>
      <c r="E447" t="str">
        <v>Ca CRV</v>
      </c>
      <c r="F447" t="str">
        <v/>
      </c>
      <c r="G447">
        <v>240000</v>
      </c>
      <c r="H447">
        <v>10921</v>
      </c>
      <c r="I447">
        <v>0</v>
      </c>
      <c r="J447">
        <v>0</v>
      </c>
    </row>
    <row r="448">
      <c r="B448" t="str">
        <v>SJ</v>
      </c>
      <c r="C448">
        <v>46173</v>
      </c>
      <c r="D448" t="str">
        <v>POS Data Upload DC Central</v>
      </c>
      <c r="E448" t="str">
        <v>Cash Expected Deposit</v>
      </c>
      <c r="F448" t="str">
        <v>CASH</v>
      </c>
      <c r="G448">
        <v>102000</v>
      </c>
      <c r="H448">
        <v>10921</v>
      </c>
      <c r="I448">
        <v>1073.250000000001</v>
      </c>
      <c r="J448">
        <v>0</v>
      </c>
    </row>
    <row r="449">
      <c r="B449" t="str">
        <v>SJ</v>
      </c>
      <c r="C449">
        <v>46173</v>
      </c>
      <c r="D449" t="str">
        <v>POS Data Upload DC Central</v>
      </c>
      <c r="E449" t="str">
        <v>CC Expected Deposit</v>
      </c>
      <c r="F449" t="str">
        <v>CC</v>
      </c>
      <c r="G449">
        <v>102500</v>
      </c>
      <c r="H449">
        <v>10921</v>
      </c>
      <c r="I449">
        <v>5157.26</v>
      </c>
      <c r="J449">
        <v>0</v>
      </c>
    </row>
    <row r="450">
      <c r="B450" t="str">
        <v>SJ</v>
      </c>
      <c r="C450">
        <v>46173</v>
      </c>
      <c r="D450" t="str">
        <v>POS Data Upload DC Central</v>
      </c>
      <c r="E450" t="str">
        <v>Delivery Fee</v>
      </c>
      <c r="F450" t="str">
        <v/>
      </c>
      <c r="G450">
        <v>670000</v>
      </c>
      <c r="H450">
        <v>10921</v>
      </c>
      <c r="I450">
        <v>0</v>
      </c>
      <c r="J450">
        <v>7.45</v>
      </c>
    </row>
    <row r="451">
      <c r="B451" t="str">
        <v>SJ</v>
      </c>
      <c r="C451">
        <v>46173</v>
      </c>
      <c r="D451" t="str">
        <v>POS Data Upload DC Central</v>
      </c>
      <c r="E451" t="str">
        <v>Discounts - 10%</v>
      </c>
      <c r="F451" t="str">
        <v/>
      </c>
      <c r="G451">
        <v>421000</v>
      </c>
      <c r="H451">
        <v>10921</v>
      </c>
      <c r="I451">
        <v>0</v>
      </c>
      <c r="J451">
        <v>0</v>
      </c>
    </row>
    <row r="452">
      <c r="B452" t="str">
        <v>SJ</v>
      </c>
      <c r="C452">
        <v>46173</v>
      </c>
      <c r="D452" t="str">
        <v>POS Data Upload DC Central</v>
      </c>
      <c r="E452" t="str">
        <v>Discounts - Employee</v>
      </c>
      <c r="F452" t="str">
        <v/>
      </c>
      <c r="G452">
        <v>421000</v>
      </c>
      <c r="H452">
        <v>10921</v>
      </c>
      <c r="I452">
        <v>0</v>
      </c>
      <c r="J452">
        <v>0</v>
      </c>
    </row>
    <row r="453">
      <c r="B453" t="str">
        <v>SJ</v>
      </c>
      <c r="C453">
        <v>46173</v>
      </c>
      <c r="D453" t="str">
        <v>POS Data Upload DC Central</v>
      </c>
      <c r="E453" t="str">
        <v>Discounts - Guest Recovery</v>
      </c>
      <c r="F453" t="str">
        <v/>
      </c>
      <c r="G453">
        <v>421000</v>
      </c>
      <c r="H453">
        <v>10921</v>
      </c>
      <c r="I453">
        <v>0</v>
      </c>
      <c r="J453">
        <v>0</v>
      </c>
    </row>
    <row r="454">
      <c r="B454" t="str">
        <v>SJ</v>
      </c>
      <c r="C454">
        <v>46173</v>
      </c>
      <c r="D454" t="str">
        <v>POS Data Upload DC Central</v>
      </c>
      <c r="E454" t="str">
        <v>Discounts - Manager</v>
      </c>
      <c r="F454" t="str">
        <v/>
      </c>
      <c r="G454">
        <v>421000</v>
      </c>
      <c r="H454">
        <v>10921</v>
      </c>
      <c r="I454">
        <v>0</v>
      </c>
      <c r="J454">
        <v>0</v>
      </c>
    </row>
    <row r="455">
      <c r="B455" t="str">
        <v>SJ</v>
      </c>
      <c r="C455">
        <v>46173</v>
      </c>
      <c r="D455" t="str">
        <v>POS Data Upload DC Central</v>
      </c>
      <c r="E455" t="str">
        <v>Discounts - Military</v>
      </c>
      <c r="F455" t="str">
        <v/>
      </c>
      <c r="G455">
        <v>421000</v>
      </c>
      <c r="H455">
        <v>10921</v>
      </c>
      <c r="I455">
        <v>0</v>
      </c>
      <c r="J455">
        <v>0</v>
      </c>
    </row>
    <row r="456">
      <c r="B456" t="str">
        <v>SJ</v>
      </c>
      <c r="C456">
        <v>46173</v>
      </c>
      <c r="D456" t="str">
        <v>POS Data Upload DC Central</v>
      </c>
      <c r="E456" t="str">
        <v>Discounts - Open $</v>
      </c>
      <c r="F456" t="str">
        <v/>
      </c>
      <c r="G456">
        <v>421000</v>
      </c>
      <c r="H456">
        <v>10921</v>
      </c>
      <c r="I456">
        <v>0</v>
      </c>
      <c r="J456">
        <v>0</v>
      </c>
    </row>
    <row r="457">
      <c r="B457" t="str">
        <v>SJ</v>
      </c>
      <c r="C457">
        <v>46173</v>
      </c>
      <c r="D457" t="str">
        <v>POS Data Upload DC Central</v>
      </c>
      <c r="E457" t="str">
        <v>Discounts - Open %</v>
      </c>
      <c r="F457" t="str">
        <v/>
      </c>
      <c r="G457">
        <v>421000</v>
      </c>
      <c r="H457">
        <v>10921</v>
      </c>
      <c r="I457">
        <v>0</v>
      </c>
      <c r="J457">
        <v>0</v>
      </c>
    </row>
    <row r="458">
      <c r="B458" t="str">
        <v>SJ</v>
      </c>
      <c r="C458">
        <v>46173</v>
      </c>
      <c r="D458" t="str">
        <v>POS Data Upload DC Central</v>
      </c>
      <c r="E458" t="str">
        <v>Discounts - Other</v>
      </c>
      <c r="F458" t="str">
        <v/>
      </c>
      <c r="G458">
        <v>421000</v>
      </c>
      <c r="H458">
        <v>10921</v>
      </c>
      <c r="I458">
        <v>0</v>
      </c>
      <c r="J458">
        <v>0</v>
      </c>
    </row>
    <row r="459">
      <c r="B459" t="str">
        <v>SJ</v>
      </c>
      <c r="C459">
        <v>46173</v>
      </c>
      <c r="D459" t="str">
        <v>POS Data Upload DC Central</v>
      </c>
      <c r="E459" t="str">
        <v>Discounts - Police</v>
      </c>
      <c r="F459" t="str">
        <v/>
      </c>
      <c r="G459">
        <v>421000</v>
      </c>
      <c r="H459">
        <v>10921</v>
      </c>
      <c r="I459">
        <v>0</v>
      </c>
      <c r="J459">
        <v>0</v>
      </c>
    </row>
    <row r="460">
      <c r="B460" t="str">
        <v>SJ</v>
      </c>
      <c r="C460">
        <v>46173</v>
      </c>
      <c r="D460" t="str">
        <v>POS Data Upload DC Central</v>
      </c>
      <c r="E460" t="str">
        <v>Discounts - Senior Citizen</v>
      </c>
      <c r="F460" t="str">
        <v/>
      </c>
      <c r="G460">
        <v>421000</v>
      </c>
      <c r="H460">
        <v>10921</v>
      </c>
      <c r="I460">
        <v>0</v>
      </c>
      <c r="J460">
        <v>0</v>
      </c>
    </row>
    <row r="461">
      <c r="B461" t="str">
        <v>SJ</v>
      </c>
      <c r="C461">
        <v>46173</v>
      </c>
      <c r="D461" t="str">
        <v>POS Data Upload DC Central</v>
      </c>
      <c r="E461" t="str">
        <v>Donations</v>
      </c>
      <c r="F461" t="str">
        <v/>
      </c>
      <c r="G461">
        <v>236000</v>
      </c>
      <c r="H461">
        <v>10921</v>
      </c>
      <c r="I461">
        <v>0</v>
      </c>
      <c r="J461">
        <v>0</v>
      </c>
    </row>
    <row r="462">
      <c r="B462" t="str">
        <v>SJ</v>
      </c>
      <c r="C462">
        <v>46173</v>
      </c>
      <c r="D462" t="str">
        <v>POS Data Upload DC Central</v>
      </c>
      <c r="E462" t="str">
        <v>DoorDash</v>
      </c>
      <c r="F462" t="str">
        <v>DDD</v>
      </c>
      <c r="G462">
        <v>113000</v>
      </c>
      <c r="H462">
        <v>10921</v>
      </c>
      <c r="I462">
        <v>1871.37</v>
      </c>
      <c r="J462">
        <v>0</v>
      </c>
    </row>
    <row r="463">
      <c r="B463" t="str">
        <v>SJ</v>
      </c>
      <c r="C463">
        <v>46173</v>
      </c>
      <c r="D463" t="str">
        <v>POS Data Upload DC Central</v>
      </c>
      <c r="E463" t="str">
        <v>DoorDash Shortage</v>
      </c>
      <c r="F463" t="str">
        <v>DDD</v>
      </c>
      <c r="G463">
        <v>678500</v>
      </c>
      <c r="H463">
        <v>10921</v>
      </c>
      <c r="I463">
        <v>0</v>
      </c>
      <c r="J463">
        <v>0</v>
      </c>
    </row>
    <row r="464">
      <c r="B464" t="str">
        <v>SJ</v>
      </c>
      <c r="C464">
        <v>46173</v>
      </c>
      <c r="D464" t="str">
        <v>POS Data Upload DC Central</v>
      </c>
      <c r="E464" t="str">
        <v xml:space="preserve">EBT Expected </v>
      </c>
      <c r="F464" t="str">
        <v/>
      </c>
      <c r="G464">
        <v>114000</v>
      </c>
      <c r="H464">
        <v>10921</v>
      </c>
      <c r="I464">
        <v>0</v>
      </c>
      <c r="J464">
        <v>0</v>
      </c>
    </row>
    <row r="465">
      <c r="B465" t="str">
        <v>SJ</v>
      </c>
      <c r="C465">
        <v>46173</v>
      </c>
      <c r="D465" t="str">
        <v>POS Data Upload DC Central</v>
      </c>
      <c r="E465" t="str">
        <v>EZ Cater</v>
      </c>
      <c r="F465" t="str">
        <v/>
      </c>
      <c r="G465">
        <v>110000</v>
      </c>
      <c r="H465">
        <v>10921</v>
      </c>
      <c r="I465">
        <v>0</v>
      </c>
      <c r="J465">
        <v>0</v>
      </c>
    </row>
    <row r="466">
      <c r="B466" t="str">
        <v>SJ</v>
      </c>
      <c r="C466">
        <v>46173</v>
      </c>
      <c r="D466" t="str">
        <v>POS Data Upload DC Central</v>
      </c>
      <c r="E466" t="str">
        <v>Gift Card Redeemed</v>
      </c>
      <c r="F466" t="str">
        <v/>
      </c>
      <c r="G466">
        <v>202900</v>
      </c>
      <c r="H466">
        <v>10921</v>
      </c>
      <c r="I466">
        <v>26.45</v>
      </c>
      <c r="J466">
        <v>0</v>
      </c>
    </row>
    <row r="467">
      <c r="B467" t="str">
        <v>SJ</v>
      </c>
      <c r="C467">
        <v>46173</v>
      </c>
      <c r="D467" t="str">
        <v>POS Data Upload DC Central</v>
      </c>
      <c r="E467" t="str">
        <v>Gift Cards Sales</v>
      </c>
      <c r="F467" t="str">
        <v/>
      </c>
      <c r="G467">
        <v>202800</v>
      </c>
      <c r="H467">
        <v>10921</v>
      </c>
      <c r="I467">
        <v>0</v>
      </c>
      <c r="J467">
        <v>0</v>
      </c>
    </row>
    <row r="468">
      <c r="B468" t="str">
        <v>SJ</v>
      </c>
      <c r="C468">
        <v>46173</v>
      </c>
      <c r="D468" t="str">
        <v>POS Data Upload DC Central</v>
      </c>
      <c r="E468" t="str">
        <v>GrubHub</v>
      </c>
      <c r="F468" t="str">
        <v>GHD</v>
      </c>
      <c r="G468">
        <v>115000</v>
      </c>
      <c r="H468">
        <v>10921</v>
      </c>
      <c r="I468">
        <v>5.44</v>
      </c>
      <c r="J468">
        <v>0</v>
      </c>
    </row>
    <row r="469">
      <c r="B469" t="str">
        <v>SJ</v>
      </c>
      <c r="C469">
        <v>46173</v>
      </c>
      <c r="D469" t="str">
        <v>POS Data Upload DC Central</v>
      </c>
      <c r="E469" t="str">
        <v>Kiosk Expected Payment</v>
      </c>
      <c r="F469" t="str">
        <v>CC</v>
      </c>
      <c r="G469">
        <v>102500</v>
      </c>
      <c r="H469">
        <v>10921</v>
      </c>
      <c r="I469">
        <v>0</v>
      </c>
      <c r="J469">
        <v>0</v>
      </c>
    </row>
    <row r="470">
      <c r="B470" t="str">
        <v>SJ</v>
      </c>
      <c r="C470">
        <v>46173</v>
      </c>
      <c r="D470" t="str">
        <v>POS Data Upload DC Central</v>
      </c>
      <c r="E470" t="str">
        <v>Non-Redeemable Tender</v>
      </c>
      <c r="F470" t="str">
        <v>CASH</v>
      </c>
      <c r="G470">
        <v>676000</v>
      </c>
      <c r="H470">
        <v>10921</v>
      </c>
      <c r="I470">
        <v>0</v>
      </c>
      <c r="J470">
        <v>0</v>
      </c>
    </row>
    <row r="471">
      <c r="B471" t="str">
        <v>SJ</v>
      </c>
      <c r="C471">
        <v>46173</v>
      </c>
      <c r="D471" t="str">
        <v>POS Data Upload DC Central</v>
      </c>
      <c r="E471" t="str">
        <v>O/S DC Discrepancies</v>
      </c>
      <c r="F471" t="str">
        <v>CASH</v>
      </c>
      <c r="G471">
        <v>676000</v>
      </c>
      <c r="H471">
        <v>10921</v>
      </c>
      <c r="I471">
        <v>0</v>
      </c>
      <c r="J471">
        <v>0</v>
      </c>
    </row>
    <row r="472">
      <c r="B472" t="str">
        <v>SJ</v>
      </c>
      <c r="C472">
        <v>46173</v>
      </c>
      <c r="D472" t="str">
        <v>POS Data Upload DC Central</v>
      </c>
      <c r="E472" t="str">
        <v>Online Catering</v>
      </c>
      <c r="F472" t="str">
        <v/>
      </c>
      <c r="G472">
        <v>110000</v>
      </c>
      <c r="H472">
        <v>10921</v>
      </c>
      <c r="I472">
        <v>0</v>
      </c>
      <c r="J472">
        <v>0</v>
      </c>
    </row>
    <row r="473">
      <c r="B473" t="str">
        <v>SJ</v>
      </c>
      <c r="C473">
        <v>46173</v>
      </c>
      <c r="D473" t="str">
        <v>POS Data Upload DC Central</v>
      </c>
      <c r="E473" t="str">
        <v>Paid Outs</v>
      </c>
      <c r="F473" t="str">
        <v/>
      </c>
      <c r="G473">
        <v>116200</v>
      </c>
      <c r="H473">
        <v>10921</v>
      </c>
      <c r="I473">
        <v>0</v>
      </c>
      <c r="J473">
        <v>0</v>
      </c>
    </row>
    <row r="474">
      <c r="B474" t="str">
        <v>SJ</v>
      </c>
      <c r="C474">
        <v>46173</v>
      </c>
      <c r="D474" t="str">
        <v>POS Data Upload DC Central</v>
      </c>
      <c r="E474" t="str">
        <v>POS Over/Short</v>
      </c>
      <c r="F474" t="str">
        <v>CASH</v>
      </c>
      <c r="G474">
        <v>676000</v>
      </c>
      <c r="H474">
        <v>10921</v>
      </c>
      <c r="I474">
        <v>0</v>
      </c>
      <c r="J474">
        <v>0</v>
      </c>
    </row>
    <row r="475">
      <c r="B475" t="str">
        <v>SJ</v>
      </c>
      <c r="C475">
        <v>46173</v>
      </c>
      <c r="D475" t="str">
        <v>POS Data Upload DC Central</v>
      </c>
      <c r="E475" t="str">
        <v>Promotions</v>
      </c>
      <c r="F475" t="str">
        <v/>
      </c>
      <c r="G475">
        <v>444000</v>
      </c>
      <c r="H475">
        <v>10921</v>
      </c>
      <c r="I475">
        <v>0</v>
      </c>
      <c r="J475">
        <v>0</v>
      </c>
    </row>
    <row r="476">
      <c r="B476" t="str">
        <v>SJ</v>
      </c>
      <c r="C476">
        <v>46173</v>
      </c>
      <c r="D476" t="str">
        <v>POS Data Upload DC Central</v>
      </c>
      <c r="E476" t="str">
        <v>Sales Beverages</v>
      </c>
      <c r="F476" t="str">
        <v/>
      </c>
      <c r="G476">
        <v>401000</v>
      </c>
      <c r="H476">
        <v>10921</v>
      </c>
      <c r="I476">
        <v>0</v>
      </c>
      <c r="J476">
        <v>561.82</v>
      </c>
    </row>
    <row r="477">
      <c r="B477" t="str">
        <v>SJ</v>
      </c>
      <c r="C477">
        <v>46173</v>
      </c>
      <c r="D477" t="str">
        <v>POS Data Upload DC Central</v>
      </c>
      <c r="E477" t="str">
        <v>Sales Food</v>
      </c>
      <c r="F477" t="str">
        <v/>
      </c>
      <c r="G477">
        <v>401000</v>
      </c>
      <c r="H477">
        <v>10921</v>
      </c>
      <c r="I477">
        <v>0</v>
      </c>
      <c r="J477">
        <v>7049.08</v>
      </c>
    </row>
    <row r="478">
      <c r="B478" t="str">
        <v>SJ</v>
      </c>
      <c r="C478">
        <v>46173</v>
      </c>
      <c r="D478" t="str">
        <v>POS Data Upload DC Central</v>
      </c>
      <c r="E478" t="str">
        <v>Sales Other</v>
      </c>
      <c r="F478" t="str">
        <v/>
      </c>
      <c r="G478">
        <v>408000</v>
      </c>
      <c r="H478">
        <v>10921</v>
      </c>
      <c r="I478">
        <v>0</v>
      </c>
      <c r="J478">
        <v>24.12</v>
      </c>
    </row>
    <row r="479">
      <c r="B479" t="str">
        <v>SJ</v>
      </c>
      <c r="C479">
        <v>46173</v>
      </c>
      <c r="D479" t="str">
        <v>POS Data Upload DC Central</v>
      </c>
      <c r="E479" t="str">
        <v>Sales Tax Payable</v>
      </c>
      <c r="F479" t="str">
        <v/>
      </c>
      <c r="G479">
        <v>241000</v>
      </c>
      <c r="H479">
        <v>10921</v>
      </c>
      <c r="I479">
        <v>0</v>
      </c>
      <c r="J479">
        <v>742.21</v>
      </c>
    </row>
    <row r="480">
      <c r="B480" t="str">
        <v>SJ</v>
      </c>
      <c r="C480">
        <v>46173</v>
      </c>
      <c r="D480" t="str">
        <v>POS Data Upload DC Central</v>
      </c>
      <c r="E480" t="str">
        <v>Uber</v>
      </c>
      <c r="F480" t="str">
        <v>UBD</v>
      </c>
      <c r="G480">
        <v>116000</v>
      </c>
      <c r="H480">
        <v>10921</v>
      </c>
      <c r="I480">
        <v>181.44</v>
      </c>
      <c r="J480">
        <v>0</v>
      </c>
    </row>
    <row r="481">
      <c r="B481" t="str">
        <v>SJ</v>
      </c>
      <c r="C481">
        <v>46173</v>
      </c>
      <c r="D481" t="str">
        <v>POS Data Upload DC Central</v>
      </c>
      <c r="E481" t="str">
        <v>Uber Shortage</v>
      </c>
      <c r="F481" t="str">
        <v>UBD</v>
      </c>
      <c r="G481">
        <v>678500</v>
      </c>
      <c r="H481">
        <v>10921</v>
      </c>
      <c r="I481">
        <v>0</v>
      </c>
      <c r="J481">
        <v>0</v>
      </c>
    </row>
    <row r="482">
      <c r="B482" t="str">
        <v>SJ</v>
      </c>
      <c r="C482">
        <v>46173</v>
      </c>
      <c r="D482" t="str">
        <v>POS Data Upload DC Central</v>
      </c>
      <c r="E482" t="str">
        <v>WL DD Tips</v>
      </c>
      <c r="F482" t="str">
        <v/>
      </c>
      <c r="G482">
        <v>670000</v>
      </c>
      <c r="H482">
        <v>10921</v>
      </c>
      <c r="I482">
        <v>0</v>
      </c>
      <c r="J482">
        <v>12.72</v>
      </c>
    </row>
    <row r="483">
      <c r="B483" t="str">
        <v>SJ</v>
      </c>
      <c r="C483">
        <v>46173</v>
      </c>
      <c r="D483" t="str">
        <v>POS Data Upload DC Central</v>
      </c>
      <c r="E483" t="str">
        <v>Amex Expected Deposit</v>
      </c>
      <c r="F483" t="str">
        <v>CC</v>
      </c>
      <c r="G483">
        <v>102500</v>
      </c>
      <c r="H483">
        <v>10989</v>
      </c>
      <c r="I483">
        <v>79.03</v>
      </c>
      <c r="J483">
        <v>0</v>
      </c>
    </row>
    <row r="484">
      <c r="B484" t="str">
        <v>SJ</v>
      </c>
      <c r="C484">
        <v>46173</v>
      </c>
      <c r="D484" t="str">
        <v>POS Data Upload DC Central</v>
      </c>
      <c r="E484" t="str">
        <v>Ca CRV</v>
      </c>
      <c r="F484" t="str">
        <v/>
      </c>
      <c r="G484">
        <v>240000</v>
      </c>
      <c r="H484">
        <v>10989</v>
      </c>
      <c r="I484">
        <v>0</v>
      </c>
      <c r="J484">
        <v>0</v>
      </c>
    </row>
    <row r="485">
      <c r="B485" t="str">
        <v>SJ</v>
      </c>
      <c r="C485">
        <v>46173</v>
      </c>
      <c r="D485" t="str">
        <v>POS Data Upload DC Central</v>
      </c>
      <c r="E485" t="str">
        <v>Cash Expected Deposit</v>
      </c>
      <c r="F485" t="str">
        <v>CASH</v>
      </c>
      <c r="G485">
        <v>102000</v>
      </c>
      <c r="H485">
        <v>10989</v>
      </c>
      <c r="I485">
        <v>754.8299999999999</v>
      </c>
      <c r="J485">
        <v>0</v>
      </c>
    </row>
    <row r="486">
      <c r="B486" t="str">
        <v>SJ</v>
      </c>
      <c r="C486">
        <v>46173</v>
      </c>
      <c r="D486" t="str">
        <v>POS Data Upload DC Central</v>
      </c>
      <c r="E486" t="str">
        <v>CC Expected Deposit</v>
      </c>
      <c r="F486" t="str">
        <v>CC</v>
      </c>
      <c r="G486">
        <v>102500</v>
      </c>
      <c r="H486">
        <v>10989</v>
      </c>
      <c r="I486">
        <v>4034.4700000000003</v>
      </c>
      <c r="J486">
        <v>0</v>
      </c>
    </row>
    <row r="487">
      <c r="B487" t="str">
        <v>SJ</v>
      </c>
      <c r="C487">
        <v>46173</v>
      </c>
      <c r="D487" t="str">
        <v>POS Data Upload DC Central</v>
      </c>
      <c r="E487" t="str">
        <v>Delivery Fee</v>
      </c>
      <c r="F487" t="str">
        <v/>
      </c>
      <c r="G487">
        <v>670000</v>
      </c>
      <c r="H487">
        <v>10989</v>
      </c>
      <c r="I487">
        <v>0</v>
      </c>
      <c r="J487">
        <v>0</v>
      </c>
    </row>
    <row r="488">
      <c r="B488" t="str">
        <v>SJ</v>
      </c>
      <c r="C488">
        <v>46173</v>
      </c>
      <c r="D488" t="str">
        <v>POS Data Upload DC Central</v>
      </c>
      <c r="E488" t="str">
        <v>Discounts - 10%</v>
      </c>
      <c r="F488" t="str">
        <v/>
      </c>
      <c r="G488">
        <v>421000</v>
      </c>
      <c r="H488">
        <v>10989</v>
      </c>
      <c r="I488">
        <v>0</v>
      </c>
      <c r="J488">
        <v>0</v>
      </c>
    </row>
    <row r="489">
      <c r="B489" t="str">
        <v>SJ</v>
      </c>
      <c r="C489">
        <v>46173</v>
      </c>
      <c r="D489" t="str">
        <v>POS Data Upload DC Central</v>
      </c>
      <c r="E489" t="str">
        <v>Discounts - Employee</v>
      </c>
      <c r="F489" t="str">
        <v/>
      </c>
      <c r="G489">
        <v>421000</v>
      </c>
      <c r="H489">
        <v>10989</v>
      </c>
      <c r="I489">
        <v>0</v>
      </c>
      <c r="J489">
        <v>0</v>
      </c>
    </row>
    <row r="490">
      <c r="B490" t="str">
        <v>SJ</v>
      </c>
      <c r="C490">
        <v>46173</v>
      </c>
      <c r="D490" t="str">
        <v>POS Data Upload DC Central</v>
      </c>
      <c r="E490" t="str">
        <v>Discounts - Guest Recovery</v>
      </c>
      <c r="F490" t="str">
        <v/>
      </c>
      <c r="G490">
        <v>421000</v>
      </c>
      <c r="H490">
        <v>10989</v>
      </c>
      <c r="I490">
        <v>0</v>
      </c>
      <c r="J490">
        <v>0</v>
      </c>
    </row>
    <row r="491">
      <c r="B491" t="str">
        <v>SJ</v>
      </c>
      <c r="C491">
        <v>46173</v>
      </c>
      <c r="D491" t="str">
        <v>POS Data Upload DC Central</v>
      </c>
      <c r="E491" t="str">
        <v>Discounts - Manager</v>
      </c>
      <c r="F491" t="str">
        <v/>
      </c>
      <c r="G491">
        <v>421000</v>
      </c>
      <c r="H491">
        <v>10989</v>
      </c>
      <c r="I491">
        <v>0</v>
      </c>
      <c r="J491">
        <v>0</v>
      </c>
    </row>
    <row r="492">
      <c r="B492" t="str">
        <v>SJ</v>
      </c>
      <c r="C492">
        <v>46173</v>
      </c>
      <c r="D492" t="str">
        <v>POS Data Upload DC Central</v>
      </c>
      <c r="E492" t="str">
        <v>Discounts - Military</v>
      </c>
      <c r="F492" t="str">
        <v/>
      </c>
      <c r="G492">
        <v>421000</v>
      </c>
      <c r="H492">
        <v>10989</v>
      </c>
      <c r="I492">
        <v>0</v>
      </c>
      <c r="J492">
        <v>0</v>
      </c>
    </row>
    <row r="493">
      <c r="B493" t="str">
        <v>SJ</v>
      </c>
      <c r="C493">
        <v>46173</v>
      </c>
      <c r="D493" t="str">
        <v>POS Data Upload DC Central</v>
      </c>
      <c r="E493" t="str">
        <v>Discounts - Open $</v>
      </c>
      <c r="F493" t="str">
        <v/>
      </c>
      <c r="G493">
        <v>421000</v>
      </c>
      <c r="H493">
        <v>10989</v>
      </c>
      <c r="I493">
        <v>0</v>
      </c>
      <c r="J493">
        <v>0</v>
      </c>
    </row>
    <row r="494">
      <c r="B494" t="str">
        <v>SJ</v>
      </c>
      <c r="C494">
        <v>46173</v>
      </c>
      <c r="D494" t="str">
        <v>POS Data Upload DC Central</v>
      </c>
      <c r="E494" t="str">
        <v>Discounts - Open %</v>
      </c>
      <c r="F494" t="str">
        <v/>
      </c>
      <c r="G494">
        <v>421000</v>
      </c>
      <c r="H494">
        <v>10989</v>
      </c>
      <c r="I494">
        <v>0</v>
      </c>
      <c r="J494">
        <v>0</v>
      </c>
    </row>
    <row r="495">
      <c r="B495" t="str">
        <v>SJ</v>
      </c>
      <c r="C495">
        <v>46173</v>
      </c>
      <c r="D495" t="str">
        <v>POS Data Upload DC Central</v>
      </c>
      <c r="E495" t="str">
        <v>Discounts - Other</v>
      </c>
      <c r="F495" t="str">
        <v/>
      </c>
      <c r="G495">
        <v>421000</v>
      </c>
      <c r="H495">
        <v>10989</v>
      </c>
      <c r="I495">
        <v>0</v>
      </c>
      <c r="J495">
        <v>0</v>
      </c>
    </row>
    <row r="496">
      <c r="B496" t="str">
        <v>SJ</v>
      </c>
      <c r="C496">
        <v>46173</v>
      </c>
      <c r="D496" t="str">
        <v>POS Data Upload DC Central</v>
      </c>
      <c r="E496" t="str">
        <v>Discounts - Police</v>
      </c>
      <c r="F496" t="str">
        <v/>
      </c>
      <c r="G496">
        <v>421000</v>
      </c>
      <c r="H496">
        <v>10989</v>
      </c>
      <c r="I496">
        <v>0</v>
      </c>
      <c r="J496">
        <v>0</v>
      </c>
    </row>
    <row r="497">
      <c r="B497" t="str">
        <v>SJ</v>
      </c>
      <c r="C497">
        <v>46173</v>
      </c>
      <c r="D497" t="str">
        <v>POS Data Upload DC Central</v>
      </c>
      <c r="E497" t="str">
        <v>Discounts - Senior Citizen</v>
      </c>
      <c r="F497" t="str">
        <v/>
      </c>
      <c r="G497">
        <v>421000</v>
      </c>
      <c r="H497">
        <v>10989</v>
      </c>
      <c r="I497">
        <v>0</v>
      </c>
      <c r="J497">
        <v>0</v>
      </c>
    </row>
    <row r="498">
      <c r="B498" t="str">
        <v>SJ</v>
      </c>
      <c r="C498">
        <v>46173</v>
      </c>
      <c r="D498" t="str">
        <v>POS Data Upload DC Central</v>
      </c>
      <c r="E498" t="str">
        <v>Donations</v>
      </c>
      <c r="F498" t="str">
        <v/>
      </c>
      <c r="G498">
        <v>236000</v>
      </c>
      <c r="H498">
        <v>10989</v>
      </c>
      <c r="I498">
        <v>0</v>
      </c>
      <c r="J498">
        <v>0</v>
      </c>
    </row>
    <row r="499">
      <c r="B499" t="str">
        <v>SJ</v>
      </c>
      <c r="C499">
        <v>46173</v>
      </c>
      <c r="D499" t="str">
        <v>POS Data Upload DC Central</v>
      </c>
      <c r="E499" t="str">
        <v>DoorDash</v>
      </c>
      <c r="F499" t="str">
        <v>DDD</v>
      </c>
      <c r="G499">
        <v>113000</v>
      </c>
      <c r="H499">
        <v>10989</v>
      </c>
      <c r="I499">
        <v>1688.8</v>
      </c>
      <c r="J499">
        <v>0</v>
      </c>
    </row>
    <row r="500">
      <c r="B500" t="str">
        <v>SJ</v>
      </c>
      <c r="C500">
        <v>46173</v>
      </c>
      <c r="D500" t="str">
        <v>POS Data Upload DC Central</v>
      </c>
      <c r="E500" t="str">
        <v>DoorDash Shortage</v>
      </c>
      <c r="F500" t="str">
        <v>DDD</v>
      </c>
      <c r="G500">
        <v>678500</v>
      </c>
      <c r="H500">
        <v>10989</v>
      </c>
      <c r="I500">
        <v>0</v>
      </c>
      <c r="J500">
        <v>0</v>
      </c>
    </row>
    <row r="501">
      <c r="B501" t="str">
        <v>SJ</v>
      </c>
      <c r="C501">
        <v>46173</v>
      </c>
      <c r="D501" t="str">
        <v>POS Data Upload DC Central</v>
      </c>
      <c r="E501" t="str">
        <v xml:space="preserve">EBT Expected </v>
      </c>
      <c r="F501" t="str">
        <v/>
      </c>
      <c r="G501">
        <v>114000</v>
      </c>
      <c r="H501">
        <v>10989</v>
      </c>
      <c r="I501">
        <v>10.34</v>
      </c>
      <c r="J501">
        <v>0</v>
      </c>
    </row>
    <row r="502">
      <c r="B502" t="str">
        <v>SJ</v>
      </c>
      <c r="C502">
        <v>46173</v>
      </c>
      <c r="D502" t="str">
        <v>POS Data Upload DC Central</v>
      </c>
      <c r="E502" t="str">
        <v>EZ Cater</v>
      </c>
      <c r="F502" t="str">
        <v/>
      </c>
      <c r="G502">
        <v>110000</v>
      </c>
      <c r="H502">
        <v>10989</v>
      </c>
      <c r="I502">
        <v>0</v>
      </c>
      <c r="J502">
        <v>0</v>
      </c>
    </row>
    <row r="503">
      <c r="B503" t="str">
        <v>SJ</v>
      </c>
      <c r="C503">
        <v>46173</v>
      </c>
      <c r="D503" t="str">
        <v>POS Data Upload DC Central</v>
      </c>
      <c r="E503" t="str">
        <v>Gift Card Redeemed</v>
      </c>
      <c r="F503" t="str">
        <v/>
      </c>
      <c r="G503">
        <v>202900</v>
      </c>
      <c r="H503">
        <v>10989</v>
      </c>
      <c r="I503">
        <v>0</v>
      </c>
      <c r="J503">
        <v>0</v>
      </c>
    </row>
    <row r="504">
      <c r="B504" t="str">
        <v>SJ</v>
      </c>
      <c r="C504">
        <v>46173</v>
      </c>
      <c r="D504" t="str">
        <v>POS Data Upload DC Central</v>
      </c>
      <c r="E504" t="str">
        <v>Gift Cards Sales</v>
      </c>
      <c r="F504" t="str">
        <v/>
      </c>
      <c r="G504">
        <v>202800</v>
      </c>
      <c r="H504">
        <v>10989</v>
      </c>
      <c r="I504">
        <v>0</v>
      </c>
      <c r="J504">
        <v>0</v>
      </c>
    </row>
    <row r="505">
      <c r="B505" t="str">
        <v>SJ</v>
      </c>
      <c r="C505">
        <v>46173</v>
      </c>
      <c r="D505" t="str">
        <v>POS Data Upload DC Central</v>
      </c>
      <c r="E505" t="str">
        <v>GrubHub</v>
      </c>
      <c r="F505" t="str">
        <v>GHD</v>
      </c>
      <c r="G505">
        <v>115000</v>
      </c>
      <c r="H505">
        <v>10989</v>
      </c>
      <c r="I505">
        <v>69.09</v>
      </c>
      <c r="J505">
        <v>0</v>
      </c>
    </row>
    <row r="506">
      <c r="B506" t="str">
        <v>SJ</v>
      </c>
      <c r="C506">
        <v>46173</v>
      </c>
      <c r="D506" t="str">
        <v>POS Data Upload DC Central</v>
      </c>
      <c r="E506" t="str">
        <v>Kiosk Expected Payment</v>
      </c>
      <c r="F506" t="str">
        <v>CC</v>
      </c>
      <c r="G506">
        <v>102500</v>
      </c>
      <c r="H506">
        <v>10989</v>
      </c>
      <c r="I506">
        <v>0</v>
      </c>
      <c r="J506">
        <v>0</v>
      </c>
    </row>
    <row r="507">
      <c r="B507" t="str">
        <v>SJ</v>
      </c>
      <c r="C507">
        <v>46173</v>
      </c>
      <c r="D507" t="str">
        <v>POS Data Upload DC Central</v>
      </c>
      <c r="E507" t="str">
        <v>Non-Redeemable Tender</v>
      </c>
      <c r="F507" t="str">
        <v>CASH</v>
      </c>
      <c r="G507">
        <v>676000</v>
      </c>
      <c r="H507">
        <v>10989</v>
      </c>
      <c r="I507">
        <v>0</v>
      </c>
      <c r="J507">
        <v>0</v>
      </c>
    </row>
    <row r="508">
      <c r="B508" t="str">
        <v>SJ</v>
      </c>
      <c r="C508">
        <v>46173</v>
      </c>
      <c r="D508" t="str">
        <v>POS Data Upload DC Central</v>
      </c>
      <c r="E508" t="str">
        <v>O/S DC Discrepancies</v>
      </c>
      <c r="F508" t="str">
        <v>CASH</v>
      </c>
      <c r="G508">
        <v>676000</v>
      </c>
      <c r="H508">
        <v>10989</v>
      </c>
      <c r="I508">
        <v>0</v>
      </c>
      <c r="J508">
        <v>0</v>
      </c>
    </row>
    <row r="509">
      <c r="B509" t="str">
        <v>SJ</v>
      </c>
      <c r="C509">
        <v>46173</v>
      </c>
      <c r="D509" t="str">
        <v>POS Data Upload DC Central</v>
      </c>
      <c r="E509" t="str">
        <v>Online Catering</v>
      </c>
      <c r="F509" t="str">
        <v/>
      </c>
      <c r="G509">
        <v>110000</v>
      </c>
      <c r="H509">
        <v>10989</v>
      </c>
      <c r="I509">
        <v>0</v>
      </c>
      <c r="J509">
        <v>0</v>
      </c>
    </row>
    <row r="510">
      <c r="B510" t="str">
        <v>SJ</v>
      </c>
      <c r="C510">
        <v>46173</v>
      </c>
      <c r="D510" t="str">
        <v>POS Data Upload DC Central</v>
      </c>
      <c r="E510" t="str">
        <v>Paid Outs</v>
      </c>
      <c r="F510" t="str">
        <v/>
      </c>
      <c r="G510">
        <v>116200</v>
      </c>
      <c r="H510">
        <v>10989</v>
      </c>
      <c r="I510">
        <v>0</v>
      </c>
      <c r="J510">
        <v>0</v>
      </c>
    </row>
    <row r="511">
      <c r="B511" t="str">
        <v>SJ</v>
      </c>
      <c r="C511">
        <v>46173</v>
      </c>
      <c r="D511" t="str">
        <v>POS Data Upload DC Central</v>
      </c>
      <c r="E511" t="str">
        <v>POS Over/Short</v>
      </c>
      <c r="F511" t="str">
        <v>CASH</v>
      </c>
      <c r="G511">
        <v>676000</v>
      </c>
      <c r="H511">
        <v>10989</v>
      </c>
      <c r="I511">
        <v>0</v>
      </c>
      <c r="J511">
        <v>0</v>
      </c>
    </row>
    <row r="512">
      <c r="B512" t="str">
        <v>SJ</v>
      </c>
      <c r="C512">
        <v>46173</v>
      </c>
      <c r="D512" t="str">
        <v>POS Data Upload DC Central</v>
      </c>
      <c r="E512" t="str">
        <v>Promotions</v>
      </c>
      <c r="F512" t="str">
        <v/>
      </c>
      <c r="G512">
        <v>444000</v>
      </c>
      <c r="H512">
        <v>10989</v>
      </c>
      <c r="I512">
        <v>0</v>
      </c>
      <c r="J512">
        <v>0</v>
      </c>
    </row>
    <row r="513">
      <c r="B513" t="str">
        <v>SJ</v>
      </c>
      <c r="C513">
        <v>46173</v>
      </c>
      <c r="D513" t="str">
        <v>POS Data Upload DC Central</v>
      </c>
      <c r="E513" t="str">
        <v>Sales Beverages</v>
      </c>
      <c r="F513" t="str">
        <v/>
      </c>
      <c r="G513">
        <v>401000</v>
      </c>
      <c r="H513">
        <v>10989</v>
      </c>
      <c r="I513">
        <v>0</v>
      </c>
      <c r="J513">
        <v>478.71</v>
      </c>
    </row>
    <row r="514">
      <c r="B514" t="str">
        <v>SJ</v>
      </c>
      <c r="C514">
        <v>46173</v>
      </c>
      <c r="D514" t="str">
        <v>POS Data Upload DC Central</v>
      </c>
      <c r="E514" t="str">
        <v>Sales Food</v>
      </c>
      <c r="F514" t="str">
        <v/>
      </c>
      <c r="G514">
        <v>401000</v>
      </c>
      <c r="H514">
        <v>10989</v>
      </c>
      <c r="I514">
        <v>0</v>
      </c>
      <c r="J514">
        <v>5935.72</v>
      </c>
    </row>
    <row r="515">
      <c r="B515" t="str">
        <v>SJ</v>
      </c>
      <c r="C515">
        <v>46173</v>
      </c>
      <c r="D515" t="str">
        <v>POS Data Upload DC Central</v>
      </c>
      <c r="E515" t="str">
        <v>Sales Other</v>
      </c>
      <c r="F515" t="str">
        <v/>
      </c>
      <c r="G515">
        <v>408000</v>
      </c>
      <c r="H515">
        <v>10989</v>
      </c>
      <c r="I515">
        <v>0</v>
      </c>
      <c r="J515">
        <v>1.22</v>
      </c>
    </row>
    <row r="516">
      <c r="B516" t="str">
        <v>SJ</v>
      </c>
      <c r="C516">
        <v>46173</v>
      </c>
      <c r="D516" t="str">
        <v>POS Data Upload DC Central</v>
      </c>
      <c r="E516" t="str">
        <v>Sales Tax Payable</v>
      </c>
      <c r="F516" t="str">
        <v/>
      </c>
      <c r="G516">
        <v>241000</v>
      </c>
      <c r="H516">
        <v>10989</v>
      </c>
      <c r="I516">
        <v>0</v>
      </c>
      <c r="J516">
        <v>560.42</v>
      </c>
    </row>
    <row r="517">
      <c r="B517" t="str">
        <v>SJ</v>
      </c>
      <c r="C517">
        <v>46173</v>
      </c>
      <c r="D517" t="str">
        <v>POS Data Upload DC Central</v>
      </c>
      <c r="E517" t="str">
        <v>Uber</v>
      </c>
      <c r="F517" t="str">
        <v>UBD</v>
      </c>
      <c r="G517">
        <v>116000</v>
      </c>
      <c r="H517">
        <v>10989</v>
      </c>
      <c r="I517">
        <v>339.51</v>
      </c>
      <c r="J517">
        <v>0</v>
      </c>
    </row>
    <row r="518">
      <c r="B518" t="str">
        <v>SJ</v>
      </c>
      <c r="C518">
        <v>46173</v>
      </c>
      <c r="D518" t="str">
        <v>POS Data Upload DC Central</v>
      </c>
      <c r="E518" t="str">
        <v>Uber Shortage</v>
      </c>
      <c r="F518" t="str">
        <v>UBD</v>
      </c>
      <c r="G518">
        <v>678500</v>
      </c>
      <c r="H518">
        <v>10989</v>
      </c>
      <c r="I518">
        <v>0</v>
      </c>
      <c r="J518">
        <v>0</v>
      </c>
    </row>
    <row r="519">
      <c r="B519" t="str">
        <v>SJ</v>
      </c>
      <c r="C519">
        <v>46173</v>
      </c>
      <c r="D519" t="str">
        <v>POS Data Upload DC Central</v>
      </c>
      <c r="E519" t="str">
        <v>WL DD Tips</v>
      </c>
      <c r="F519" t="str">
        <v/>
      </c>
      <c r="G519">
        <v>670000</v>
      </c>
      <c r="H519">
        <v>10989</v>
      </c>
      <c r="I519">
        <v>0</v>
      </c>
      <c r="J519">
        <v>0</v>
      </c>
    </row>
    <row r="520">
      <c r="B520" t="str">
        <v>SJ</v>
      </c>
      <c r="C520">
        <v>46173</v>
      </c>
      <c r="D520" t="str">
        <v>POS Data Upload DC Central</v>
      </c>
      <c r="E520" t="str">
        <v>Amex Expected Deposit</v>
      </c>
      <c r="F520" t="str">
        <v>CC</v>
      </c>
      <c r="G520">
        <v>102500</v>
      </c>
      <c r="H520">
        <v>11218</v>
      </c>
      <c r="I520">
        <v>3.76</v>
      </c>
      <c r="J520">
        <v>0</v>
      </c>
    </row>
    <row r="521">
      <c r="B521" t="str">
        <v>SJ</v>
      </c>
      <c r="C521">
        <v>46173</v>
      </c>
      <c r="D521" t="str">
        <v>POS Data Upload DC Central</v>
      </c>
      <c r="E521" t="str">
        <v>Ca CRV</v>
      </c>
      <c r="F521" t="str">
        <v/>
      </c>
      <c r="G521">
        <v>240000</v>
      </c>
      <c r="H521">
        <v>11218</v>
      </c>
      <c r="I521">
        <v>0</v>
      </c>
      <c r="J521">
        <v>0</v>
      </c>
    </row>
    <row r="522">
      <c r="B522" t="str">
        <v>SJ</v>
      </c>
      <c r="C522">
        <v>46173</v>
      </c>
      <c r="D522" t="str">
        <v>POS Data Upload DC Central</v>
      </c>
      <c r="E522" t="str">
        <v>Cash Expected Deposit</v>
      </c>
      <c r="F522" t="str">
        <v>CASH</v>
      </c>
      <c r="G522">
        <v>102000</v>
      </c>
      <c r="H522">
        <v>11218</v>
      </c>
      <c r="I522">
        <v>525.3299999999995</v>
      </c>
      <c r="J522">
        <v>0</v>
      </c>
    </row>
    <row r="523">
      <c r="B523" t="str">
        <v>SJ</v>
      </c>
      <c r="C523">
        <v>46173</v>
      </c>
      <c r="D523" t="str">
        <v>POS Data Upload DC Central</v>
      </c>
      <c r="E523" t="str">
        <v>CC Expected Deposit</v>
      </c>
      <c r="F523" t="str">
        <v>CC</v>
      </c>
      <c r="G523">
        <v>102500</v>
      </c>
      <c r="H523">
        <v>11218</v>
      </c>
      <c r="I523">
        <v>2707.3999999999996</v>
      </c>
      <c r="J523">
        <v>0</v>
      </c>
    </row>
    <row r="524">
      <c r="B524" t="str">
        <v>SJ</v>
      </c>
      <c r="C524">
        <v>46173</v>
      </c>
      <c r="D524" t="str">
        <v>POS Data Upload DC Central</v>
      </c>
      <c r="E524" t="str">
        <v>Delivery Fee</v>
      </c>
      <c r="F524" t="str">
        <v/>
      </c>
      <c r="G524">
        <v>670000</v>
      </c>
      <c r="H524">
        <v>11218</v>
      </c>
      <c r="I524">
        <v>0</v>
      </c>
      <c r="J524">
        <v>2.98</v>
      </c>
    </row>
    <row r="525">
      <c r="B525" t="str">
        <v>SJ</v>
      </c>
      <c r="C525">
        <v>46173</v>
      </c>
      <c r="D525" t="str">
        <v>POS Data Upload DC Central</v>
      </c>
      <c r="E525" t="str">
        <v>Discounts - 10%</v>
      </c>
      <c r="F525" t="str">
        <v/>
      </c>
      <c r="G525">
        <v>421000</v>
      </c>
      <c r="H525">
        <v>11218</v>
      </c>
      <c r="I525">
        <v>0</v>
      </c>
      <c r="J525">
        <v>0</v>
      </c>
    </row>
    <row r="526">
      <c r="B526" t="str">
        <v>SJ</v>
      </c>
      <c r="C526">
        <v>46173</v>
      </c>
      <c r="D526" t="str">
        <v>POS Data Upload DC Central</v>
      </c>
      <c r="E526" t="str">
        <v>Discounts - Employee</v>
      </c>
      <c r="F526" t="str">
        <v/>
      </c>
      <c r="G526">
        <v>421000</v>
      </c>
      <c r="H526">
        <v>11218</v>
      </c>
      <c r="I526">
        <v>0</v>
      </c>
      <c r="J526">
        <v>0</v>
      </c>
    </row>
    <row r="527">
      <c r="B527" t="str">
        <v>SJ</v>
      </c>
      <c r="C527">
        <v>46173</v>
      </c>
      <c r="D527" t="str">
        <v>POS Data Upload DC Central</v>
      </c>
      <c r="E527" t="str">
        <v>Discounts - Guest Recovery</v>
      </c>
      <c r="F527" t="str">
        <v/>
      </c>
      <c r="G527">
        <v>421000</v>
      </c>
      <c r="H527">
        <v>11218</v>
      </c>
      <c r="I527">
        <v>0</v>
      </c>
      <c r="J527">
        <v>0</v>
      </c>
    </row>
    <row r="528">
      <c r="B528" t="str">
        <v>SJ</v>
      </c>
      <c r="C528">
        <v>46173</v>
      </c>
      <c r="D528" t="str">
        <v>POS Data Upload DC Central</v>
      </c>
      <c r="E528" t="str">
        <v>Discounts - Manager</v>
      </c>
      <c r="F528" t="str">
        <v/>
      </c>
      <c r="G528">
        <v>421000</v>
      </c>
      <c r="H528">
        <v>11218</v>
      </c>
      <c r="I528">
        <v>0</v>
      </c>
      <c r="J528">
        <v>0</v>
      </c>
    </row>
    <row r="529">
      <c r="B529" t="str">
        <v>SJ</v>
      </c>
      <c r="C529">
        <v>46173</v>
      </c>
      <c r="D529" t="str">
        <v>POS Data Upload DC Central</v>
      </c>
      <c r="E529" t="str">
        <v>Discounts - Military</v>
      </c>
      <c r="F529" t="str">
        <v/>
      </c>
      <c r="G529">
        <v>421000</v>
      </c>
      <c r="H529">
        <v>11218</v>
      </c>
      <c r="I529">
        <v>0</v>
      </c>
      <c r="J529">
        <v>0</v>
      </c>
    </row>
    <row r="530">
      <c r="B530" t="str">
        <v>SJ</v>
      </c>
      <c r="C530">
        <v>46173</v>
      </c>
      <c r="D530" t="str">
        <v>POS Data Upload DC Central</v>
      </c>
      <c r="E530" t="str">
        <v>Discounts - Open $</v>
      </c>
      <c r="F530" t="str">
        <v/>
      </c>
      <c r="G530">
        <v>421000</v>
      </c>
      <c r="H530">
        <v>11218</v>
      </c>
      <c r="I530">
        <v>0</v>
      </c>
      <c r="J530">
        <v>0</v>
      </c>
    </row>
    <row r="531">
      <c r="B531" t="str">
        <v>SJ</v>
      </c>
      <c r="C531">
        <v>46173</v>
      </c>
      <c r="D531" t="str">
        <v>POS Data Upload DC Central</v>
      </c>
      <c r="E531" t="str">
        <v>Discounts - Open %</v>
      </c>
      <c r="F531" t="str">
        <v/>
      </c>
      <c r="G531">
        <v>421000</v>
      </c>
      <c r="H531">
        <v>11218</v>
      </c>
      <c r="I531">
        <v>0</v>
      </c>
      <c r="J531">
        <v>0</v>
      </c>
    </row>
    <row r="532">
      <c r="B532" t="str">
        <v>SJ</v>
      </c>
      <c r="C532">
        <v>46173</v>
      </c>
      <c r="D532" t="str">
        <v>POS Data Upload DC Central</v>
      </c>
      <c r="E532" t="str">
        <v>Discounts - Other</v>
      </c>
      <c r="F532" t="str">
        <v/>
      </c>
      <c r="G532">
        <v>421000</v>
      </c>
      <c r="H532">
        <v>11218</v>
      </c>
      <c r="I532">
        <v>0</v>
      </c>
      <c r="J532">
        <v>0</v>
      </c>
    </row>
    <row r="533">
      <c r="B533" t="str">
        <v>SJ</v>
      </c>
      <c r="C533">
        <v>46173</v>
      </c>
      <c r="D533" t="str">
        <v>POS Data Upload DC Central</v>
      </c>
      <c r="E533" t="str">
        <v>Discounts - Police</v>
      </c>
      <c r="F533" t="str">
        <v/>
      </c>
      <c r="G533">
        <v>421000</v>
      </c>
      <c r="H533">
        <v>11218</v>
      </c>
      <c r="I533">
        <v>0</v>
      </c>
      <c r="J533">
        <v>0</v>
      </c>
    </row>
    <row r="534">
      <c r="B534" t="str">
        <v>SJ</v>
      </c>
      <c r="C534">
        <v>46173</v>
      </c>
      <c r="D534" t="str">
        <v>POS Data Upload DC Central</v>
      </c>
      <c r="E534" t="str">
        <v>Discounts - Senior Citizen</v>
      </c>
      <c r="F534" t="str">
        <v/>
      </c>
      <c r="G534">
        <v>421000</v>
      </c>
      <c r="H534">
        <v>11218</v>
      </c>
      <c r="I534">
        <v>0</v>
      </c>
      <c r="J534">
        <v>0</v>
      </c>
    </row>
    <row r="535">
      <c r="B535" t="str">
        <v>SJ</v>
      </c>
      <c r="C535">
        <v>46173</v>
      </c>
      <c r="D535" t="str">
        <v>POS Data Upload DC Central</v>
      </c>
      <c r="E535" t="str">
        <v>Donations</v>
      </c>
      <c r="F535" t="str">
        <v/>
      </c>
      <c r="G535">
        <v>236000</v>
      </c>
      <c r="H535">
        <v>11218</v>
      </c>
      <c r="I535">
        <v>0</v>
      </c>
      <c r="J535">
        <v>0</v>
      </c>
    </row>
    <row r="536">
      <c r="B536" t="str">
        <v>SJ</v>
      </c>
      <c r="C536">
        <v>46173</v>
      </c>
      <c r="D536" t="str">
        <v>POS Data Upload DC Central</v>
      </c>
      <c r="E536" t="str">
        <v>DoorDash</v>
      </c>
      <c r="F536" t="str">
        <v>DDD</v>
      </c>
      <c r="G536">
        <v>113000</v>
      </c>
      <c r="H536">
        <v>11218</v>
      </c>
      <c r="I536">
        <v>801.23</v>
      </c>
      <c r="J536">
        <v>0</v>
      </c>
    </row>
    <row r="537">
      <c r="B537" t="str">
        <v>SJ</v>
      </c>
      <c r="C537">
        <v>46173</v>
      </c>
      <c r="D537" t="str">
        <v>POS Data Upload DC Central</v>
      </c>
      <c r="E537" t="str">
        <v>DoorDash Shortage</v>
      </c>
      <c r="F537" t="str">
        <v>DDD</v>
      </c>
      <c r="G537">
        <v>678500</v>
      </c>
      <c r="H537">
        <v>11218</v>
      </c>
      <c r="I537">
        <v>0</v>
      </c>
      <c r="J537">
        <v>0</v>
      </c>
    </row>
    <row r="538">
      <c r="B538" t="str">
        <v>SJ</v>
      </c>
      <c r="C538">
        <v>46173</v>
      </c>
      <c r="D538" t="str">
        <v>POS Data Upload DC Central</v>
      </c>
      <c r="E538" t="str">
        <v xml:space="preserve">EBT Expected </v>
      </c>
      <c r="F538" t="str">
        <v/>
      </c>
      <c r="G538">
        <v>114000</v>
      </c>
      <c r="H538">
        <v>11218</v>
      </c>
      <c r="I538">
        <v>40.26</v>
      </c>
      <c r="J538">
        <v>0</v>
      </c>
    </row>
    <row r="539">
      <c r="B539" t="str">
        <v>SJ</v>
      </c>
      <c r="C539">
        <v>46173</v>
      </c>
      <c r="D539" t="str">
        <v>POS Data Upload DC Central</v>
      </c>
      <c r="E539" t="str">
        <v>EZ Cater</v>
      </c>
      <c r="F539" t="str">
        <v/>
      </c>
      <c r="G539">
        <v>110000</v>
      </c>
      <c r="H539">
        <v>11218</v>
      </c>
      <c r="I539">
        <v>0</v>
      </c>
      <c r="J539">
        <v>0</v>
      </c>
    </row>
    <row r="540">
      <c r="B540" t="str">
        <v>SJ</v>
      </c>
      <c r="C540">
        <v>46173</v>
      </c>
      <c r="D540" t="str">
        <v>POS Data Upload DC Central</v>
      </c>
      <c r="E540" t="str">
        <v>Gift Card Redeemed</v>
      </c>
      <c r="F540" t="str">
        <v/>
      </c>
      <c r="G540">
        <v>202900</v>
      </c>
      <c r="H540">
        <v>11218</v>
      </c>
      <c r="I540">
        <v>0</v>
      </c>
      <c r="J540">
        <v>0</v>
      </c>
    </row>
    <row r="541">
      <c r="B541" t="str">
        <v>SJ</v>
      </c>
      <c r="C541">
        <v>46173</v>
      </c>
      <c r="D541" t="str">
        <v>POS Data Upload DC Central</v>
      </c>
      <c r="E541" t="str">
        <v>Gift Cards Sales</v>
      </c>
      <c r="F541" t="str">
        <v/>
      </c>
      <c r="G541">
        <v>202800</v>
      </c>
      <c r="H541">
        <v>11218</v>
      </c>
      <c r="I541">
        <v>0</v>
      </c>
      <c r="J541">
        <v>0</v>
      </c>
    </row>
    <row r="542">
      <c r="B542" t="str">
        <v>SJ</v>
      </c>
      <c r="C542">
        <v>46173</v>
      </c>
      <c r="D542" t="str">
        <v>POS Data Upload DC Central</v>
      </c>
      <c r="E542" t="str">
        <v>GrubHub</v>
      </c>
      <c r="F542" t="str">
        <v>GHD</v>
      </c>
      <c r="G542">
        <v>115000</v>
      </c>
      <c r="H542">
        <v>11218</v>
      </c>
      <c r="I542">
        <v>0</v>
      </c>
      <c r="J542">
        <v>0</v>
      </c>
    </row>
    <row r="543">
      <c r="B543" t="str">
        <v>SJ</v>
      </c>
      <c r="C543">
        <v>46173</v>
      </c>
      <c r="D543" t="str">
        <v>POS Data Upload DC Central</v>
      </c>
      <c r="E543" t="str">
        <v>Kiosk Expected Payment</v>
      </c>
      <c r="F543" t="str">
        <v>CC</v>
      </c>
      <c r="G543">
        <v>102500</v>
      </c>
      <c r="H543">
        <v>11218</v>
      </c>
      <c r="I543">
        <v>0</v>
      </c>
      <c r="J543">
        <v>0</v>
      </c>
    </row>
    <row r="544">
      <c r="B544" t="str">
        <v>SJ</v>
      </c>
      <c r="C544">
        <v>46173</v>
      </c>
      <c r="D544" t="str">
        <v>POS Data Upload DC Central</v>
      </c>
      <c r="E544" t="str">
        <v>Non-Redeemable Tender</v>
      </c>
      <c r="F544" t="str">
        <v>CASH</v>
      </c>
      <c r="G544">
        <v>676000</v>
      </c>
      <c r="H544">
        <v>11218</v>
      </c>
      <c r="I544">
        <v>0</v>
      </c>
      <c r="J544">
        <v>0</v>
      </c>
    </row>
    <row r="545">
      <c r="B545" t="str">
        <v>SJ</v>
      </c>
      <c r="C545">
        <v>46173</v>
      </c>
      <c r="D545" t="str">
        <v>POS Data Upload DC Central</v>
      </c>
      <c r="E545" t="str">
        <v>O/S DC Discrepancies</v>
      </c>
      <c r="F545" t="str">
        <v>CASH</v>
      </c>
      <c r="G545">
        <v>676000</v>
      </c>
      <c r="H545">
        <v>11218</v>
      </c>
      <c r="I545">
        <v>0</v>
      </c>
      <c r="J545">
        <v>0</v>
      </c>
    </row>
    <row r="546">
      <c r="B546" t="str">
        <v>SJ</v>
      </c>
      <c r="C546">
        <v>46173</v>
      </c>
      <c r="D546" t="str">
        <v>POS Data Upload DC Central</v>
      </c>
      <c r="E546" t="str">
        <v>Online Catering</v>
      </c>
      <c r="F546" t="str">
        <v/>
      </c>
      <c r="G546">
        <v>110000</v>
      </c>
      <c r="H546">
        <v>11218</v>
      </c>
      <c r="I546">
        <v>0</v>
      </c>
      <c r="J546">
        <v>0</v>
      </c>
    </row>
    <row r="547">
      <c r="B547" t="str">
        <v>SJ</v>
      </c>
      <c r="C547">
        <v>46173</v>
      </c>
      <c r="D547" t="str">
        <v>POS Data Upload DC Central</v>
      </c>
      <c r="E547" t="str">
        <v>Paid Outs</v>
      </c>
      <c r="F547" t="str">
        <v/>
      </c>
      <c r="G547">
        <v>116200</v>
      </c>
      <c r="H547">
        <v>11218</v>
      </c>
      <c r="I547">
        <v>0</v>
      </c>
      <c r="J547">
        <v>0</v>
      </c>
    </row>
    <row r="548">
      <c r="B548" t="str">
        <v>SJ</v>
      </c>
      <c r="C548">
        <v>46173</v>
      </c>
      <c r="D548" t="str">
        <v>POS Data Upload DC Central</v>
      </c>
      <c r="E548" t="str">
        <v>POS Over/Short</v>
      </c>
      <c r="F548" t="str">
        <v>CASH</v>
      </c>
      <c r="G548">
        <v>676000</v>
      </c>
      <c r="H548">
        <v>11218</v>
      </c>
      <c r="I548">
        <v>0</v>
      </c>
      <c r="J548">
        <v>0</v>
      </c>
    </row>
    <row r="549">
      <c r="B549" t="str">
        <v>SJ</v>
      </c>
      <c r="C549">
        <v>46173</v>
      </c>
      <c r="D549" t="str">
        <v>POS Data Upload DC Central</v>
      </c>
      <c r="E549" t="str">
        <v>Promotions</v>
      </c>
      <c r="F549" t="str">
        <v/>
      </c>
      <c r="G549">
        <v>444000</v>
      </c>
      <c r="H549">
        <v>11218</v>
      </c>
      <c r="I549">
        <v>0</v>
      </c>
      <c r="J549">
        <v>0</v>
      </c>
    </row>
    <row r="550">
      <c r="B550" t="str">
        <v>SJ</v>
      </c>
      <c r="C550">
        <v>46173</v>
      </c>
      <c r="D550" t="str">
        <v>POS Data Upload DC Central</v>
      </c>
      <c r="E550" t="str">
        <v>Sales Beverages</v>
      </c>
      <c r="F550" t="str">
        <v/>
      </c>
      <c r="G550">
        <v>401000</v>
      </c>
      <c r="H550">
        <v>11218</v>
      </c>
      <c r="I550">
        <v>0</v>
      </c>
      <c r="J550">
        <v>378.25</v>
      </c>
    </row>
    <row r="551">
      <c r="B551" t="str">
        <v>SJ</v>
      </c>
      <c r="C551">
        <v>46173</v>
      </c>
      <c r="D551" t="str">
        <v>POS Data Upload DC Central</v>
      </c>
      <c r="E551" t="str">
        <v>Sales Food</v>
      </c>
      <c r="F551" t="str">
        <v/>
      </c>
      <c r="G551">
        <v>401000</v>
      </c>
      <c r="H551">
        <v>11218</v>
      </c>
      <c r="I551">
        <v>0</v>
      </c>
      <c r="J551">
        <v>3550.53</v>
      </c>
    </row>
    <row r="552">
      <c r="B552" t="str">
        <v>SJ</v>
      </c>
      <c r="C552">
        <v>46173</v>
      </c>
      <c r="D552" t="str">
        <v>POS Data Upload DC Central</v>
      </c>
      <c r="E552" t="str">
        <v>Sales Other</v>
      </c>
      <c r="F552" t="str">
        <v/>
      </c>
      <c r="G552">
        <v>408000</v>
      </c>
      <c r="H552">
        <v>11218</v>
      </c>
      <c r="I552">
        <v>0</v>
      </c>
      <c r="J552">
        <v>10.5</v>
      </c>
    </row>
    <row r="553">
      <c r="B553" t="str">
        <v>SJ</v>
      </c>
      <c r="C553">
        <v>46173</v>
      </c>
      <c r="D553" t="str">
        <v>POS Data Upload DC Central</v>
      </c>
      <c r="E553" t="str">
        <v>Sales Tax Payable</v>
      </c>
      <c r="F553" t="str">
        <v/>
      </c>
      <c r="G553">
        <v>241000</v>
      </c>
      <c r="H553">
        <v>11218</v>
      </c>
      <c r="I553">
        <v>0</v>
      </c>
      <c r="J553">
        <v>301.44</v>
      </c>
    </row>
    <row r="554">
      <c r="B554" t="str">
        <v>SJ</v>
      </c>
      <c r="C554">
        <v>46173</v>
      </c>
      <c r="D554" t="str">
        <v>POS Data Upload DC Central</v>
      </c>
      <c r="E554" t="str">
        <v>Uber</v>
      </c>
      <c r="F554" t="str">
        <v>UBD</v>
      </c>
      <c r="G554">
        <v>116000</v>
      </c>
      <c r="H554">
        <v>11218</v>
      </c>
      <c r="I554">
        <v>169.95</v>
      </c>
      <c r="J554">
        <v>0</v>
      </c>
    </row>
    <row r="555">
      <c r="B555" t="str">
        <v>SJ</v>
      </c>
      <c r="C555">
        <v>46173</v>
      </c>
      <c r="D555" t="str">
        <v>POS Data Upload DC Central</v>
      </c>
      <c r="E555" t="str">
        <v>Uber Shortage</v>
      </c>
      <c r="F555" t="str">
        <v>UBD</v>
      </c>
      <c r="G555">
        <v>678500</v>
      </c>
      <c r="H555">
        <v>11218</v>
      </c>
      <c r="I555">
        <v>0</v>
      </c>
      <c r="J555">
        <v>0</v>
      </c>
    </row>
    <row r="556">
      <c r="B556" t="str">
        <v>SJ</v>
      </c>
      <c r="C556">
        <v>46173</v>
      </c>
      <c r="D556" t="str">
        <v>POS Data Upload DC Central</v>
      </c>
      <c r="E556" t="str">
        <v>WL DD Tips</v>
      </c>
      <c r="F556" t="str">
        <v/>
      </c>
      <c r="G556">
        <v>670000</v>
      </c>
      <c r="H556">
        <v>11218</v>
      </c>
      <c r="I556">
        <v>0</v>
      </c>
      <c r="J556">
        <v>4.23</v>
      </c>
    </row>
    <row r="557">
      <c r="B557" t="str">
        <v>SJ</v>
      </c>
      <c r="C557">
        <v>46173</v>
      </c>
      <c r="D557" t="str">
        <v>POS Data Upload DC Central</v>
      </c>
      <c r="E557" t="str">
        <v>Amex Expected Deposit</v>
      </c>
      <c r="F557" t="str">
        <v>CC</v>
      </c>
      <c r="G557">
        <v>102500</v>
      </c>
      <c r="H557">
        <v>11422</v>
      </c>
      <c r="I557">
        <v>0</v>
      </c>
      <c r="J557">
        <v>0</v>
      </c>
    </row>
    <row r="558">
      <c r="B558" t="str">
        <v>SJ</v>
      </c>
      <c r="C558">
        <v>46173</v>
      </c>
      <c r="D558" t="str">
        <v>POS Data Upload DC Central</v>
      </c>
      <c r="E558" t="str">
        <v>Ca CRV</v>
      </c>
      <c r="F558" t="str">
        <v/>
      </c>
      <c r="G558">
        <v>240000</v>
      </c>
      <c r="H558">
        <v>11422</v>
      </c>
      <c r="I558">
        <v>0</v>
      </c>
      <c r="J558">
        <v>0</v>
      </c>
    </row>
    <row r="559">
      <c r="B559" t="str">
        <v>SJ</v>
      </c>
      <c r="C559">
        <v>46173</v>
      </c>
      <c r="D559" t="str">
        <v>POS Data Upload DC Central</v>
      </c>
      <c r="E559" t="str">
        <v>Cash Expected Deposit</v>
      </c>
      <c r="F559" t="str">
        <v>CASH</v>
      </c>
      <c r="G559">
        <v>102000</v>
      </c>
      <c r="H559">
        <v>11422</v>
      </c>
      <c r="I559">
        <v>0</v>
      </c>
      <c r="J559">
        <v>0</v>
      </c>
    </row>
    <row r="560">
      <c r="B560" t="str">
        <v>SJ</v>
      </c>
      <c r="C560">
        <v>46173</v>
      </c>
      <c r="D560" t="str">
        <v>POS Data Upload DC Central</v>
      </c>
      <c r="E560" t="str">
        <v>CC Expected Deposit</v>
      </c>
      <c r="F560" t="str">
        <v>CC</v>
      </c>
      <c r="G560">
        <v>102500</v>
      </c>
      <c r="H560">
        <v>11422</v>
      </c>
      <c r="I560">
        <v>0</v>
      </c>
      <c r="J560">
        <v>0</v>
      </c>
    </row>
    <row r="561">
      <c r="B561" t="str">
        <v>SJ</v>
      </c>
      <c r="C561">
        <v>46173</v>
      </c>
      <c r="D561" t="str">
        <v>POS Data Upload DC Central</v>
      </c>
      <c r="E561" t="str">
        <v>Delivery Fee</v>
      </c>
      <c r="F561" t="str">
        <v/>
      </c>
      <c r="G561">
        <v>670000</v>
      </c>
      <c r="H561">
        <v>11422</v>
      </c>
      <c r="I561">
        <v>0</v>
      </c>
      <c r="J561">
        <v>0</v>
      </c>
    </row>
    <row r="562">
      <c r="B562" t="str">
        <v>SJ</v>
      </c>
      <c r="C562">
        <v>46173</v>
      </c>
      <c r="D562" t="str">
        <v>POS Data Upload DC Central</v>
      </c>
      <c r="E562" t="str">
        <v>Discounts - 10%</v>
      </c>
      <c r="F562" t="str">
        <v/>
      </c>
      <c r="G562">
        <v>421000</v>
      </c>
      <c r="H562">
        <v>11422</v>
      </c>
      <c r="I562">
        <v>0</v>
      </c>
      <c r="J562">
        <v>0</v>
      </c>
    </row>
    <row r="563">
      <c r="B563" t="str">
        <v>SJ</v>
      </c>
      <c r="C563">
        <v>46173</v>
      </c>
      <c r="D563" t="str">
        <v>POS Data Upload DC Central</v>
      </c>
      <c r="E563" t="str">
        <v>Discounts - Employee</v>
      </c>
      <c r="F563" t="str">
        <v/>
      </c>
      <c r="G563">
        <v>421000</v>
      </c>
      <c r="H563">
        <v>11422</v>
      </c>
      <c r="I563">
        <v>0</v>
      </c>
      <c r="J563">
        <v>0</v>
      </c>
    </row>
    <row r="564">
      <c r="B564" t="str">
        <v>SJ</v>
      </c>
      <c r="C564">
        <v>46173</v>
      </c>
      <c r="D564" t="str">
        <v>POS Data Upload DC Central</v>
      </c>
      <c r="E564" t="str">
        <v>Discounts - Guest Recovery</v>
      </c>
      <c r="F564" t="str">
        <v/>
      </c>
      <c r="G564">
        <v>421000</v>
      </c>
      <c r="H564">
        <v>11422</v>
      </c>
      <c r="I564">
        <v>0</v>
      </c>
      <c r="J564">
        <v>0</v>
      </c>
    </row>
    <row r="565">
      <c r="B565" t="str">
        <v>SJ</v>
      </c>
      <c r="C565">
        <v>46173</v>
      </c>
      <c r="D565" t="str">
        <v>POS Data Upload DC Central</v>
      </c>
      <c r="E565" t="str">
        <v>Discounts - Manager</v>
      </c>
      <c r="F565" t="str">
        <v/>
      </c>
      <c r="G565">
        <v>421000</v>
      </c>
      <c r="H565">
        <v>11422</v>
      </c>
      <c r="I565">
        <v>0</v>
      </c>
      <c r="J565">
        <v>0</v>
      </c>
    </row>
    <row r="566">
      <c r="B566" t="str">
        <v>SJ</v>
      </c>
      <c r="C566">
        <v>46173</v>
      </c>
      <c r="D566" t="str">
        <v>POS Data Upload DC Central</v>
      </c>
      <c r="E566" t="str">
        <v>Discounts - Military</v>
      </c>
      <c r="F566" t="str">
        <v/>
      </c>
      <c r="G566">
        <v>421000</v>
      </c>
      <c r="H566">
        <v>11422</v>
      </c>
      <c r="I566">
        <v>0</v>
      </c>
      <c r="J566">
        <v>0</v>
      </c>
    </row>
    <row r="567">
      <c r="B567" t="str">
        <v>SJ</v>
      </c>
      <c r="C567">
        <v>46173</v>
      </c>
      <c r="D567" t="str">
        <v>POS Data Upload DC Central</v>
      </c>
      <c r="E567" t="str">
        <v>Discounts - Open $</v>
      </c>
      <c r="F567" t="str">
        <v/>
      </c>
      <c r="G567">
        <v>421000</v>
      </c>
      <c r="H567">
        <v>11422</v>
      </c>
      <c r="I567">
        <v>0</v>
      </c>
      <c r="J567">
        <v>0</v>
      </c>
    </row>
    <row r="568">
      <c r="B568" t="str">
        <v>SJ</v>
      </c>
      <c r="C568">
        <v>46173</v>
      </c>
      <c r="D568" t="str">
        <v>POS Data Upload DC Central</v>
      </c>
      <c r="E568" t="str">
        <v>Discounts - Open %</v>
      </c>
      <c r="F568" t="str">
        <v/>
      </c>
      <c r="G568">
        <v>421000</v>
      </c>
      <c r="H568">
        <v>11422</v>
      </c>
      <c r="I568">
        <v>0</v>
      </c>
      <c r="J568">
        <v>0</v>
      </c>
    </row>
    <row r="569">
      <c r="B569" t="str">
        <v>SJ</v>
      </c>
      <c r="C569">
        <v>46173</v>
      </c>
      <c r="D569" t="str">
        <v>POS Data Upload DC Central</v>
      </c>
      <c r="E569" t="str">
        <v>Discounts - Other</v>
      </c>
      <c r="F569" t="str">
        <v/>
      </c>
      <c r="G569">
        <v>421000</v>
      </c>
      <c r="H569">
        <v>11422</v>
      </c>
      <c r="I569">
        <v>0</v>
      </c>
      <c r="J569">
        <v>0</v>
      </c>
    </row>
    <row r="570">
      <c r="B570" t="str">
        <v>SJ</v>
      </c>
      <c r="C570">
        <v>46173</v>
      </c>
      <c r="D570" t="str">
        <v>POS Data Upload DC Central</v>
      </c>
      <c r="E570" t="str">
        <v>Discounts - Police</v>
      </c>
      <c r="F570" t="str">
        <v/>
      </c>
      <c r="G570">
        <v>421000</v>
      </c>
      <c r="H570">
        <v>11422</v>
      </c>
      <c r="I570">
        <v>0</v>
      </c>
      <c r="J570">
        <v>0</v>
      </c>
    </row>
    <row r="571">
      <c r="B571" t="str">
        <v>SJ</v>
      </c>
      <c r="C571">
        <v>46173</v>
      </c>
      <c r="D571" t="str">
        <v>POS Data Upload DC Central</v>
      </c>
      <c r="E571" t="str">
        <v>Discounts - Senior Citizen</v>
      </c>
      <c r="F571" t="str">
        <v/>
      </c>
      <c r="G571">
        <v>421000</v>
      </c>
      <c r="H571">
        <v>11422</v>
      </c>
      <c r="I571">
        <v>0</v>
      </c>
      <c r="J571">
        <v>0</v>
      </c>
    </row>
    <row r="572">
      <c r="B572" t="str">
        <v>SJ</v>
      </c>
      <c r="C572">
        <v>46173</v>
      </c>
      <c r="D572" t="str">
        <v>POS Data Upload DC Central</v>
      </c>
      <c r="E572" t="str">
        <v>Donations</v>
      </c>
      <c r="F572" t="str">
        <v/>
      </c>
      <c r="G572">
        <v>236000</v>
      </c>
      <c r="H572">
        <v>11422</v>
      </c>
      <c r="I572">
        <v>0</v>
      </c>
      <c r="J572">
        <v>0</v>
      </c>
    </row>
    <row r="573">
      <c r="B573" t="str">
        <v>SJ</v>
      </c>
      <c r="C573">
        <v>46173</v>
      </c>
      <c r="D573" t="str">
        <v>POS Data Upload DC Central</v>
      </c>
      <c r="E573" t="str">
        <v>DoorDash</v>
      </c>
      <c r="F573" t="str">
        <v>DDD</v>
      </c>
      <c r="G573">
        <v>113000</v>
      </c>
      <c r="H573">
        <v>11422</v>
      </c>
      <c r="I573">
        <v>0</v>
      </c>
      <c r="J573">
        <v>0</v>
      </c>
    </row>
    <row r="574">
      <c r="B574" t="str">
        <v>SJ</v>
      </c>
      <c r="C574">
        <v>46173</v>
      </c>
      <c r="D574" t="str">
        <v>POS Data Upload DC Central</v>
      </c>
      <c r="E574" t="str">
        <v>DoorDash Shortage</v>
      </c>
      <c r="F574" t="str">
        <v>DDD</v>
      </c>
      <c r="G574">
        <v>678500</v>
      </c>
      <c r="H574">
        <v>11422</v>
      </c>
      <c r="I574">
        <v>0</v>
      </c>
      <c r="J574">
        <v>0</v>
      </c>
    </row>
    <row r="575">
      <c r="B575" t="str">
        <v>SJ</v>
      </c>
      <c r="C575">
        <v>46173</v>
      </c>
      <c r="D575" t="str">
        <v>POS Data Upload DC Central</v>
      </c>
      <c r="E575" t="str">
        <v xml:space="preserve">EBT Expected </v>
      </c>
      <c r="F575" t="str">
        <v/>
      </c>
      <c r="G575">
        <v>114000</v>
      </c>
      <c r="H575">
        <v>11422</v>
      </c>
      <c r="I575">
        <v>0</v>
      </c>
      <c r="J575">
        <v>0</v>
      </c>
    </row>
    <row r="576">
      <c r="B576" t="str">
        <v>SJ</v>
      </c>
      <c r="C576">
        <v>46173</v>
      </c>
      <c r="D576" t="str">
        <v>POS Data Upload DC Central</v>
      </c>
      <c r="E576" t="str">
        <v>EZ Cater</v>
      </c>
      <c r="F576" t="str">
        <v/>
      </c>
      <c r="G576">
        <v>110000</v>
      </c>
      <c r="H576">
        <v>11422</v>
      </c>
      <c r="I576">
        <v>0</v>
      </c>
      <c r="J576">
        <v>0</v>
      </c>
    </row>
    <row r="577">
      <c r="B577" t="str">
        <v>SJ</v>
      </c>
      <c r="C577">
        <v>46173</v>
      </c>
      <c r="D577" t="str">
        <v>POS Data Upload DC Central</v>
      </c>
      <c r="E577" t="str">
        <v>Gift Card Redeemed</v>
      </c>
      <c r="F577" t="str">
        <v/>
      </c>
      <c r="G577">
        <v>202900</v>
      </c>
      <c r="H577">
        <v>11422</v>
      </c>
      <c r="I577">
        <v>0</v>
      </c>
      <c r="J577">
        <v>0</v>
      </c>
    </row>
    <row r="578">
      <c r="B578" t="str">
        <v>SJ</v>
      </c>
      <c r="C578">
        <v>46173</v>
      </c>
      <c r="D578" t="str">
        <v>POS Data Upload DC Central</v>
      </c>
      <c r="E578" t="str">
        <v>Gift Cards Sales</v>
      </c>
      <c r="F578" t="str">
        <v/>
      </c>
      <c r="G578">
        <v>202800</v>
      </c>
      <c r="H578">
        <v>11422</v>
      </c>
      <c r="I578">
        <v>0</v>
      </c>
      <c r="J578">
        <v>0</v>
      </c>
    </row>
    <row r="579">
      <c r="B579" t="str">
        <v>SJ</v>
      </c>
      <c r="C579">
        <v>46173</v>
      </c>
      <c r="D579" t="str">
        <v>POS Data Upload DC Central</v>
      </c>
      <c r="E579" t="str">
        <v>GrubHub</v>
      </c>
      <c r="F579" t="str">
        <v>GHD</v>
      </c>
      <c r="G579">
        <v>115000</v>
      </c>
      <c r="H579">
        <v>11422</v>
      </c>
      <c r="I579">
        <v>0</v>
      </c>
      <c r="J579">
        <v>0</v>
      </c>
    </row>
    <row r="580">
      <c r="B580" t="str">
        <v>SJ</v>
      </c>
      <c r="C580">
        <v>46173</v>
      </c>
      <c r="D580" t="str">
        <v>POS Data Upload DC Central</v>
      </c>
      <c r="E580" t="str">
        <v>Kiosk Expected Payment</v>
      </c>
      <c r="F580" t="str">
        <v>CC</v>
      </c>
      <c r="G580">
        <v>102500</v>
      </c>
      <c r="H580">
        <v>11422</v>
      </c>
      <c r="I580">
        <v>0</v>
      </c>
      <c r="J580">
        <v>0</v>
      </c>
    </row>
    <row r="581">
      <c r="B581" t="str">
        <v>SJ</v>
      </c>
      <c r="C581">
        <v>46173</v>
      </c>
      <c r="D581" t="str">
        <v>POS Data Upload DC Central</v>
      </c>
      <c r="E581" t="str">
        <v>Non-Redeemable Tender</v>
      </c>
      <c r="F581" t="str">
        <v>CASH</v>
      </c>
      <c r="G581">
        <v>676000</v>
      </c>
      <c r="H581">
        <v>11422</v>
      </c>
      <c r="I581">
        <v>0</v>
      </c>
      <c r="J581">
        <v>0</v>
      </c>
    </row>
    <row r="582">
      <c r="B582" t="str">
        <v>SJ</v>
      </c>
      <c r="C582">
        <v>46173</v>
      </c>
      <c r="D582" t="str">
        <v>POS Data Upload DC Central</v>
      </c>
      <c r="E582" t="str">
        <v>O/S DC Discrepancies</v>
      </c>
      <c r="F582" t="str">
        <v>CASH</v>
      </c>
      <c r="G582">
        <v>676000</v>
      </c>
      <c r="H582">
        <v>11422</v>
      </c>
      <c r="I582">
        <v>0</v>
      </c>
      <c r="J582">
        <v>0</v>
      </c>
    </row>
    <row r="583">
      <c r="B583" t="str">
        <v>SJ</v>
      </c>
      <c r="C583">
        <v>46173</v>
      </c>
      <c r="D583" t="str">
        <v>POS Data Upload DC Central</v>
      </c>
      <c r="E583" t="str">
        <v>Online Catering</v>
      </c>
      <c r="F583" t="str">
        <v/>
      </c>
      <c r="G583">
        <v>110000</v>
      </c>
      <c r="H583">
        <v>11422</v>
      </c>
      <c r="I583">
        <v>0</v>
      </c>
      <c r="J583">
        <v>0</v>
      </c>
    </row>
    <row r="584">
      <c r="B584" t="str">
        <v>SJ</v>
      </c>
      <c r="C584">
        <v>46173</v>
      </c>
      <c r="D584" t="str">
        <v>POS Data Upload DC Central</v>
      </c>
      <c r="E584" t="str">
        <v>Paid Outs</v>
      </c>
      <c r="F584" t="str">
        <v/>
      </c>
      <c r="G584">
        <v>116200</v>
      </c>
      <c r="H584">
        <v>11422</v>
      </c>
      <c r="I584">
        <v>0</v>
      </c>
      <c r="J584">
        <v>0</v>
      </c>
    </row>
    <row r="585">
      <c r="B585" t="str">
        <v>SJ</v>
      </c>
      <c r="C585">
        <v>46173</v>
      </c>
      <c r="D585" t="str">
        <v>POS Data Upload DC Central</v>
      </c>
      <c r="E585" t="str">
        <v>POS Over/Short</v>
      </c>
      <c r="F585" t="str">
        <v>CASH</v>
      </c>
      <c r="G585">
        <v>676000</v>
      </c>
      <c r="H585">
        <v>11422</v>
      </c>
      <c r="I585">
        <v>0</v>
      </c>
      <c r="J585">
        <v>0</v>
      </c>
    </row>
    <row r="586">
      <c r="B586" t="str">
        <v>SJ</v>
      </c>
      <c r="C586">
        <v>46173</v>
      </c>
      <c r="D586" t="str">
        <v>POS Data Upload DC Central</v>
      </c>
      <c r="E586" t="str">
        <v>Promotions</v>
      </c>
      <c r="F586" t="str">
        <v/>
      </c>
      <c r="G586">
        <v>444000</v>
      </c>
      <c r="H586">
        <v>11422</v>
      </c>
      <c r="I586">
        <v>0</v>
      </c>
      <c r="J586">
        <v>0</v>
      </c>
    </row>
    <row r="587">
      <c r="B587" t="str">
        <v>SJ</v>
      </c>
      <c r="C587">
        <v>46173</v>
      </c>
      <c r="D587" t="str">
        <v>POS Data Upload DC Central</v>
      </c>
      <c r="E587" t="str">
        <v>Sales Beverages</v>
      </c>
      <c r="F587" t="str">
        <v/>
      </c>
      <c r="G587">
        <v>401000</v>
      </c>
      <c r="H587">
        <v>11422</v>
      </c>
      <c r="I587">
        <v>0</v>
      </c>
      <c r="J587">
        <v>0</v>
      </c>
    </row>
    <row r="588">
      <c r="B588" t="str">
        <v>SJ</v>
      </c>
      <c r="C588">
        <v>46173</v>
      </c>
      <c r="D588" t="str">
        <v>POS Data Upload DC Central</v>
      </c>
      <c r="E588" t="str">
        <v>Sales Food</v>
      </c>
      <c r="F588" t="str">
        <v/>
      </c>
      <c r="G588">
        <v>401000</v>
      </c>
      <c r="H588">
        <v>11422</v>
      </c>
      <c r="I588">
        <v>0</v>
      </c>
      <c r="J588">
        <v>0</v>
      </c>
    </row>
    <row r="589">
      <c r="B589" t="str">
        <v>SJ</v>
      </c>
      <c r="C589">
        <v>46173</v>
      </c>
      <c r="D589" t="str">
        <v>POS Data Upload DC Central</v>
      </c>
      <c r="E589" t="str">
        <v>Sales Other</v>
      </c>
      <c r="F589" t="str">
        <v/>
      </c>
      <c r="G589">
        <v>408000</v>
      </c>
      <c r="H589">
        <v>11422</v>
      </c>
      <c r="I589">
        <v>0</v>
      </c>
      <c r="J589">
        <v>0</v>
      </c>
    </row>
    <row r="590">
      <c r="B590" t="str">
        <v>SJ</v>
      </c>
      <c r="C590">
        <v>46173</v>
      </c>
      <c r="D590" t="str">
        <v>POS Data Upload DC Central</v>
      </c>
      <c r="E590" t="str">
        <v>Sales Tax Payable</v>
      </c>
      <c r="F590" t="str">
        <v/>
      </c>
      <c r="G590">
        <v>241000</v>
      </c>
      <c r="H590">
        <v>11422</v>
      </c>
      <c r="I590">
        <v>0</v>
      </c>
      <c r="J590">
        <v>0</v>
      </c>
    </row>
    <row r="591">
      <c r="B591" t="str">
        <v>SJ</v>
      </c>
      <c r="C591">
        <v>46173</v>
      </c>
      <c r="D591" t="str">
        <v>POS Data Upload DC Central</v>
      </c>
      <c r="E591" t="str">
        <v>Uber</v>
      </c>
      <c r="F591" t="str">
        <v>UBD</v>
      </c>
      <c r="G591">
        <v>116000</v>
      </c>
      <c r="H591">
        <v>11422</v>
      </c>
      <c r="I591">
        <v>0</v>
      </c>
      <c r="J591">
        <v>0</v>
      </c>
    </row>
    <row r="592">
      <c r="B592" t="str">
        <v>SJ</v>
      </c>
      <c r="C592">
        <v>46173</v>
      </c>
      <c r="D592" t="str">
        <v>POS Data Upload DC Central</v>
      </c>
      <c r="E592" t="str">
        <v>Uber Shortage</v>
      </c>
      <c r="F592" t="str">
        <v>UBD</v>
      </c>
      <c r="G592">
        <v>678500</v>
      </c>
      <c r="H592">
        <v>11422</v>
      </c>
      <c r="I592">
        <v>0</v>
      </c>
      <c r="J592">
        <v>0</v>
      </c>
    </row>
    <row r="593">
      <c r="B593" t="str">
        <v>SJ</v>
      </c>
      <c r="C593">
        <v>46173</v>
      </c>
      <c r="D593" t="str">
        <v>POS Data Upload DC Central</v>
      </c>
      <c r="E593" t="str">
        <v>WL DD Tips</v>
      </c>
      <c r="F593" t="str">
        <v/>
      </c>
      <c r="G593">
        <v>670000</v>
      </c>
      <c r="H593">
        <v>11422</v>
      </c>
      <c r="I593">
        <v>0</v>
      </c>
      <c r="J593">
        <v>0</v>
      </c>
    </row>
    <row r="594">
      <c r="B594" t="str">
        <v>SJ</v>
      </c>
      <c r="C594">
        <v>46173</v>
      </c>
      <c r="D594" t="str">
        <v>POS Data Upload DC Central</v>
      </c>
      <c r="E594" t="str">
        <v>Amex Expected Deposit</v>
      </c>
      <c r="F594" t="str">
        <v>CC</v>
      </c>
      <c r="G594">
        <v>102500</v>
      </c>
      <c r="H594">
        <v>11423</v>
      </c>
      <c r="I594">
        <v>0</v>
      </c>
      <c r="J594">
        <v>0</v>
      </c>
    </row>
    <row r="595">
      <c r="B595" t="str">
        <v>SJ</v>
      </c>
      <c r="C595">
        <v>46173</v>
      </c>
      <c r="D595" t="str">
        <v>POS Data Upload DC Central</v>
      </c>
      <c r="E595" t="str">
        <v>Ca CRV</v>
      </c>
      <c r="F595" t="str">
        <v/>
      </c>
      <c r="G595">
        <v>240000</v>
      </c>
      <c r="H595">
        <v>11423</v>
      </c>
      <c r="I595">
        <v>0</v>
      </c>
      <c r="J595">
        <v>0</v>
      </c>
    </row>
    <row r="596">
      <c r="B596" t="str">
        <v>SJ</v>
      </c>
      <c r="C596">
        <v>46173</v>
      </c>
      <c r="D596" t="str">
        <v>POS Data Upload DC Central</v>
      </c>
      <c r="E596" t="str">
        <v>Cash Expected Deposit</v>
      </c>
      <c r="F596" t="str">
        <v>CASH</v>
      </c>
      <c r="G596">
        <v>102000</v>
      </c>
      <c r="H596">
        <v>11423</v>
      </c>
      <c r="I596">
        <v>1094.4499999999998</v>
      </c>
      <c r="J596">
        <v>0</v>
      </c>
    </row>
    <row r="597">
      <c r="B597" t="str">
        <v>SJ</v>
      </c>
      <c r="C597">
        <v>46173</v>
      </c>
      <c r="D597" t="str">
        <v>POS Data Upload DC Central</v>
      </c>
      <c r="E597" t="str">
        <v>CC Expected Deposit</v>
      </c>
      <c r="F597" t="str">
        <v>CC</v>
      </c>
      <c r="G597">
        <v>102500</v>
      </c>
      <c r="H597">
        <v>11423</v>
      </c>
      <c r="I597">
        <v>2682.1499999999996</v>
      </c>
      <c r="J597">
        <v>0</v>
      </c>
    </row>
    <row r="598">
      <c r="B598" t="str">
        <v>SJ</v>
      </c>
      <c r="C598">
        <v>46173</v>
      </c>
      <c r="D598" t="str">
        <v>POS Data Upload DC Central</v>
      </c>
      <c r="E598" t="str">
        <v>Delivery Fee</v>
      </c>
      <c r="F598" t="str">
        <v/>
      </c>
      <c r="G598">
        <v>670000</v>
      </c>
      <c r="H598">
        <v>11423</v>
      </c>
      <c r="I598">
        <v>0</v>
      </c>
      <c r="J598">
        <v>0</v>
      </c>
    </row>
    <row r="599">
      <c r="B599" t="str">
        <v>SJ</v>
      </c>
      <c r="C599">
        <v>46173</v>
      </c>
      <c r="D599" t="str">
        <v>POS Data Upload DC Central</v>
      </c>
      <c r="E599" t="str">
        <v>Discounts - 10%</v>
      </c>
      <c r="F599" t="str">
        <v/>
      </c>
      <c r="G599">
        <v>421000</v>
      </c>
      <c r="H599">
        <v>11423</v>
      </c>
      <c r="I599">
        <v>0</v>
      </c>
      <c r="J599">
        <v>0</v>
      </c>
    </row>
    <row r="600">
      <c r="B600" t="str">
        <v>SJ</v>
      </c>
      <c r="C600">
        <v>46173</v>
      </c>
      <c r="D600" t="str">
        <v>POS Data Upload DC Central</v>
      </c>
      <c r="E600" t="str">
        <v>Discounts - Employee</v>
      </c>
      <c r="F600" t="str">
        <v/>
      </c>
      <c r="G600">
        <v>421000</v>
      </c>
      <c r="H600">
        <v>11423</v>
      </c>
      <c r="I600">
        <v>0</v>
      </c>
      <c r="J600">
        <v>0</v>
      </c>
    </row>
    <row r="601">
      <c r="B601" t="str">
        <v>SJ</v>
      </c>
      <c r="C601">
        <v>46173</v>
      </c>
      <c r="D601" t="str">
        <v>POS Data Upload DC Central</v>
      </c>
      <c r="E601" t="str">
        <v>Discounts - Guest Recovery</v>
      </c>
      <c r="F601" t="str">
        <v/>
      </c>
      <c r="G601">
        <v>421000</v>
      </c>
      <c r="H601">
        <v>11423</v>
      </c>
      <c r="I601">
        <v>0</v>
      </c>
      <c r="J601">
        <v>0</v>
      </c>
    </row>
    <row r="602">
      <c r="B602" t="str">
        <v>SJ</v>
      </c>
      <c r="C602">
        <v>46173</v>
      </c>
      <c r="D602" t="str">
        <v>POS Data Upload DC Central</v>
      </c>
      <c r="E602" t="str">
        <v>Discounts - Manager</v>
      </c>
      <c r="F602" t="str">
        <v/>
      </c>
      <c r="G602">
        <v>421000</v>
      </c>
      <c r="H602">
        <v>11423</v>
      </c>
      <c r="I602">
        <v>0</v>
      </c>
      <c r="J602">
        <v>0</v>
      </c>
    </row>
    <row r="603">
      <c r="B603" t="str">
        <v>SJ</v>
      </c>
      <c r="C603">
        <v>46173</v>
      </c>
      <c r="D603" t="str">
        <v>POS Data Upload DC Central</v>
      </c>
      <c r="E603" t="str">
        <v>Discounts - Military</v>
      </c>
      <c r="F603" t="str">
        <v/>
      </c>
      <c r="G603">
        <v>421000</v>
      </c>
      <c r="H603">
        <v>11423</v>
      </c>
      <c r="I603">
        <v>0</v>
      </c>
      <c r="J603">
        <v>0</v>
      </c>
    </row>
    <row r="604">
      <c r="B604" t="str">
        <v>SJ</v>
      </c>
      <c r="C604">
        <v>46173</v>
      </c>
      <c r="D604" t="str">
        <v>POS Data Upload DC Central</v>
      </c>
      <c r="E604" t="str">
        <v>Discounts - Open $</v>
      </c>
      <c r="F604" t="str">
        <v/>
      </c>
      <c r="G604">
        <v>421000</v>
      </c>
      <c r="H604">
        <v>11423</v>
      </c>
      <c r="I604">
        <v>0</v>
      </c>
      <c r="J604">
        <v>0</v>
      </c>
    </row>
    <row r="605">
      <c r="B605" t="str">
        <v>SJ</v>
      </c>
      <c r="C605">
        <v>46173</v>
      </c>
      <c r="D605" t="str">
        <v>POS Data Upload DC Central</v>
      </c>
      <c r="E605" t="str">
        <v>Discounts - Open %</v>
      </c>
      <c r="F605" t="str">
        <v/>
      </c>
      <c r="G605">
        <v>421000</v>
      </c>
      <c r="H605">
        <v>11423</v>
      </c>
      <c r="I605">
        <v>0</v>
      </c>
      <c r="J605">
        <v>0</v>
      </c>
    </row>
    <row r="606">
      <c r="B606" t="str">
        <v>SJ</v>
      </c>
      <c r="C606">
        <v>46173</v>
      </c>
      <c r="D606" t="str">
        <v>POS Data Upload DC Central</v>
      </c>
      <c r="E606" t="str">
        <v>Discounts - Other</v>
      </c>
      <c r="F606" t="str">
        <v/>
      </c>
      <c r="G606">
        <v>421000</v>
      </c>
      <c r="H606">
        <v>11423</v>
      </c>
      <c r="I606">
        <v>0</v>
      </c>
      <c r="J606">
        <v>0</v>
      </c>
    </row>
    <row r="607">
      <c r="B607" t="str">
        <v>SJ</v>
      </c>
      <c r="C607">
        <v>46173</v>
      </c>
      <c r="D607" t="str">
        <v>POS Data Upload DC Central</v>
      </c>
      <c r="E607" t="str">
        <v>Discounts - Police</v>
      </c>
      <c r="F607" t="str">
        <v/>
      </c>
      <c r="G607">
        <v>421000</v>
      </c>
      <c r="H607">
        <v>11423</v>
      </c>
      <c r="I607">
        <v>0</v>
      </c>
      <c r="J607">
        <v>0</v>
      </c>
    </row>
    <row r="608">
      <c r="B608" t="str">
        <v>SJ</v>
      </c>
      <c r="C608">
        <v>46173</v>
      </c>
      <c r="D608" t="str">
        <v>POS Data Upload DC Central</v>
      </c>
      <c r="E608" t="str">
        <v>Discounts - Senior Citizen</v>
      </c>
      <c r="F608" t="str">
        <v/>
      </c>
      <c r="G608">
        <v>421000</v>
      </c>
      <c r="H608">
        <v>11423</v>
      </c>
      <c r="I608">
        <v>0</v>
      </c>
      <c r="J608">
        <v>0</v>
      </c>
    </row>
    <row r="609">
      <c r="B609" t="str">
        <v>SJ</v>
      </c>
      <c r="C609">
        <v>46173</v>
      </c>
      <c r="D609" t="str">
        <v>POS Data Upload DC Central</v>
      </c>
      <c r="E609" t="str">
        <v>Donations</v>
      </c>
      <c r="F609" t="str">
        <v/>
      </c>
      <c r="G609">
        <v>236000</v>
      </c>
      <c r="H609">
        <v>11423</v>
      </c>
      <c r="I609">
        <v>0</v>
      </c>
      <c r="J609">
        <v>0</v>
      </c>
    </row>
    <row r="610">
      <c r="B610" t="str">
        <v>SJ</v>
      </c>
      <c r="C610">
        <v>46173</v>
      </c>
      <c r="D610" t="str">
        <v>POS Data Upload DC Central</v>
      </c>
      <c r="E610" t="str">
        <v>DoorDash</v>
      </c>
      <c r="F610" t="str">
        <v>DDD</v>
      </c>
      <c r="G610">
        <v>113000</v>
      </c>
      <c r="H610">
        <v>11423</v>
      </c>
      <c r="I610">
        <v>904.67</v>
      </c>
      <c r="J610">
        <v>0</v>
      </c>
    </row>
    <row r="611">
      <c r="B611" t="str">
        <v>SJ</v>
      </c>
      <c r="C611">
        <v>46173</v>
      </c>
      <c r="D611" t="str">
        <v>POS Data Upload DC Central</v>
      </c>
      <c r="E611" t="str">
        <v>DoorDash Shortage</v>
      </c>
      <c r="F611" t="str">
        <v>DDD</v>
      </c>
      <c r="G611">
        <v>678500</v>
      </c>
      <c r="H611">
        <v>11423</v>
      </c>
      <c r="I611">
        <v>0</v>
      </c>
      <c r="J611">
        <v>0</v>
      </c>
    </row>
    <row r="612">
      <c r="B612" t="str">
        <v>SJ</v>
      </c>
      <c r="C612">
        <v>46173</v>
      </c>
      <c r="D612" t="str">
        <v>POS Data Upload DC Central</v>
      </c>
      <c r="E612" t="str">
        <v xml:space="preserve">EBT Expected </v>
      </c>
      <c r="F612" t="str">
        <v/>
      </c>
      <c r="G612">
        <v>114000</v>
      </c>
      <c r="H612">
        <v>11423</v>
      </c>
      <c r="I612">
        <v>0</v>
      </c>
      <c r="J612">
        <v>0</v>
      </c>
    </row>
    <row r="613">
      <c r="B613" t="str">
        <v>SJ</v>
      </c>
      <c r="C613">
        <v>46173</v>
      </c>
      <c r="D613" t="str">
        <v>POS Data Upload DC Central</v>
      </c>
      <c r="E613" t="str">
        <v>EZ Cater</v>
      </c>
      <c r="F613" t="str">
        <v/>
      </c>
      <c r="G613">
        <v>110000</v>
      </c>
      <c r="H613">
        <v>11423</v>
      </c>
      <c r="I613">
        <v>0</v>
      </c>
      <c r="J613">
        <v>0</v>
      </c>
    </row>
    <row r="614">
      <c r="B614" t="str">
        <v>SJ</v>
      </c>
      <c r="C614">
        <v>46173</v>
      </c>
      <c r="D614" t="str">
        <v>POS Data Upload DC Central</v>
      </c>
      <c r="E614" t="str">
        <v>Gift Card Redeemed</v>
      </c>
      <c r="F614" t="str">
        <v/>
      </c>
      <c r="G614">
        <v>202900</v>
      </c>
      <c r="H614">
        <v>11423</v>
      </c>
      <c r="I614">
        <v>0</v>
      </c>
      <c r="J614">
        <v>0</v>
      </c>
    </row>
    <row r="615">
      <c r="B615" t="str">
        <v>SJ</v>
      </c>
      <c r="C615">
        <v>46173</v>
      </c>
      <c r="D615" t="str">
        <v>POS Data Upload DC Central</v>
      </c>
      <c r="E615" t="str">
        <v>Gift Cards Sales</v>
      </c>
      <c r="F615" t="str">
        <v/>
      </c>
      <c r="G615">
        <v>202800</v>
      </c>
      <c r="H615">
        <v>11423</v>
      </c>
      <c r="I615">
        <v>0</v>
      </c>
      <c r="J615">
        <v>0</v>
      </c>
    </row>
    <row r="616">
      <c r="B616" t="str">
        <v>SJ</v>
      </c>
      <c r="C616">
        <v>46173</v>
      </c>
      <c r="D616" t="str">
        <v>POS Data Upload DC Central</v>
      </c>
      <c r="E616" t="str">
        <v>GrubHub</v>
      </c>
      <c r="F616" t="str">
        <v>GHD</v>
      </c>
      <c r="G616">
        <v>115000</v>
      </c>
      <c r="H616">
        <v>11423</v>
      </c>
      <c r="I616">
        <v>29.22</v>
      </c>
      <c r="J616">
        <v>0</v>
      </c>
    </row>
    <row r="617">
      <c r="B617" t="str">
        <v>SJ</v>
      </c>
      <c r="C617">
        <v>46173</v>
      </c>
      <c r="D617" t="str">
        <v>POS Data Upload DC Central</v>
      </c>
      <c r="E617" t="str">
        <v>Kiosk Expected Payment</v>
      </c>
      <c r="F617" t="str">
        <v>CC</v>
      </c>
      <c r="G617">
        <v>102500</v>
      </c>
      <c r="H617">
        <v>11423</v>
      </c>
      <c r="I617">
        <v>0</v>
      </c>
      <c r="J617">
        <v>0</v>
      </c>
    </row>
    <row r="618">
      <c r="B618" t="str">
        <v>SJ</v>
      </c>
      <c r="C618">
        <v>46173</v>
      </c>
      <c r="D618" t="str">
        <v>POS Data Upload DC Central</v>
      </c>
      <c r="E618" t="str">
        <v>Non-Redeemable Tender</v>
      </c>
      <c r="F618" t="str">
        <v>CASH</v>
      </c>
      <c r="G618">
        <v>676000</v>
      </c>
      <c r="H618">
        <v>11423</v>
      </c>
      <c r="I618">
        <v>0</v>
      </c>
      <c r="J618">
        <v>0</v>
      </c>
    </row>
    <row r="619">
      <c r="B619" t="str">
        <v>SJ</v>
      </c>
      <c r="C619">
        <v>46173</v>
      </c>
      <c r="D619" t="str">
        <v>POS Data Upload DC Central</v>
      </c>
      <c r="E619" t="str">
        <v>O/S DC Discrepancies</v>
      </c>
      <c r="F619" t="str">
        <v>CASH</v>
      </c>
      <c r="G619">
        <v>676000</v>
      </c>
      <c r="H619">
        <v>11423</v>
      </c>
      <c r="I619">
        <v>0</v>
      </c>
      <c r="J619">
        <v>0</v>
      </c>
    </row>
    <row r="620">
      <c r="B620" t="str">
        <v>SJ</v>
      </c>
      <c r="C620">
        <v>46173</v>
      </c>
      <c r="D620" t="str">
        <v>POS Data Upload DC Central</v>
      </c>
      <c r="E620" t="str">
        <v>Online Catering</v>
      </c>
      <c r="F620" t="str">
        <v/>
      </c>
      <c r="G620">
        <v>110000</v>
      </c>
      <c r="H620">
        <v>11423</v>
      </c>
      <c r="I620">
        <v>0</v>
      </c>
      <c r="J620">
        <v>0</v>
      </c>
    </row>
    <row r="621">
      <c r="B621" t="str">
        <v>SJ</v>
      </c>
      <c r="C621">
        <v>46173</v>
      </c>
      <c r="D621" t="str">
        <v>POS Data Upload DC Central</v>
      </c>
      <c r="E621" t="str">
        <v>Paid Outs</v>
      </c>
      <c r="F621" t="str">
        <v/>
      </c>
      <c r="G621">
        <v>116200</v>
      </c>
      <c r="H621">
        <v>11423</v>
      </c>
      <c r="I621">
        <v>0</v>
      </c>
      <c r="J621">
        <v>0</v>
      </c>
    </row>
    <row r="622">
      <c r="B622" t="str">
        <v>SJ</v>
      </c>
      <c r="C622">
        <v>46173</v>
      </c>
      <c r="D622" t="str">
        <v>POS Data Upload DC Central</v>
      </c>
      <c r="E622" t="str">
        <v>POS Over/Short</v>
      </c>
      <c r="F622" t="str">
        <v>CASH</v>
      </c>
      <c r="G622">
        <v>676000</v>
      </c>
      <c r="H622">
        <v>11423</v>
      </c>
      <c r="I622">
        <v>0</v>
      </c>
      <c r="J622">
        <v>0</v>
      </c>
    </row>
    <row r="623">
      <c r="B623" t="str">
        <v>SJ</v>
      </c>
      <c r="C623">
        <v>46173</v>
      </c>
      <c r="D623" t="str">
        <v>POS Data Upload DC Central</v>
      </c>
      <c r="E623" t="str">
        <v>Promotions</v>
      </c>
      <c r="F623" t="str">
        <v/>
      </c>
      <c r="G623">
        <v>444000</v>
      </c>
      <c r="H623">
        <v>11423</v>
      </c>
      <c r="I623">
        <v>0</v>
      </c>
      <c r="J623">
        <v>0</v>
      </c>
    </row>
    <row r="624">
      <c r="B624" t="str">
        <v>SJ</v>
      </c>
      <c r="C624">
        <v>46173</v>
      </c>
      <c r="D624" t="str">
        <v>POS Data Upload DC Central</v>
      </c>
      <c r="E624" t="str">
        <v>Sales Beverages</v>
      </c>
      <c r="F624" t="str">
        <v/>
      </c>
      <c r="G624">
        <v>401000</v>
      </c>
      <c r="H624">
        <v>11423</v>
      </c>
      <c r="I624">
        <v>0</v>
      </c>
      <c r="J624">
        <v>408.64</v>
      </c>
    </row>
    <row r="625">
      <c r="B625" t="str">
        <v>SJ</v>
      </c>
      <c r="C625">
        <v>46173</v>
      </c>
      <c r="D625" t="str">
        <v>POS Data Upload DC Central</v>
      </c>
      <c r="E625" t="str">
        <v>Sales Food</v>
      </c>
      <c r="F625" t="str">
        <v/>
      </c>
      <c r="G625">
        <v>401000</v>
      </c>
      <c r="H625">
        <v>11423</v>
      </c>
      <c r="I625">
        <v>0</v>
      </c>
      <c r="J625">
        <v>4079.6</v>
      </c>
    </row>
    <row r="626">
      <c r="B626" t="str">
        <v>SJ</v>
      </c>
      <c r="C626">
        <v>46173</v>
      </c>
      <c r="D626" t="str">
        <v>POS Data Upload DC Central</v>
      </c>
      <c r="E626" t="str">
        <v>Sales Other</v>
      </c>
      <c r="F626" t="str">
        <v/>
      </c>
      <c r="G626">
        <v>408000</v>
      </c>
      <c r="H626">
        <v>11423</v>
      </c>
      <c r="I626">
        <v>0</v>
      </c>
      <c r="J626">
        <v>2.94</v>
      </c>
    </row>
    <row r="627">
      <c r="B627" t="str">
        <v>SJ</v>
      </c>
      <c r="C627">
        <v>46173</v>
      </c>
      <c r="D627" t="str">
        <v>POS Data Upload DC Central</v>
      </c>
      <c r="E627" t="str">
        <v>Sales Tax Payable</v>
      </c>
      <c r="F627" t="str">
        <v/>
      </c>
      <c r="G627">
        <v>241000</v>
      </c>
      <c r="H627">
        <v>11423</v>
      </c>
      <c r="I627">
        <v>0</v>
      </c>
      <c r="J627">
        <v>370.41</v>
      </c>
    </row>
    <row r="628">
      <c r="B628" t="str">
        <v>SJ</v>
      </c>
      <c r="C628">
        <v>46173</v>
      </c>
      <c r="D628" t="str">
        <v>POS Data Upload DC Central</v>
      </c>
      <c r="E628" t="str">
        <v>Uber</v>
      </c>
      <c r="F628" t="str">
        <v>UBD</v>
      </c>
      <c r="G628">
        <v>116000</v>
      </c>
      <c r="H628">
        <v>11423</v>
      </c>
      <c r="I628">
        <v>151.1</v>
      </c>
      <c r="J628">
        <v>0</v>
      </c>
    </row>
    <row r="629">
      <c r="B629" t="str">
        <v>SJ</v>
      </c>
      <c r="C629">
        <v>46173</v>
      </c>
      <c r="D629" t="str">
        <v>POS Data Upload DC Central</v>
      </c>
      <c r="E629" t="str">
        <v>Uber Shortage</v>
      </c>
      <c r="F629" t="str">
        <v>UBD</v>
      </c>
      <c r="G629">
        <v>678500</v>
      </c>
      <c r="H629">
        <v>11423</v>
      </c>
      <c r="I629">
        <v>0</v>
      </c>
      <c r="J629">
        <v>0</v>
      </c>
    </row>
    <row r="630">
      <c r="B630" t="str">
        <v>SJ</v>
      </c>
      <c r="C630">
        <v>46173</v>
      </c>
      <c r="D630" t="str">
        <v>POS Data Upload DC Central</v>
      </c>
      <c r="E630" t="str">
        <v>WL DD Tips</v>
      </c>
      <c r="F630" t="str">
        <v/>
      </c>
      <c r="G630">
        <v>670000</v>
      </c>
      <c r="H630">
        <v>11423</v>
      </c>
      <c r="I630">
        <v>0</v>
      </c>
      <c r="J630">
        <v>0</v>
      </c>
    </row>
    <row r="631">
      <c r="B631" t="str">
        <v>SJ</v>
      </c>
      <c r="C631">
        <v>46173</v>
      </c>
      <c r="D631" t="str">
        <v>POS Data Upload DC Central</v>
      </c>
      <c r="E631" t="str">
        <v>Amex Expected Deposit</v>
      </c>
      <c r="F631" t="str">
        <v>CC</v>
      </c>
      <c r="G631">
        <v>102500</v>
      </c>
      <c r="H631">
        <v>11424</v>
      </c>
      <c r="I631">
        <v>43.77</v>
      </c>
      <c r="J631">
        <v>0</v>
      </c>
    </row>
    <row r="632">
      <c r="B632" t="str">
        <v>SJ</v>
      </c>
      <c r="C632">
        <v>46173</v>
      </c>
      <c r="D632" t="str">
        <v>POS Data Upload DC Central</v>
      </c>
      <c r="E632" t="str">
        <v>Ca CRV</v>
      </c>
      <c r="F632" t="str">
        <v/>
      </c>
      <c r="G632">
        <v>240000</v>
      </c>
      <c r="H632">
        <v>11424</v>
      </c>
      <c r="I632">
        <v>0</v>
      </c>
      <c r="J632">
        <v>0</v>
      </c>
    </row>
    <row r="633">
      <c r="B633" t="str">
        <v>SJ</v>
      </c>
      <c r="C633">
        <v>46173</v>
      </c>
      <c r="D633" t="str">
        <v>POS Data Upload DC Central</v>
      </c>
      <c r="E633" t="str">
        <v>Cash Expected Deposit</v>
      </c>
      <c r="F633" t="str">
        <v>CASH</v>
      </c>
      <c r="G633">
        <v>102000</v>
      </c>
      <c r="H633">
        <v>11424</v>
      </c>
      <c r="I633">
        <v>646.6799999999989</v>
      </c>
      <c r="J633">
        <v>0</v>
      </c>
    </row>
    <row r="634">
      <c r="B634" t="str">
        <v>SJ</v>
      </c>
      <c r="C634">
        <v>46173</v>
      </c>
      <c r="D634" t="str">
        <v>POS Data Upload DC Central</v>
      </c>
      <c r="E634" t="str">
        <v>CC Expected Deposit</v>
      </c>
      <c r="F634" t="str">
        <v>CC</v>
      </c>
      <c r="G634">
        <v>102500</v>
      </c>
      <c r="H634">
        <v>11424</v>
      </c>
      <c r="I634">
        <v>2035.93</v>
      </c>
      <c r="J634">
        <v>0</v>
      </c>
    </row>
    <row r="635">
      <c r="B635" t="str">
        <v>SJ</v>
      </c>
      <c r="C635">
        <v>46173</v>
      </c>
      <c r="D635" t="str">
        <v>POS Data Upload DC Central</v>
      </c>
      <c r="E635" t="str">
        <v>Delivery Fee</v>
      </c>
      <c r="F635" t="str">
        <v/>
      </c>
      <c r="G635">
        <v>670000</v>
      </c>
      <c r="H635">
        <v>11424</v>
      </c>
      <c r="I635">
        <v>0</v>
      </c>
      <c r="J635">
        <v>0</v>
      </c>
    </row>
    <row r="636">
      <c r="B636" t="str">
        <v>SJ</v>
      </c>
      <c r="C636">
        <v>46173</v>
      </c>
      <c r="D636" t="str">
        <v>POS Data Upload DC Central</v>
      </c>
      <c r="E636" t="str">
        <v>Discounts - 10%</v>
      </c>
      <c r="F636" t="str">
        <v/>
      </c>
      <c r="G636">
        <v>421000</v>
      </c>
      <c r="H636">
        <v>11424</v>
      </c>
      <c r="I636">
        <v>0</v>
      </c>
      <c r="J636">
        <v>0</v>
      </c>
    </row>
    <row r="637">
      <c r="B637" t="str">
        <v>SJ</v>
      </c>
      <c r="C637">
        <v>46173</v>
      </c>
      <c r="D637" t="str">
        <v>POS Data Upload DC Central</v>
      </c>
      <c r="E637" t="str">
        <v>Discounts - Employee</v>
      </c>
      <c r="F637" t="str">
        <v/>
      </c>
      <c r="G637">
        <v>421000</v>
      </c>
      <c r="H637">
        <v>11424</v>
      </c>
      <c r="I637">
        <v>0</v>
      </c>
      <c r="J637">
        <v>0</v>
      </c>
    </row>
    <row r="638">
      <c r="B638" t="str">
        <v>SJ</v>
      </c>
      <c r="C638">
        <v>46173</v>
      </c>
      <c r="D638" t="str">
        <v>POS Data Upload DC Central</v>
      </c>
      <c r="E638" t="str">
        <v>Discounts - Guest Recovery</v>
      </c>
      <c r="F638" t="str">
        <v/>
      </c>
      <c r="G638">
        <v>421000</v>
      </c>
      <c r="H638">
        <v>11424</v>
      </c>
      <c r="I638">
        <v>0</v>
      </c>
      <c r="J638">
        <v>0</v>
      </c>
    </row>
    <row r="639">
      <c r="B639" t="str">
        <v>SJ</v>
      </c>
      <c r="C639">
        <v>46173</v>
      </c>
      <c r="D639" t="str">
        <v>POS Data Upload DC Central</v>
      </c>
      <c r="E639" t="str">
        <v>Discounts - Manager</v>
      </c>
      <c r="F639" t="str">
        <v/>
      </c>
      <c r="G639">
        <v>421000</v>
      </c>
      <c r="H639">
        <v>11424</v>
      </c>
      <c r="I639">
        <v>0</v>
      </c>
      <c r="J639">
        <v>0</v>
      </c>
    </row>
    <row r="640">
      <c r="B640" t="str">
        <v>SJ</v>
      </c>
      <c r="C640">
        <v>46173</v>
      </c>
      <c r="D640" t="str">
        <v>POS Data Upload DC Central</v>
      </c>
      <c r="E640" t="str">
        <v>Discounts - Military</v>
      </c>
      <c r="F640" t="str">
        <v/>
      </c>
      <c r="G640">
        <v>421000</v>
      </c>
      <c r="H640">
        <v>11424</v>
      </c>
      <c r="I640">
        <v>0</v>
      </c>
      <c r="J640">
        <v>0</v>
      </c>
    </row>
    <row r="641">
      <c r="B641" t="str">
        <v>SJ</v>
      </c>
      <c r="C641">
        <v>46173</v>
      </c>
      <c r="D641" t="str">
        <v>POS Data Upload DC Central</v>
      </c>
      <c r="E641" t="str">
        <v>Discounts - Open $</v>
      </c>
      <c r="F641" t="str">
        <v/>
      </c>
      <c r="G641">
        <v>421000</v>
      </c>
      <c r="H641">
        <v>11424</v>
      </c>
      <c r="I641">
        <v>0</v>
      </c>
      <c r="J641">
        <v>0</v>
      </c>
    </row>
    <row r="642">
      <c r="B642" t="str">
        <v>SJ</v>
      </c>
      <c r="C642">
        <v>46173</v>
      </c>
      <c r="D642" t="str">
        <v>POS Data Upload DC Central</v>
      </c>
      <c r="E642" t="str">
        <v>Discounts - Open %</v>
      </c>
      <c r="F642" t="str">
        <v/>
      </c>
      <c r="G642">
        <v>421000</v>
      </c>
      <c r="H642">
        <v>11424</v>
      </c>
      <c r="I642">
        <v>0</v>
      </c>
      <c r="J642">
        <v>0</v>
      </c>
    </row>
    <row r="643">
      <c r="B643" t="str">
        <v>SJ</v>
      </c>
      <c r="C643">
        <v>46173</v>
      </c>
      <c r="D643" t="str">
        <v>POS Data Upload DC Central</v>
      </c>
      <c r="E643" t="str">
        <v>Discounts - Other</v>
      </c>
      <c r="F643" t="str">
        <v/>
      </c>
      <c r="G643">
        <v>421000</v>
      </c>
      <c r="H643">
        <v>11424</v>
      </c>
      <c r="I643">
        <v>0</v>
      </c>
      <c r="J643">
        <v>0</v>
      </c>
    </row>
    <row r="644">
      <c r="B644" t="str">
        <v>SJ</v>
      </c>
      <c r="C644">
        <v>46173</v>
      </c>
      <c r="D644" t="str">
        <v>POS Data Upload DC Central</v>
      </c>
      <c r="E644" t="str">
        <v>Discounts - Police</v>
      </c>
      <c r="F644" t="str">
        <v/>
      </c>
      <c r="G644">
        <v>421000</v>
      </c>
      <c r="H644">
        <v>11424</v>
      </c>
      <c r="I644">
        <v>0</v>
      </c>
      <c r="J644">
        <v>0</v>
      </c>
    </row>
    <row r="645">
      <c r="B645" t="str">
        <v>SJ</v>
      </c>
      <c r="C645">
        <v>46173</v>
      </c>
      <c r="D645" t="str">
        <v>POS Data Upload DC Central</v>
      </c>
      <c r="E645" t="str">
        <v>Discounts - Senior Citizen</v>
      </c>
      <c r="F645" t="str">
        <v/>
      </c>
      <c r="G645">
        <v>421000</v>
      </c>
      <c r="H645">
        <v>11424</v>
      </c>
      <c r="I645">
        <v>0</v>
      </c>
      <c r="J645">
        <v>0</v>
      </c>
    </row>
    <row r="646">
      <c r="B646" t="str">
        <v>SJ</v>
      </c>
      <c r="C646">
        <v>46173</v>
      </c>
      <c r="D646" t="str">
        <v>POS Data Upload DC Central</v>
      </c>
      <c r="E646" t="str">
        <v>Donations</v>
      </c>
      <c r="F646" t="str">
        <v/>
      </c>
      <c r="G646">
        <v>236000</v>
      </c>
      <c r="H646">
        <v>11424</v>
      </c>
      <c r="I646">
        <v>0</v>
      </c>
      <c r="J646">
        <v>0</v>
      </c>
    </row>
    <row r="647">
      <c r="B647" t="str">
        <v>SJ</v>
      </c>
      <c r="C647">
        <v>46173</v>
      </c>
      <c r="D647" t="str">
        <v>POS Data Upload DC Central</v>
      </c>
      <c r="E647" t="str">
        <v>DoorDash</v>
      </c>
      <c r="F647" t="str">
        <v>DDD</v>
      </c>
      <c r="G647">
        <v>113000</v>
      </c>
      <c r="H647">
        <v>11424</v>
      </c>
      <c r="I647">
        <v>1310.32</v>
      </c>
      <c r="J647">
        <v>0</v>
      </c>
    </row>
    <row r="648">
      <c r="B648" t="str">
        <v>SJ</v>
      </c>
      <c r="C648">
        <v>46173</v>
      </c>
      <c r="D648" t="str">
        <v>POS Data Upload DC Central</v>
      </c>
      <c r="E648" t="str">
        <v>DoorDash Shortage</v>
      </c>
      <c r="F648" t="str">
        <v>DDD</v>
      </c>
      <c r="G648">
        <v>678500</v>
      </c>
      <c r="H648">
        <v>11424</v>
      </c>
      <c r="I648">
        <v>0</v>
      </c>
      <c r="J648">
        <v>0</v>
      </c>
    </row>
    <row r="649">
      <c r="B649" t="str">
        <v>SJ</v>
      </c>
      <c r="C649">
        <v>46173</v>
      </c>
      <c r="D649" t="str">
        <v>POS Data Upload DC Central</v>
      </c>
      <c r="E649" t="str">
        <v xml:space="preserve">EBT Expected </v>
      </c>
      <c r="F649" t="str">
        <v/>
      </c>
      <c r="G649">
        <v>114000</v>
      </c>
      <c r="H649">
        <v>11424</v>
      </c>
      <c r="I649">
        <v>0</v>
      </c>
      <c r="J649">
        <v>0</v>
      </c>
    </row>
    <row r="650">
      <c r="B650" t="str">
        <v>SJ</v>
      </c>
      <c r="C650">
        <v>46173</v>
      </c>
      <c r="D650" t="str">
        <v>POS Data Upload DC Central</v>
      </c>
      <c r="E650" t="str">
        <v>EZ Cater</v>
      </c>
      <c r="F650" t="str">
        <v/>
      </c>
      <c r="G650">
        <v>110000</v>
      </c>
      <c r="H650">
        <v>11424</v>
      </c>
      <c r="I650">
        <v>0</v>
      </c>
      <c r="J650">
        <v>0</v>
      </c>
    </row>
    <row r="651">
      <c r="B651" t="str">
        <v>SJ</v>
      </c>
      <c r="C651">
        <v>46173</v>
      </c>
      <c r="D651" t="str">
        <v>POS Data Upload DC Central</v>
      </c>
      <c r="E651" t="str">
        <v>Gift Card Redeemed</v>
      </c>
      <c r="F651" t="str">
        <v/>
      </c>
      <c r="G651">
        <v>202900</v>
      </c>
      <c r="H651">
        <v>11424</v>
      </c>
      <c r="I651">
        <v>0</v>
      </c>
      <c r="J651">
        <v>0</v>
      </c>
    </row>
    <row r="652">
      <c r="B652" t="str">
        <v>SJ</v>
      </c>
      <c r="C652">
        <v>46173</v>
      </c>
      <c r="D652" t="str">
        <v>POS Data Upload DC Central</v>
      </c>
      <c r="E652" t="str">
        <v>Gift Cards Sales</v>
      </c>
      <c r="F652" t="str">
        <v/>
      </c>
      <c r="G652">
        <v>202800</v>
      </c>
      <c r="H652">
        <v>11424</v>
      </c>
      <c r="I652">
        <v>0</v>
      </c>
      <c r="J652">
        <v>0</v>
      </c>
    </row>
    <row r="653">
      <c r="B653" t="str">
        <v>SJ</v>
      </c>
      <c r="C653">
        <v>46173</v>
      </c>
      <c r="D653" t="str">
        <v>POS Data Upload DC Central</v>
      </c>
      <c r="E653" t="str">
        <v>GrubHub</v>
      </c>
      <c r="F653" t="str">
        <v>GHD</v>
      </c>
      <c r="G653">
        <v>115000</v>
      </c>
      <c r="H653">
        <v>11424</v>
      </c>
      <c r="I653">
        <v>188.67</v>
      </c>
      <c r="J653">
        <v>0</v>
      </c>
    </row>
    <row r="654">
      <c r="B654" t="str">
        <v>SJ</v>
      </c>
      <c r="C654">
        <v>46173</v>
      </c>
      <c r="D654" t="str">
        <v>POS Data Upload DC Central</v>
      </c>
      <c r="E654" t="str">
        <v>Kiosk Expected Payment</v>
      </c>
      <c r="F654" t="str">
        <v>CC</v>
      </c>
      <c r="G654">
        <v>102500</v>
      </c>
      <c r="H654">
        <v>11424</v>
      </c>
      <c r="I654">
        <v>0</v>
      </c>
      <c r="J654">
        <v>0</v>
      </c>
    </row>
    <row r="655">
      <c r="B655" t="str">
        <v>SJ</v>
      </c>
      <c r="C655">
        <v>46173</v>
      </c>
      <c r="D655" t="str">
        <v>POS Data Upload DC Central</v>
      </c>
      <c r="E655" t="str">
        <v>Non-Redeemable Tender</v>
      </c>
      <c r="F655" t="str">
        <v>CASH</v>
      </c>
      <c r="G655">
        <v>676000</v>
      </c>
      <c r="H655">
        <v>11424</v>
      </c>
      <c r="I655">
        <v>0</v>
      </c>
      <c r="J655">
        <v>0</v>
      </c>
    </row>
    <row r="656">
      <c r="B656" t="str">
        <v>SJ</v>
      </c>
      <c r="C656">
        <v>46173</v>
      </c>
      <c r="D656" t="str">
        <v>POS Data Upload DC Central</v>
      </c>
      <c r="E656" t="str">
        <v>O/S DC Discrepancies</v>
      </c>
      <c r="F656" t="str">
        <v>CASH</v>
      </c>
      <c r="G656">
        <v>676000</v>
      </c>
      <c r="H656">
        <v>11424</v>
      </c>
      <c r="I656">
        <v>0</v>
      </c>
      <c r="J656">
        <v>0</v>
      </c>
    </row>
    <row r="657">
      <c r="B657" t="str">
        <v>SJ</v>
      </c>
      <c r="C657">
        <v>46173</v>
      </c>
      <c r="D657" t="str">
        <v>POS Data Upload DC Central</v>
      </c>
      <c r="E657" t="str">
        <v>Online Catering</v>
      </c>
      <c r="F657" t="str">
        <v/>
      </c>
      <c r="G657">
        <v>110000</v>
      </c>
      <c r="H657">
        <v>11424</v>
      </c>
      <c r="I657">
        <v>0</v>
      </c>
      <c r="J657">
        <v>0</v>
      </c>
    </row>
    <row r="658">
      <c r="B658" t="str">
        <v>SJ</v>
      </c>
      <c r="C658">
        <v>46173</v>
      </c>
      <c r="D658" t="str">
        <v>POS Data Upload DC Central</v>
      </c>
      <c r="E658" t="str">
        <v>Paid Outs</v>
      </c>
      <c r="F658" t="str">
        <v/>
      </c>
      <c r="G658">
        <v>116200</v>
      </c>
      <c r="H658">
        <v>11424</v>
      </c>
      <c r="I658">
        <v>0</v>
      </c>
      <c r="J658">
        <v>0</v>
      </c>
    </row>
    <row r="659">
      <c r="B659" t="str">
        <v>SJ</v>
      </c>
      <c r="C659">
        <v>46173</v>
      </c>
      <c r="D659" t="str">
        <v>POS Data Upload DC Central</v>
      </c>
      <c r="E659" t="str">
        <v>POS Over/Short</v>
      </c>
      <c r="F659" t="str">
        <v>CASH</v>
      </c>
      <c r="G659">
        <v>676000</v>
      </c>
      <c r="H659">
        <v>11424</v>
      </c>
      <c r="I659">
        <v>0</v>
      </c>
      <c r="J659">
        <v>0</v>
      </c>
    </row>
    <row r="660">
      <c r="B660" t="str">
        <v>SJ</v>
      </c>
      <c r="C660">
        <v>46173</v>
      </c>
      <c r="D660" t="str">
        <v>POS Data Upload DC Central</v>
      </c>
      <c r="E660" t="str">
        <v>Promotions</v>
      </c>
      <c r="F660" t="str">
        <v/>
      </c>
      <c r="G660">
        <v>444000</v>
      </c>
      <c r="H660">
        <v>11424</v>
      </c>
      <c r="I660">
        <v>0</v>
      </c>
      <c r="J660">
        <v>0</v>
      </c>
    </row>
    <row r="661">
      <c r="B661" t="str">
        <v>SJ</v>
      </c>
      <c r="C661">
        <v>46173</v>
      </c>
      <c r="D661" t="str">
        <v>POS Data Upload DC Central</v>
      </c>
      <c r="E661" t="str">
        <v>Sales Beverages</v>
      </c>
      <c r="F661" t="str">
        <v/>
      </c>
      <c r="G661">
        <v>401000</v>
      </c>
      <c r="H661">
        <v>11424</v>
      </c>
      <c r="I661">
        <v>0</v>
      </c>
      <c r="J661">
        <v>365.6</v>
      </c>
    </row>
    <row r="662">
      <c r="B662" t="str">
        <v>SJ</v>
      </c>
      <c r="C662">
        <v>46173</v>
      </c>
      <c r="D662" t="str">
        <v>POS Data Upload DC Central</v>
      </c>
      <c r="E662" t="str">
        <v>Sales Food</v>
      </c>
      <c r="F662" t="str">
        <v/>
      </c>
      <c r="G662">
        <v>401000</v>
      </c>
      <c r="H662">
        <v>11424</v>
      </c>
      <c r="I662">
        <v>0</v>
      </c>
      <c r="J662">
        <v>3689.04</v>
      </c>
    </row>
    <row r="663">
      <c r="B663" t="str">
        <v>SJ</v>
      </c>
      <c r="C663">
        <v>46173</v>
      </c>
      <c r="D663" t="str">
        <v>POS Data Upload DC Central</v>
      </c>
      <c r="E663" t="str">
        <v>Sales Other</v>
      </c>
      <c r="F663" t="str">
        <v/>
      </c>
      <c r="G663">
        <v>408000</v>
      </c>
      <c r="H663">
        <v>11424</v>
      </c>
      <c r="I663">
        <v>0</v>
      </c>
      <c r="J663">
        <v>1.5</v>
      </c>
    </row>
    <row r="664">
      <c r="B664" t="str">
        <v>SJ</v>
      </c>
      <c r="C664">
        <v>46173</v>
      </c>
      <c r="D664" t="str">
        <v>POS Data Upload DC Central</v>
      </c>
      <c r="E664" t="str">
        <v>Sales Tax Payable</v>
      </c>
      <c r="F664" t="str">
        <v/>
      </c>
      <c r="G664">
        <v>241000</v>
      </c>
      <c r="H664">
        <v>11424</v>
      </c>
      <c r="I664">
        <v>0</v>
      </c>
      <c r="J664">
        <v>375.21</v>
      </c>
    </row>
    <row r="665">
      <c r="B665" t="str">
        <v>SJ</v>
      </c>
      <c r="C665">
        <v>46173</v>
      </c>
      <c r="D665" t="str">
        <v>POS Data Upload DC Central</v>
      </c>
      <c r="E665" t="str">
        <v>Uber</v>
      </c>
      <c r="F665" t="str">
        <v>UBD</v>
      </c>
      <c r="G665">
        <v>116000</v>
      </c>
      <c r="H665">
        <v>11424</v>
      </c>
      <c r="I665">
        <v>205.98</v>
      </c>
      <c r="J665">
        <v>0</v>
      </c>
    </row>
    <row r="666">
      <c r="B666" t="str">
        <v>SJ</v>
      </c>
      <c r="C666">
        <v>46173</v>
      </c>
      <c r="D666" t="str">
        <v>POS Data Upload DC Central</v>
      </c>
      <c r="E666" t="str">
        <v>Uber Shortage</v>
      </c>
      <c r="F666" t="str">
        <v>UBD</v>
      </c>
      <c r="G666">
        <v>678500</v>
      </c>
      <c r="H666">
        <v>11424</v>
      </c>
      <c r="I666">
        <v>0</v>
      </c>
      <c r="J666">
        <v>0</v>
      </c>
    </row>
    <row r="667">
      <c r="B667" t="str">
        <v>SJ</v>
      </c>
      <c r="C667">
        <v>46173</v>
      </c>
      <c r="D667" t="str">
        <v>POS Data Upload DC Central</v>
      </c>
      <c r="E667" t="str">
        <v>WL DD Tips</v>
      </c>
      <c r="F667" t="str">
        <v/>
      </c>
      <c r="G667">
        <v>670000</v>
      </c>
      <c r="H667">
        <v>11424</v>
      </c>
      <c r="I667">
        <v>0</v>
      </c>
      <c r="J667">
        <v>0</v>
      </c>
    </row>
    <row r="668">
      <c r="B668" t="str">
        <v>SJ</v>
      </c>
      <c r="C668">
        <v>46173</v>
      </c>
      <c r="D668" t="str">
        <v>POS Data Upload DC Central</v>
      </c>
      <c r="E668" t="str">
        <v>Amex Expected Deposit</v>
      </c>
      <c r="F668" t="str">
        <v>CC</v>
      </c>
      <c r="G668">
        <v>102500</v>
      </c>
      <c r="H668">
        <v>11425</v>
      </c>
      <c r="I668">
        <v>0</v>
      </c>
      <c r="J668">
        <v>0</v>
      </c>
    </row>
    <row r="669">
      <c r="B669" t="str">
        <v>SJ</v>
      </c>
      <c r="C669">
        <v>46173</v>
      </c>
      <c r="D669" t="str">
        <v>POS Data Upload DC Central</v>
      </c>
      <c r="E669" t="str">
        <v>Ca CRV</v>
      </c>
      <c r="F669" t="str">
        <v/>
      </c>
      <c r="G669">
        <v>240000</v>
      </c>
      <c r="H669">
        <v>11425</v>
      </c>
      <c r="I669">
        <v>0</v>
      </c>
      <c r="J669">
        <v>0</v>
      </c>
    </row>
    <row r="670">
      <c r="B670" t="str">
        <v>SJ</v>
      </c>
      <c r="C670">
        <v>46173</v>
      </c>
      <c r="D670" t="str">
        <v>POS Data Upload DC Central</v>
      </c>
      <c r="E670" t="str">
        <v>Cash Expected Deposit</v>
      </c>
      <c r="F670" t="str">
        <v>CASH</v>
      </c>
      <c r="G670">
        <v>102000</v>
      </c>
      <c r="H670">
        <v>11425</v>
      </c>
      <c r="I670">
        <v>389.7999999999997</v>
      </c>
      <c r="J670">
        <v>0</v>
      </c>
    </row>
    <row r="671">
      <c r="B671" t="str">
        <v>SJ</v>
      </c>
      <c r="C671">
        <v>46173</v>
      </c>
      <c r="D671" t="str">
        <v>POS Data Upload DC Central</v>
      </c>
      <c r="E671" t="str">
        <v>CC Expected Deposit</v>
      </c>
      <c r="F671" t="str">
        <v>CC</v>
      </c>
      <c r="G671">
        <v>102500</v>
      </c>
      <c r="H671">
        <v>11425</v>
      </c>
      <c r="I671">
        <v>1917.04</v>
      </c>
      <c r="J671">
        <v>0</v>
      </c>
    </row>
    <row r="672">
      <c r="B672" t="str">
        <v>SJ</v>
      </c>
      <c r="C672">
        <v>46173</v>
      </c>
      <c r="D672" t="str">
        <v>POS Data Upload DC Central</v>
      </c>
      <c r="E672" t="str">
        <v>Delivery Fee</v>
      </c>
      <c r="F672" t="str">
        <v/>
      </c>
      <c r="G672">
        <v>670000</v>
      </c>
      <c r="H672">
        <v>11425</v>
      </c>
      <c r="I672">
        <v>0</v>
      </c>
      <c r="J672">
        <v>0</v>
      </c>
    </row>
    <row r="673">
      <c r="B673" t="str">
        <v>SJ</v>
      </c>
      <c r="C673">
        <v>46173</v>
      </c>
      <c r="D673" t="str">
        <v>POS Data Upload DC Central</v>
      </c>
      <c r="E673" t="str">
        <v>Discounts - 10%</v>
      </c>
      <c r="F673" t="str">
        <v/>
      </c>
      <c r="G673">
        <v>421000</v>
      </c>
      <c r="H673">
        <v>11425</v>
      </c>
      <c r="I673">
        <v>0</v>
      </c>
      <c r="J673">
        <v>0</v>
      </c>
    </row>
    <row r="674">
      <c r="B674" t="str">
        <v>SJ</v>
      </c>
      <c r="C674">
        <v>46173</v>
      </c>
      <c r="D674" t="str">
        <v>POS Data Upload DC Central</v>
      </c>
      <c r="E674" t="str">
        <v>Discounts - Employee</v>
      </c>
      <c r="F674" t="str">
        <v/>
      </c>
      <c r="G674">
        <v>421000</v>
      </c>
      <c r="H674">
        <v>11425</v>
      </c>
      <c r="I674">
        <v>0</v>
      </c>
      <c r="J674">
        <v>0</v>
      </c>
    </row>
    <row r="675">
      <c r="B675" t="str">
        <v>SJ</v>
      </c>
      <c r="C675">
        <v>46173</v>
      </c>
      <c r="D675" t="str">
        <v>POS Data Upload DC Central</v>
      </c>
      <c r="E675" t="str">
        <v>Discounts - Guest Recovery</v>
      </c>
      <c r="F675" t="str">
        <v/>
      </c>
      <c r="G675">
        <v>421000</v>
      </c>
      <c r="H675">
        <v>11425</v>
      </c>
      <c r="I675">
        <v>0</v>
      </c>
      <c r="J675">
        <v>0</v>
      </c>
    </row>
    <row r="676">
      <c r="B676" t="str">
        <v>SJ</v>
      </c>
      <c r="C676">
        <v>46173</v>
      </c>
      <c r="D676" t="str">
        <v>POS Data Upload DC Central</v>
      </c>
      <c r="E676" t="str">
        <v>Discounts - Manager</v>
      </c>
      <c r="F676" t="str">
        <v/>
      </c>
      <c r="G676">
        <v>421000</v>
      </c>
      <c r="H676">
        <v>11425</v>
      </c>
      <c r="I676">
        <v>0</v>
      </c>
      <c r="J676">
        <v>0</v>
      </c>
    </row>
    <row r="677">
      <c r="B677" t="str">
        <v>SJ</v>
      </c>
      <c r="C677">
        <v>46173</v>
      </c>
      <c r="D677" t="str">
        <v>POS Data Upload DC Central</v>
      </c>
      <c r="E677" t="str">
        <v>Discounts - Military</v>
      </c>
      <c r="F677" t="str">
        <v/>
      </c>
      <c r="G677">
        <v>421000</v>
      </c>
      <c r="H677">
        <v>11425</v>
      </c>
      <c r="I677">
        <v>0</v>
      </c>
      <c r="J677">
        <v>0</v>
      </c>
    </row>
    <row r="678">
      <c r="B678" t="str">
        <v>SJ</v>
      </c>
      <c r="C678">
        <v>46173</v>
      </c>
      <c r="D678" t="str">
        <v>POS Data Upload DC Central</v>
      </c>
      <c r="E678" t="str">
        <v>Discounts - Open $</v>
      </c>
      <c r="F678" t="str">
        <v/>
      </c>
      <c r="G678">
        <v>421000</v>
      </c>
      <c r="H678">
        <v>11425</v>
      </c>
      <c r="I678">
        <v>0</v>
      </c>
      <c r="J678">
        <v>0</v>
      </c>
    </row>
    <row r="679">
      <c r="B679" t="str">
        <v>SJ</v>
      </c>
      <c r="C679">
        <v>46173</v>
      </c>
      <c r="D679" t="str">
        <v>POS Data Upload DC Central</v>
      </c>
      <c r="E679" t="str">
        <v>Discounts - Open %</v>
      </c>
      <c r="F679" t="str">
        <v/>
      </c>
      <c r="G679">
        <v>421000</v>
      </c>
      <c r="H679">
        <v>11425</v>
      </c>
      <c r="I679">
        <v>0</v>
      </c>
      <c r="J679">
        <v>0</v>
      </c>
    </row>
    <row r="680">
      <c r="B680" t="str">
        <v>SJ</v>
      </c>
      <c r="C680">
        <v>46173</v>
      </c>
      <c r="D680" t="str">
        <v>POS Data Upload DC Central</v>
      </c>
      <c r="E680" t="str">
        <v>Discounts - Other</v>
      </c>
      <c r="F680" t="str">
        <v/>
      </c>
      <c r="G680">
        <v>421000</v>
      </c>
      <c r="H680">
        <v>11425</v>
      </c>
      <c r="I680">
        <v>0</v>
      </c>
      <c r="J680">
        <v>0</v>
      </c>
    </row>
    <row r="681">
      <c r="B681" t="str">
        <v>SJ</v>
      </c>
      <c r="C681">
        <v>46173</v>
      </c>
      <c r="D681" t="str">
        <v>POS Data Upload DC Central</v>
      </c>
      <c r="E681" t="str">
        <v>Discounts - Police</v>
      </c>
      <c r="F681" t="str">
        <v/>
      </c>
      <c r="G681">
        <v>421000</v>
      </c>
      <c r="H681">
        <v>11425</v>
      </c>
      <c r="I681">
        <v>0</v>
      </c>
      <c r="J681">
        <v>0</v>
      </c>
    </row>
    <row r="682">
      <c r="B682" t="str">
        <v>SJ</v>
      </c>
      <c r="C682">
        <v>46173</v>
      </c>
      <c r="D682" t="str">
        <v>POS Data Upload DC Central</v>
      </c>
      <c r="E682" t="str">
        <v>Discounts - Senior Citizen</v>
      </c>
      <c r="F682" t="str">
        <v/>
      </c>
      <c r="G682">
        <v>421000</v>
      </c>
      <c r="H682">
        <v>11425</v>
      </c>
      <c r="I682">
        <v>0</v>
      </c>
      <c r="J682">
        <v>0</v>
      </c>
    </row>
    <row r="683">
      <c r="B683" t="str">
        <v>SJ</v>
      </c>
      <c r="C683">
        <v>46173</v>
      </c>
      <c r="D683" t="str">
        <v>POS Data Upload DC Central</v>
      </c>
      <c r="E683" t="str">
        <v>Donations</v>
      </c>
      <c r="F683" t="str">
        <v/>
      </c>
      <c r="G683">
        <v>236000</v>
      </c>
      <c r="H683">
        <v>11425</v>
      </c>
      <c r="I683">
        <v>0</v>
      </c>
      <c r="J683">
        <v>0</v>
      </c>
    </row>
    <row r="684">
      <c r="B684" t="str">
        <v>SJ</v>
      </c>
      <c r="C684">
        <v>46173</v>
      </c>
      <c r="D684" t="str">
        <v>POS Data Upload DC Central</v>
      </c>
      <c r="E684" t="str">
        <v>DoorDash</v>
      </c>
      <c r="F684" t="str">
        <v>DDD</v>
      </c>
      <c r="G684">
        <v>113000</v>
      </c>
      <c r="H684">
        <v>11425</v>
      </c>
      <c r="I684">
        <v>480.57</v>
      </c>
      <c r="J684">
        <v>0</v>
      </c>
    </row>
    <row r="685">
      <c r="B685" t="str">
        <v>SJ</v>
      </c>
      <c r="C685">
        <v>46173</v>
      </c>
      <c r="D685" t="str">
        <v>POS Data Upload DC Central</v>
      </c>
      <c r="E685" t="str">
        <v>DoorDash Shortage</v>
      </c>
      <c r="F685" t="str">
        <v>DDD</v>
      </c>
      <c r="G685">
        <v>678500</v>
      </c>
      <c r="H685">
        <v>11425</v>
      </c>
      <c r="I685">
        <v>0</v>
      </c>
      <c r="J685">
        <v>0</v>
      </c>
    </row>
    <row r="686">
      <c r="B686" t="str">
        <v>SJ</v>
      </c>
      <c r="C686">
        <v>46173</v>
      </c>
      <c r="D686" t="str">
        <v>POS Data Upload DC Central</v>
      </c>
      <c r="E686" t="str">
        <v xml:space="preserve">EBT Expected </v>
      </c>
      <c r="F686" t="str">
        <v/>
      </c>
      <c r="G686">
        <v>114000</v>
      </c>
      <c r="H686">
        <v>11425</v>
      </c>
      <c r="I686">
        <v>0</v>
      </c>
      <c r="J686">
        <v>0</v>
      </c>
    </row>
    <row r="687">
      <c r="B687" t="str">
        <v>SJ</v>
      </c>
      <c r="C687">
        <v>46173</v>
      </c>
      <c r="D687" t="str">
        <v>POS Data Upload DC Central</v>
      </c>
      <c r="E687" t="str">
        <v>EZ Cater</v>
      </c>
      <c r="F687" t="str">
        <v/>
      </c>
      <c r="G687">
        <v>110000</v>
      </c>
      <c r="H687">
        <v>11425</v>
      </c>
      <c r="I687">
        <v>0</v>
      </c>
      <c r="J687">
        <v>0</v>
      </c>
    </row>
    <row r="688">
      <c r="B688" t="str">
        <v>SJ</v>
      </c>
      <c r="C688">
        <v>46173</v>
      </c>
      <c r="D688" t="str">
        <v>POS Data Upload DC Central</v>
      </c>
      <c r="E688" t="str">
        <v>Gift Card Redeemed</v>
      </c>
      <c r="F688" t="str">
        <v/>
      </c>
      <c r="G688">
        <v>202900</v>
      </c>
      <c r="H688">
        <v>11425</v>
      </c>
      <c r="I688">
        <v>0</v>
      </c>
      <c r="J688">
        <v>0</v>
      </c>
    </row>
    <row r="689">
      <c r="B689" t="str">
        <v>SJ</v>
      </c>
      <c r="C689">
        <v>46173</v>
      </c>
      <c r="D689" t="str">
        <v>POS Data Upload DC Central</v>
      </c>
      <c r="E689" t="str">
        <v>Gift Cards Sales</v>
      </c>
      <c r="F689" t="str">
        <v/>
      </c>
      <c r="G689">
        <v>202800</v>
      </c>
      <c r="H689">
        <v>11425</v>
      </c>
      <c r="I689">
        <v>0</v>
      </c>
      <c r="J689">
        <v>0</v>
      </c>
    </row>
    <row r="690">
      <c r="B690" t="str">
        <v>SJ</v>
      </c>
      <c r="C690">
        <v>46173</v>
      </c>
      <c r="D690" t="str">
        <v>POS Data Upload DC Central</v>
      </c>
      <c r="E690" t="str">
        <v>GrubHub</v>
      </c>
      <c r="F690" t="str">
        <v>GHD</v>
      </c>
      <c r="G690">
        <v>115000</v>
      </c>
      <c r="H690">
        <v>11425</v>
      </c>
      <c r="I690">
        <v>0</v>
      </c>
      <c r="J690">
        <v>0</v>
      </c>
    </row>
    <row r="691">
      <c r="B691" t="str">
        <v>SJ</v>
      </c>
      <c r="C691">
        <v>46173</v>
      </c>
      <c r="D691" t="str">
        <v>POS Data Upload DC Central</v>
      </c>
      <c r="E691" t="str">
        <v>Kiosk Expected Payment</v>
      </c>
      <c r="F691" t="str">
        <v>CC</v>
      </c>
      <c r="G691">
        <v>102500</v>
      </c>
      <c r="H691">
        <v>11425</v>
      </c>
      <c r="I691">
        <v>0</v>
      </c>
      <c r="J691">
        <v>0</v>
      </c>
    </row>
    <row r="692">
      <c r="B692" t="str">
        <v>SJ</v>
      </c>
      <c r="C692">
        <v>46173</v>
      </c>
      <c r="D692" t="str">
        <v>POS Data Upload DC Central</v>
      </c>
      <c r="E692" t="str">
        <v>Non-Redeemable Tender</v>
      </c>
      <c r="F692" t="str">
        <v>CASH</v>
      </c>
      <c r="G692">
        <v>676000</v>
      </c>
      <c r="H692">
        <v>11425</v>
      </c>
      <c r="I692">
        <v>0</v>
      </c>
      <c r="J692">
        <v>0</v>
      </c>
    </row>
    <row r="693">
      <c r="B693" t="str">
        <v>SJ</v>
      </c>
      <c r="C693">
        <v>46173</v>
      </c>
      <c r="D693" t="str">
        <v>POS Data Upload DC Central</v>
      </c>
      <c r="E693" t="str">
        <v>O/S DC Discrepancies</v>
      </c>
      <c r="F693" t="str">
        <v>CASH</v>
      </c>
      <c r="G693">
        <v>676000</v>
      </c>
      <c r="H693">
        <v>11425</v>
      </c>
      <c r="I693">
        <v>0</v>
      </c>
      <c r="J693">
        <v>0</v>
      </c>
    </row>
    <row r="694">
      <c r="B694" t="str">
        <v>SJ</v>
      </c>
      <c r="C694">
        <v>46173</v>
      </c>
      <c r="D694" t="str">
        <v>POS Data Upload DC Central</v>
      </c>
      <c r="E694" t="str">
        <v>Online Catering</v>
      </c>
      <c r="F694" t="str">
        <v/>
      </c>
      <c r="G694">
        <v>110000</v>
      </c>
      <c r="H694">
        <v>11425</v>
      </c>
      <c r="I694">
        <v>0</v>
      </c>
      <c r="J694">
        <v>0</v>
      </c>
    </row>
    <row r="695">
      <c r="B695" t="str">
        <v>SJ</v>
      </c>
      <c r="C695">
        <v>46173</v>
      </c>
      <c r="D695" t="str">
        <v>POS Data Upload DC Central</v>
      </c>
      <c r="E695" t="str">
        <v>Paid Outs</v>
      </c>
      <c r="F695" t="str">
        <v/>
      </c>
      <c r="G695">
        <v>116200</v>
      </c>
      <c r="H695">
        <v>11425</v>
      </c>
      <c r="I695">
        <v>0</v>
      </c>
      <c r="J695">
        <v>0</v>
      </c>
    </row>
    <row r="696">
      <c r="B696" t="str">
        <v>SJ</v>
      </c>
      <c r="C696">
        <v>46173</v>
      </c>
      <c r="D696" t="str">
        <v>POS Data Upload DC Central</v>
      </c>
      <c r="E696" t="str">
        <v>POS Over/Short</v>
      </c>
      <c r="F696" t="str">
        <v>CASH</v>
      </c>
      <c r="G696">
        <v>676000</v>
      </c>
      <c r="H696">
        <v>11425</v>
      </c>
      <c r="I696">
        <v>0</v>
      </c>
      <c r="J696">
        <v>0</v>
      </c>
    </row>
    <row r="697">
      <c r="B697" t="str">
        <v>SJ</v>
      </c>
      <c r="C697">
        <v>46173</v>
      </c>
      <c r="D697" t="str">
        <v>POS Data Upload DC Central</v>
      </c>
      <c r="E697" t="str">
        <v>Promotions</v>
      </c>
      <c r="F697" t="str">
        <v/>
      </c>
      <c r="G697">
        <v>444000</v>
      </c>
      <c r="H697">
        <v>11425</v>
      </c>
      <c r="I697">
        <v>0</v>
      </c>
      <c r="J697">
        <v>0</v>
      </c>
    </row>
    <row r="698">
      <c r="B698" t="str">
        <v>SJ</v>
      </c>
      <c r="C698">
        <v>46173</v>
      </c>
      <c r="D698" t="str">
        <v>POS Data Upload DC Central</v>
      </c>
      <c r="E698" t="str">
        <v>Sales Beverages</v>
      </c>
      <c r="F698" t="str">
        <v/>
      </c>
      <c r="G698">
        <v>401000</v>
      </c>
      <c r="H698">
        <v>11425</v>
      </c>
      <c r="I698">
        <v>0</v>
      </c>
      <c r="J698">
        <v>202.74</v>
      </c>
    </row>
    <row r="699">
      <c r="B699" t="str">
        <v>SJ</v>
      </c>
      <c r="C699">
        <v>46173</v>
      </c>
      <c r="D699" t="str">
        <v>POS Data Upload DC Central</v>
      </c>
      <c r="E699" t="str">
        <v>Sales Food</v>
      </c>
      <c r="F699" t="str">
        <v/>
      </c>
      <c r="G699">
        <v>401000</v>
      </c>
      <c r="H699">
        <v>11425</v>
      </c>
      <c r="I699">
        <v>0</v>
      </c>
      <c r="J699">
        <v>2392.92</v>
      </c>
    </row>
    <row r="700">
      <c r="B700" t="str">
        <v>SJ</v>
      </c>
      <c r="C700">
        <v>46173</v>
      </c>
      <c r="D700" t="str">
        <v>POS Data Upload DC Central</v>
      </c>
      <c r="E700" t="str">
        <v>Sales Other</v>
      </c>
      <c r="F700" t="str">
        <v/>
      </c>
      <c r="G700">
        <v>408000</v>
      </c>
      <c r="H700">
        <v>11425</v>
      </c>
      <c r="I700">
        <v>0</v>
      </c>
      <c r="J700">
        <v>0</v>
      </c>
    </row>
    <row r="701">
      <c r="B701" t="str">
        <v>SJ</v>
      </c>
      <c r="C701">
        <v>46173</v>
      </c>
      <c r="D701" t="str">
        <v>POS Data Upload DC Central</v>
      </c>
      <c r="E701" t="str">
        <v>Sales Tax Payable</v>
      </c>
      <c r="F701" t="str">
        <v/>
      </c>
      <c r="G701">
        <v>241000</v>
      </c>
      <c r="H701">
        <v>11425</v>
      </c>
      <c r="I701">
        <v>0</v>
      </c>
      <c r="J701">
        <v>240.21</v>
      </c>
    </row>
    <row r="702">
      <c r="B702" t="str">
        <v>SJ</v>
      </c>
      <c r="C702">
        <v>46173</v>
      </c>
      <c r="D702" t="str">
        <v>POS Data Upload DC Central</v>
      </c>
      <c r="E702" t="str">
        <v>Uber</v>
      </c>
      <c r="F702" t="str">
        <v>UBD</v>
      </c>
      <c r="G702">
        <v>116000</v>
      </c>
      <c r="H702">
        <v>11425</v>
      </c>
      <c r="I702">
        <v>48.46</v>
      </c>
      <c r="J702">
        <v>0</v>
      </c>
    </row>
    <row r="703">
      <c r="B703" t="str">
        <v>SJ</v>
      </c>
      <c r="C703">
        <v>46173</v>
      </c>
      <c r="D703" t="str">
        <v>POS Data Upload DC Central</v>
      </c>
      <c r="E703" t="str">
        <v>Uber Shortage</v>
      </c>
      <c r="F703" t="str">
        <v>UBD</v>
      </c>
      <c r="G703">
        <v>678500</v>
      </c>
      <c r="H703">
        <v>11425</v>
      </c>
      <c r="I703">
        <v>0</v>
      </c>
      <c r="J703">
        <v>0</v>
      </c>
    </row>
    <row r="704">
      <c r="B704" t="str">
        <v>SJ</v>
      </c>
      <c r="C704">
        <v>46173</v>
      </c>
      <c r="D704" t="str">
        <v>POS Data Upload DC Central</v>
      </c>
      <c r="E704" t="str">
        <v>WL DD Tips</v>
      </c>
      <c r="F704" t="str">
        <v/>
      </c>
      <c r="G704">
        <v>670000</v>
      </c>
      <c r="H704">
        <v>11425</v>
      </c>
      <c r="I704">
        <v>0</v>
      </c>
      <c r="J704">
        <v>0</v>
      </c>
    </row>
    <row r="705">
      <c r="B705" t="str">
        <v>SJ</v>
      </c>
      <c r="C705">
        <v>46173</v>
      </c>
      <c r="D705" t="str">
        <v>POS Data Upload DC Central</v>
      </c>
      <c r="E705" t="str">
        <v>Amex Expected Deposit</v>
      </c>
      <c r="F705" t="str">
        <v>CC</v>
      </c>
      <c r="G705">
        <v>102500</v>
      </c>
      <c r="H705">
        <v>11438</v>
      </c>
      <c r="I705">
        <v>16.08</v>
      </c>
      <c r="J705">
        <v>0</v>
      </c>
    </row>
    <row r="706">
      <c r="B706" t="str">
        <v>SJ</v>
      </c>
      <c r="C706">
        <v>46173</v>
      </c>
      <c r="D706" t="str">
        <v>POS Data Upload DC Central</v>
      </c>
      <c r="E706" t="str">
        <v>Ca CRV</v>
      </c>
      <c r="F706" t="str">
        <v/>
      </c>
      <c r="G706">
        <v>240000</v>
      </c>
      <c r="H706">
        <v>11438</v>
      </c>
      <c r="I706">
        <v>0</v>
      </c>
      <c r="J706">
        <v>0</v>
      </c>
    </row>
    <row r="707">
      <c r="B707" t="str">
        <v>SJ</v>
      </c>
      <c r="C707">
        <v>46173</v>
      </c>
      <c r="D707" t="str">
        <v>POS Data Upload DC Central</v>
      </c>
      <c r="E707" t="str">
        <v>Cash Expected Deposit</v>
      </c>
      <c r="F707" t="str">
        <v>CASH</v>
      </c>
      <c r="G707">
        <v>102000</v>
      </c>
      <c r="H707">
        <v>11438</v>
      </c>
      <c r="I707">
        <v>542.7600000000002</v>
      </c>
      <c r="J707">
        <v>0</v>
      </c>
    </row>
    <row r="708">
      <c r="B708" t="str">
        <v>SJ</v>
      </c>
      <c r="C708">
        <v>46173</v>
      </c>
      <c r="D708" t="str">
        <v>POS Data Upload DC Central</v>
      </c>
      <c r="E708" t="str">
        <v>CC Expected Deposit</v>
      </c>
      <c r="F708" t="str">
        <v>CC</v>
      </c>
      <c r="G708">
        <v>102500</v>
      </c>
      <c r="H708">
        <v>11438</v>
      </c>
      <c r="I708">
        <v>1728.83</v>
      </c>
      <c r="J708">
        <v>0</v>
      </c>
    </row>
    <row r="709">
      <c r="B709" t="str">
        <v>SJ</v>
      </c>
      <c r="C709">
        <v>46173</v>
      </c>
      <c r="D709" t="str">
        <v>POS Data Upload DC Central</v>
      </c>
      <c r="E709" t="str">
        <v>Delivery Fee</v>
      </c>
      <c r="F709" t="str">
        <v/>
      </c>
      <c r="G709">
        <v>670000</v>
      </c>
      <c r="H709">
        <v>11438</v>
      </c>
      <c r="I709">
        <v>0</v>
      </c>
      <c r="J709">
        <v>0</v>
      </c>
    </row>
    <row r="710">
      <c r="B710" t="str">
        <v>SJ</v>
      </c>
      <c r="C710">
        <v>46173</v>
      </c>
      <c r="D710" t="str">
        <v>POS Data Upload DC Central</v>
      </c>
      <c r="E710" t="str">
        <v>Discounts - 10%</v>
      </c>
      <c r="F710" t="str">
        <v/>
      </c>
      <c r="G710">
        <v>421000</v>
      </c>
      <c r="H710">
        <v>11438</v>
      </c>
      <c r="I710">
        <v>0</v>
      </c>
      <c r="J710">
        <v>0</v>
      </c>
    </row>
    <row r="711">
      <c r="B711" t="str">
        <v>SJ</v>
      </c>
      <c r="C711">
        <v>46173</v>
      </c>
      <c r="D711" t="str">
        <v>POS Data Upload DC Central</v>
      </c>
      <c r="E711" t="str">
        <v>Discounts - Employee</v>
      </c>
      <c r="F711" t="str">
        <v/>
      </c>
      <c r="G711">
        <v>421000</v>
      </c>
      <c r="H711">
        <v>11438</v>
      </c>
      <c r="I711">
        <v>0</v>
      </c>
      <c r="J711">
        <v>0</v>
      </c>
    </row>
    <row r="712">
      <c r="B712" t="str">
        <v>SJ</v>
      </c>
      <c r="C712">
        <v>46173</v>
      </c>
      <c r="D712" t="str">
        <v>POS Data Upload DC Central</v>
      </c>
      <c r="E712" t="str">
        <v>Discounts - Guest Recovery</v>
      </c>
      <c r="F712" t="str">
        <v/>
      </c>
      <c r="G712">
        <v>421000</v>
      </c>
      <c r="H712">
        <v>11438</v>
      </c>
      <c r="I712">
        <v>0</v>
      </c>
      <c r="J712">
        <v>0</v>
      </c>
    </row>
    <row r="713">
      <c r="B713" t="str">
        <v>SJ</v>
      </c>
      <c r="C713">
        <v>46173</v>
      </c>
      <c r="D713" t="str">
        <v>POS Data Upload DC Central</v>
      </c>
      <c r="E713" t="str">
        <v>Discounts - Manager</v>
      </c>
      <c r="F713" t="str">
        <v/>
      </c>
      <c r="G713">
        <v>421000</v>
      </c>
      <c r="H713">
        <v>11438</v>
      </c>
      <c r="I713">
        <v>0</v>
      </c>
      <c r="J713">
        <v>0</v>
      </c>
    </row>
    <row r="714">
      <c r="B714" t="str">
        <v>SJ</v>
      </c>
      <c r="C714">
        <v>46173</v>
      </c>
      <c r="D714" t="str">
        <v>POS Data Upload DC Central</v>
      </c>
      <c r="E714" t="str">
        <v>Discounts - Military</v>
      </c>
      <c r="F714" t="str">
        <v/>
      </c>
      <c r="G714">
        <v>421000</v>
      </c>
      <c r="H714">
        <v>11438</v>
      </c>
      <c r="I714">
        <v>0</v>
      </c>
      <c r="J714">
        <v>0</v>
      </c>
    </row>
    <row r="715">
      <c r="B715" t="str">
        <v>SJ</v>
      </c>
      <c r="C715">
        <v>46173</v>
      </c>
      <c r="D715" t="str">
        <v>POS Data Upload DC Central</v>
      </c>
      <c r="E715" t="str">
        <v>Discounts - Open $</v>
      </c>
      <c r="F715" t="str">
        <v/>
      </c>
      <c r="G715">
        <v>421000</v>
      </c>
      <c r="H715">
        <v>11438</v>
      </c>
      <c r="I715">
        <v>0</v>
      </c>
      <c r="J715">
        <v>0</v>
      </c>
    </row>
    <row r="716">
      <c r="B716" t="str">
        <v>SJ</v>
      </c>
      <c r="C716">
        <v>46173</v>
      </c>
      <c r="D716" t="str">
        <v>POS Data Upload DC Central</v>
      </c>
      <c r="E716" t="str">
        <v>Discounts - Open %</v>
      </c>
      <c r="F716" t="str">
        <v/>
      </c>
      <c r="G716">
        <v>421000</v>
      </c>
      <c r="H716">
        <v>11438</v>
      </c>
      <c r="I716">
        <v>0</v>
      </c>
      <c r="J716">
        <v>0</v>
      </c>
    </row>
    <row r="717">
      <c r="B717" t="str">
        <v>SJ</v>
      </c>
      <c r="C717">
        <v>46173</v>
      </c>
      <c r="D717" t="str">
        <v>POS Data Upload DC Central</v>
      </c>
      <c r="E717" t="str">
        <v>Discounts - Other</v>
      </c>
      <c r="F717" t="str">
        <v/>
      </c>
      <c r="G717">
        <v>421000</v>
      </c>
      <c r="H717">
        <v>11438</v>
      </c>
      <c r="I717">
        <v>0</v>
      </c>
      <c r="J717">
        <v>0</v>
      </c>
    </row>
    <row r="718">
      <c r="B718" t="str">
        <v>SJ</v>
      </c>
      <c r="C718">
        <v>46173</v>
      </c>
      <c r="D718" t="str">
        <v>POS Data Upload DC Central</v>
      </c>
      <c r="E718" t="str">
        <v>Discounts - Police</v>
      </c>
      <c r="F718" t="str">
        <v/>
      </c>
      <c r="G718">
        <v>421000</v>
      </c>
      <c r="H718">
        <v>11438</v>
      </c>
      <c r="I718">
        <v>0</v>
      </c>
      <c r="J718">
        <v>0</v>
      </c>
    </row>
    <row r="719">
      <c r="B719" t="str">
        <v>SJ</v>
      </c>
      <c r="C719">
        <v>46173</v>
      </c>
      <c r="D719" t="str">
        <v>POS Data Upload DC Central</v>
      </c>
      <c r="E719" t="str">
        <v>Discounts - Senior Citizen</v>
      </c>
      <c r="F719" t="str">
        <v/>
      </c>
      <c r="G719">
        <v>421000</v>
      </c>
      <c r="H719">
        <v>11438</v>
      </c>
      <c r="I719">
        <v>0</v>
      </c>
      <c r="J719">
        <v>0</v>
      </c>
    </row>
    <row r="720">
      <c r="B720" t="str">
        <v>SJ</v>
      </c>
      <c r="C720">
        <v>46173</v>
      </c>
      <c r="D720" t="str">
        <v>POS Data Upload DC Central</v>
      </c>
      <c r="E720" t="str">
        <v>Donations</v>
      </c>
      <c r="F720" t="str">
        <v/>
      </c>
      <c r="G720">
        <v>236000</v>
      </c>
      <c r="H720">
        <v>11438</v>
      </c>
      <c r="I720">
        <v>0</v>
      </c>
      <c r="J720">
        <v>0</v>
      </c>
    </row>
    <row r="721">
      <c r="B721" t="str">
        <v>SJ</v>
      </c>
      <c r="C721">
        <v>46173</v>
      </c>
      <c r="D721" t="str">
        <v>POS Data Upload DC Central</v>
      </c>
      <c r="E721" t="str">
        <v>DoorDash</v>
      </c>
      <c r="F721" t="str">
        <v>DDD</v>
      </c>
      <c r="G721">
        <v>113000</v>
      </c>
      <c r="H721">
        <v>11438</v>
      </c>
      <c r="I721">
        <v>771.48</v>
      </c>
      <c r="J721">
        <v>0</v>
      </c>
    </row>
    <row r="722">
      <c r="B722" t="str">
        <v>SJ</v>
      </c>
      <c r="C722">
        <v>46173</v>
      </c>
      <c r="D722" t="str">
        <v>POS Data Upload DC Central</v>
      </c>
      <c r="E722" t="str">
        <v>DoorDash Shortage</v>
      </c>
      <c r="F722" t="str">
        <v>DDD</v>
      </c>
      <c r="G722">
        <v>678500</v>
      </c>
      <c r="H722">
        <v>11438</v>
      </c>
      <c r="I722">
        <v>0</v>
      </c>
      <c r="J722">
        <v>0</v>
      </c>
    </row>
    <row r="723">
      <c r="B723" t="str">
        <v>SJ</v>
      </c>
      <c r="C723">
        <v>46173</v>
      </c>
      <c r="D723" t="str">
        <v>POS Data Upload DC Central</v>
      </c>
      <c r="E723" t="str">
        <v xml:space="preserve">EBT Expected </v>
      </c>
      <c r="F723" t="str">
        <v/>
      </c>
      <c r="G723">
        <v>114000</v>
      </c>
      <c r="H723">
        <v>11438</v>
      </c>
      <c r="I723">
        <v>0</v>
      </c>
      <c r="J723">
        <v>0</v>
      </c>
    </row>
    <row r="724">
      <c r="B724" t="str">
        <v>SJ</v>
      </c>
      <c r="C724">
        <v>46173</v>
      </c>
      <c r="D724" t="str">
        <v>POS Data Upload DC Central</v>
      </c>
      <c r="E724" t="str">
        <v>EZ Cater</v>
      </c>
      <c r="F724" t="str">
        <v/>
      </c>
      <c r="G724">
        <v>110000</v>
      </c>
      <c r="H724">
        <v>11438</v>
      </c>
      <c r="I724">
        <v>0</v>
      </c>
      <c r="J724">
        <v>0</v>
      </c>
    </row>
    <row r="725">
      <c r="B725" t="str">
        <v>SJ</v>
      </c>
      <c r="C725">
        <v>46173</v>
      </c>
      <c r="D725" t="str">
        <v>POS Data Upload DC Central</v>
      </c>
      <c r="E725" t="str">
        <v>Gift Card Redeemed</v>
      </c>
      <c r="F725" t="str">
        <v/>
      </c>
      <c r="G725">
        <v>202900</v>
      </c>
      <c r="H725">
        <v>11438</v>
      </c>
      <c r="I725">
        <v>0</v>
      </c>
      <c r="J725">
        <v>0</v>
      </c>
    </row>
    <row r="726">
      <c r="B726" t="str">
        <v>SJ</v>
      </c>
      <c r="C726">
        <v>46173</v>
      </c>
      <c r="D726" t="str">
        <v>POS Data Upload DC Central</v>
      </c>
      <c r="E726" t="str">
        <v>Gift Cards Sales</v>
      </c>
      <c r="F726" t="str">
        <v/>
      </c>
      <c r="G726">
        <v>202800</v>
      </c>
      <c r="H726">
        <v>11438</v>
      </c>
      <c r="I726">
        <v>0</v>
      </c>
      <c r="J726">
        <v>0</v>
      </c>
    </row>
    <row r="727">
      <c r="B727" t="str">
        <v>SJ</v>
      </c>
      <c r="C727">
        <v>46173</v>
      </c>
      <c r="D727" t="str">
        <v>POS Data Upload DC Central</v>
      </c>
      <c r="E727" t="str">
        <v>GrubHub</v>
      </c>
      <c r="F727" t="str">
        <v>GHD</v>
      </c>
      <c r="G727">
        <v>115000</v>
      </c>
      <c r="H727">
        <v>11438</v>
      </c>
      <c r="I727">
        <v>46.74</v>
      </c>
      <c r="J727">
        <v>0</v>
      </c>
    </row>
    <row r="728">
      <c r="B728" t="str">
        <v>SJ</v>
      </c>
      <c r="C728">
        <v>46173</v>
      </c>
      <c r="D728" t="str">
        <v>POS Data Upload DC Central</v>
      </c>
      <c r="E728" t="str">
        <v>Kiosk Expected Payment</v>
      </c>
      <c r="F728" t="str">
        <v>CC</v>
      </c>
      <c r="G728">
        <v>102500</v>
      </c>
      <c r="H728">
        <v>11438</v>
      </c>
      <c r="I728">
        <v>0</v>
      </c>
      <c r="J728">
        <v>0</v>
      </c>
    </row>
    <row r="729">
      <c r="B729" t="str">
        <v>SJ</v>
      </c>
      <c r="C729">
        <v>46173</v>
      </c>
      <c r="D729" t="str">
        <v>POS Data Upload DC Central</v>
      </c>
      <c r="E729" t="str">
        <v>Non-Redeemable Tender</v>
      </c>
      <c r="F729" t="str">
        <v>CASH</v>
      </c>
      <c r="G729">
        <v>676000</v>
      </c>
      <c r="H729">
        <v>11438</v>
      </c>
      <c r="I729">
        <v>0</v>
      </c>
      <c r="J729">
        <v>0</v>
      </c>
    </row>
    <row r="730">
      <c r="B730" t="str">
        <v>SJ</v>
      </c>
      <c r="C730">
        <v>46173</v>
      </c>
      <c r="D730" t="str">
        <v>POS Data Upload DC Central</v>
      </c>
      <c r="E730" t="str">
        <v>O/S DC Discrepancies</v>
      </c>
      <c r="F730" t="str">
        <v>CASH</v>
      </c>
      <c r="G730">
        <v>676000</v>
      </c>
      <c r="H730">
        <v>11438</v>
      </c>
      <c r="I730">
        <v>0</v>
      </c>
      <c r="J730">
        <v>0</v>
      </c>
    </row>
    <row r="731">
      <c r="B731" t="str">
        <v>SJ</v>
      </c>
      <c r="C731">
        <v>46173</v>
      </c>
      <c r="D731" t="str">
        <v>POS Data Upload DC Central</v>
      </c>
      <c r="E731" t="str">
        <v>Online Catering</v>
      </c>
      <c r="F731" t="str">
        <v/>
      </c>
      <c r="G731">
        <v>110000</v>
      </c>
      <c r="H731">
        <v>11438</v>
      </c>
      <c r="I731">
        <v>0</v>
      </c>
      <c r="J731">
        <v>0</v>
      </c>
    </row>
    <row r="732">
      <c r="B732" t="str">
        <v>SJ</v>
      </c>
      <c r="C732">
        <v>46173</v>
      </c>
      <c r="D732" t="str">
        <v>POS Data Upload DC Central</v>
      </c>
      <c r="E732" t="str">
        <v>Paid Outs</v>
      </c>
      <c r="F732" t="str">
        <v/>
      </c>
      <c r="G732">
        <v>116200</v>
      </c>
      <c r="H732">
        <v>11438</v>
      </c>
      <c r="I732">
        <v>0</v>
      </c>
      <c r="J732">
        <v>0</v>
      </c>
    </row>
    <row r="733">
      <c r="B733" t="str">
        <v>SJ</v>
      </c>
      <c r="C733">
        <v>46173</v>
      </c>
      <c r="D733" t="str">
        <v>POS Data Upload DC Central</v>
      </c>
      <c r="E733" t="str">
        <v>POS Over/Short</v>
      </c>
      <c r="F733" t="str">
        <v>CASH</v>
      </c>
      <c r="G733">
        <v>676000</v>
      </c>
      <c r="H733">
        <v>11438</v>
      </c>
      <c r="I733">
        <v>0</v>
      </c>
      <c r="J733">
        <v>0</v>
      </c>
    </row>
    <row r="734">
      <c r="B734" t="str">
        <v>SJ</v>
      </c>
      <c r="C734">
        <v>46173</v>
      </c>
      <c r="D734" t="str">
        <v>POS Data Upload DC Central</v>
      </c>
      <c r="E734" t="str">
        <v>Promotions</v>
      </c>
      <c r="F734" t="str">
        <v/>
      </c>
      <c r="G734">
        <v>444000</v>
      </c>
      <c r="H734">
        <v>11438</v>
      </c>
      <c r="I734">
        <v>0</v>
      </c>
      <c r="J734">
        <v>0</v>
      </c>
    </row>
    <row r="735">
      <c r="B735" t="str">
        <v>SJ</v>
      </c>
      <c r="C735">
        <v>46173</v>
      </c>
      <c r="D735" t="str">
        <v>POS Data Upload DC Central</v>
      </c>
      <c r="E735" t="str">
        <v>Sales Beverages</v>
      </c>
      <c r="F735" t="str">
        <v/>
      </c>
      <c r="G735">
        <v>401000</v>
      </c>
      <c r="H735">
        <v>11438</v>
      </c>
      <c r="I735">
        <v>0</v>
      </c>
      <c r="J735">
        <v>222.61</v>
      </c>
    </row>
    <row r="736">
      <c r="B736" t="str">
        <v>SJ</v>
      </c>
      <c r="C736">
        <v>46173</v>
      </c>
      <c r="D736" t="str">
        <v>POS Data Upload DC Central</v>
      </c>
      <c r="E736" t="str">
        <v>Sales Food</v>
      </c>
      <c r="F736" t="str">
        <v/>
      </c>
      <c r="G736">
        <v>401000</v>
      </c>
      <c r="H736">
        <v>11438</v>
      </c>
      <c r="I736">
        <v>0</v>
      </c>
      <c r="J736">
        <v>2778.79</v>
      </c>
    </row>
    <row r="737">
      <c r="B737" t="str">
        <v>SJ</v>
      </c>
      <c r="C737">
        <v>46173</v>
      </c>
      <c r="D737" t="str">
        <v>POS Data Upload DC Central</v>
      </c>
      <c r="E737" t="str">
        <v>Sales Other</v>
      </c>
      <c r="F737" t="str">
        <v/>
      </c>
      <c r="G737">
        <v>408000</v>
      </c>
      <c r="H737">
        <v>11438</v>
      </c>
      <c r="I737">
        <v>0</v>
      </c>
      <c r="J737">
        <v>0</v>
      </c>
    </row>
    <row r="738">
      <c r="B738" t="str">
        <v>SJ</v>
      </c>
      <c r="C738">
        <v>46173</v>
      </c>
      <c r="D738" t="str">
        <v>POS Data Upload DC Central</v>
      </c>
      <c r="E738" t="str">
        <v>Sales Tax Payable</v>
      </c>
      <c r="F738" t="str">
        <v/>
      </c>
      <c r="G738">
        <v>241000</v>
      </c>
      <c r="H738">
        <v>11438</v>
      </c>
      <c r="I738">
        <v>0</v>
      </c>
      <c r="J738">
        <v>217.72</v>
      </c>
    </row>
    <row r="739">
      <c r="B739" t="str">
        <v>SJ</v>
      </c>
      <c r="C739">
        <v>46173</v>
      </c>
      <c r="D739" t="str">
        <v>POS Data Upload DC Central</v>
      </c>
      <c r="E739" t="str">
        <v>Uber</v>
      </c>
      <c r="F739" t="str">
        <v>UBD</v>
      </c>
      <c r="G739">
        <v>116000</v>
      </c>
      <c r="H739">
        <v>11438</v>
      </c>
      <c r="I739">
        <v>113.23</v>
      </c>
      <c r="J739">
        <v>0</v>
      </c>
    </row>
    <row r="740">
      <c r="B740" t="str">
        <v>SJ</v>
      </c>
      <c r="C740">
        <v>46173</v>
      </c>
      <c r="D740" t="str">
        <v>POS Data Upload DC Central</v>
      </c>
      <c r="E740" t="str">
        <v>Uber Shortage</v>
      </c>
      <c r="F740" t="str">
        <v>UBD</v>
      </c>
      <c r="G740">
        <v>678500</v>
      </c>
      <c r="H740">
        <v>11438</v>
      </c>
      <c r="I740">
        <v>0</v>
      </c>
      <c r="J740">
        <v>0</v>
      </c>
    </row>
    <row r="741">
      <c r="B741" t="str">
        <v>SJ</v>
      </c>
      <c r="C741">
        <v>46173</v>
      </c>
      <c r="D741" t="str">
        <v>POS Data Upload DC Central</v>
      </c>
      <c r="E741" t="str">
        <v>WL DD Tips</v>
      </c>
      <c r="F741" t="str">
        <v/>
      </c>
      <c r="G741">
        <v>670000</v>
      </c>
      <c r="H741">
        <v>11438</v>
      </c>
      <c r="I741">
        <v>0</v>
      </c>
      <c r="J741">
        <v>0</v>
      </c>
    </row>
    <row r="742">
      <c r="B742" t="str">
        <v>SJ</v>
      </c>
      <c r="C742">
        <v>46173</v>
      </c>
      <c r="D742" t="str">
        <v>POS Data Upload DC Central</v>
      </c>
      <c r="E742" t="str">
        <v>Amex Expected Deposit</v>
      </c>
      <c r="F742" t="str">
        <v>CC</v>
      </c>
      <c r="G742">
        <v>102500</v>
      </c>
      <c r="H742">
        <v>11540</v>
      </c>
      <c r="I742">
        <v>138.98</v>
      </c>
      <c r="J742">
        <v>0</v>
      </c>
    </row>
    <row r="743">
      <c r="B743" t="str">
        <v>SJ</v>
      </c>
      <c r="C743">
        <v>46173</v>
      </c>
      <c r="D743" t="str">
        <v>POS Data Upload DC Central</v>
      </c>
      <c r="E743" t="str">
        <v>Ca CRV</v>
      </c>
      <c r="F743" t="str">
        <v/>
      </c>
      <c r="G743">
        <v>240000</v>
      </c>
      <c r="H743">
        <v>11540</v>
      </c>
      <c r="I743">
        <v>0</v>
      </c>
      <c r="J743">
        <v>0.1</v>
      </c>
    </row>
    <row r="744">
      <c r="B744" t="str">
        <v>SJ</v>
      </c>
      <c r="C744">
        <v>46173</v>
      </c>
      <c r="D744" t="str">
        <v>POS Data Upload DC Central</v>
      </c>
      <c r="E744" t="str">
        <v>Cash Expected Deposit</v>
      </c>
      <c r="F744" t="str">
        <v>CASH</v>
      </c>
      <c r="G744">
        <v>102000</v>
      </c>
      <c r="H744">
        <v>11540</v>
      </c>
      <c r="I744">
        <v>829.010000000002</v>
      </c>
      <c r="J744">
        <v>0</v>
      </c>
    </row>
    <row r="745">
      <c r="B745" t="str">
        <v>SJ</v>
      </c>
      <c r="C745">
        <v>46173</v>
      </c>
      <c r="D745" t="str">
        <v>POS Data Upload DC Central</v>
      </c>
      <c r="E745" t="str">
        <v>CC Expected Deposit</v>
      </c>
      <c r="F745" t="str">
        <v>CC</v>
      </c>
      <c r="G745">
        <v>102500</v>
      </c>
      <c r="H745">
        <v>11540</v>
      </c>
      <c r="I745">
        <v>5418.099999999999</v>
      </c>
      <c r="J745">
        <v>0</v>
      </c>
    </row>
    <row r="746">
      <c r="B746" t="str">
        <v>SJ</v>
      </c>
      <c r="C746">
        <v>46173</v>
      </c>
      <c r="D746" t="str">
        <v>POS Data Upload DC Central</v>
      </c>
      <c r="E746" t="str">
        <v>Delivery Fee</v>
      </c>
      <c r="F746" t="str">
        <v/>
      </c>
      <c r="G746">
        <v>670000</v>
      </c>
      <c r="H746">
        <v>11540</v>
      </c>
      <c r="I746">
        <v>0</v>
      </c>
      <c r="J746">
        <v>7.45</v>
      </c>
    </row>
    <row r="747">
      <c r="B747" t="str">
        <v>SJ</v>
      </c>
      <c r="C747">
        <v>46173</v>
      </c>
      <c r="D747" t="str">
        <v>POS Data Upload DC Central</v>
      </c>
      <c r="E747" t="str">
        <v>Discounts - 10%</v>
      </c>
      <c r="F747" t="str">
        <v/>
      </c>
      <c r="G747">
        <v>421000</v>
      </c>
      <c r="H747">
        <v>11540</v>
      </c>
      <c r="I747">
        <v>0</v>
      </c>
      <c r="J747">
        <v>0</v>
      </c>
    </row>
    <row r="748">
      <c r="B748" t="str">
        <v>SJ</v>
      </c>
      <c r="C748">
        <v>46173</v>
      </c>
      <c r="D748" t="str">
        <v>POS Data Upload DC Central</v>
      </c>
      <c r="E748" t="str">
        <v>Discounts - Employee</v>
      </c>
      <c r="F748" t="str">
        <v/>
      </c>
      <c r="G748">
        <v>421000</v>
      </c>
      <c r="H748">
        <v>11540</v>
      </c>
      <c r="I748">
        <v>0</v>
      </c>
      <c r="J748">
        <v>0</v>
      </c>
    </row>
    <row r="749">
      <c r="B749" t="str">
        <v>SJ</v>
      </c>
      <c r="C749">
        <v>46173</v>
      </c>
      <c r="D749" t="str">
        <v>POS Data Upload DC Central</v>
      </c>
      <c r="E749" t="str">
        <v>Discounts - Guest Recovery</v>
      </c>
      <c r="F749" t="str">
        <v/>
      </c>
      <c r="G749">
        <v>421000</v>
      </c>
      <c r="H749">
        <v>11540</v>
      </c>
      <c r="I749">
        <v>0</v>
      </c>
      <c r="J749">
        <v>0</v>
      </c>
    </row>
    <row r="750">
      <c r="B750" t="str">
        <v>SJ</v>
      </c>
      <c r="C750">
        <v>46173</v>
      </c>
      <c r="D750" t="str">
        <v>POS Data Upload DC Central</v>
      </c>
      <c r="E750" t="str">
        <v>Discounts - Manager</v>
      </c>
      <c r="F750" t="str">
        <v/>
      </c>
      <c r="G750">
        <v>421000</v>
      </c>
      <c r="H750">
        <v>11540</v>
      </c>
      <c r="I750">
        <v>0</v>
      </c>
      <c r="J750">
        <v>0</v>
      </c>
    </row>
    <row r="751">
      <c r="B751" t="str">
        <v>SJ</v>
      </c>
      <c r="C751">
        <v>46173</v>
      </c>
      <c r="D751" t="str">
        <v>POS Data Upload DC Central</v>
      </c>
      <c r="E751" t="str">
        <v>Discounts - Military</v>
      </c>
      <c r="F751" t="str">
        <v/>
      </c>
      <c r="G751">
        <v>421000</v>
      </c>
      <c r="H751">
        <v>11540</v>
      </c>
      <c r="I751">
        <v>0</v>
      </c>
      <c r="J751">
        <v>0</v>
      </c>
    </row>
    <row r="752">
      <c r="B752" t="str">
        <v>SJ</v>
      </c>
      <c r="C752">
        <v>46173</v>
      </c>
      <c r="D752" t="str">
        <v>POS Data Upload DC Central</v>
      </c>
      <c r="E752" t="str">
        <v>Discounts - Open $</v>
      </c>
      <c r="F752" t="str">
        <v/>
      </c>
      <c r="G752">
        <v>421000</v>
      </c>
      <c r="H752">
        <v>11540</v>
      </c>
      <c r="I752">
        <v>0</v>
      </c>
      <c r="J752">
        <v>0</v>
      </c>
    </row>
    <row r="753">
      <c r="B753" t="str">
        <v>SJ</v>
      </c>
      <c r="C753">
        <v>46173</v>
      </c>
      <c r="D753" t="str">
        <v>POS Data Upload DC Central</v>
      </c>
      <c r="E753" t="str">
        <v>Discounts - Open %</v>
      </c>
      <c r="F753" t="str">
        <v/>
      </c>
      <c r="G753">
        <v>421000</v>
      </c>
      <c r="H753">
        <v>11540</v>
      </c>
      <c r="I753">
        <v>0</v>
      </c>
      <c r="J753">
        <v>0</v>
      </c>
    </row>
    <row r="754">
      <c r="B754" t="str">
        <v>SJ</v>
      </c>
      <c r="C754">
        <v>46173</v>
      </c>
      <c r="D754" t="str">
        <v>POS Data Upload DC Central</v>
      </c>
      <c r="E754" t="str">
        <v>Discounts - Other</v>
      </c>
      <c r="F754" t="str">
        <v/>
      </c>
      <c r="G754">
        <v>421000</v>
      </c>
      <c r="H754">
        <v>11540</v>
      </c>
      <c r="I754">
        <v>0</v>
      </c>
      <c r="J754">
        <v>0</v>
      </c>
    </row>
    <row r="755">
      <c r="B755" t="str">
        <v>SJ</v>
      </c>
      <c r="C755">
        <v>46173</v>
      </c>
      <c r="D755" t="str">
        <v>POS Data Upload DC Central</v>
      </c>
      <c r="E755" t="str">
        <v>Discounts - Police</v>
      </c>
      <c r="F755" t="str">
        <v/>
      </c>
      <c r="G755">
        <v>421000</v>
      </c>
      <c r="H755">
        <v>11540</v>
      </c>
      <c r="I755">
        <v>0</v>
      </c>
      <c r="J755">
        <v>0</v>
      </c>
    </row>
    <row r="756">
      <c r="B756" t="str">
        <v>SJ</v>
      </c>
      <c r="C756">
        <v>46173</v>
      </c>
      <c r="D756" t="str">
        <v>POS Data Upload DC Central</v>
      </c>
      <c r="E756" t="str">
        <v>Discounts - Senior Citizen</v>
      </c>
      <c r="F756" t="str">
        <v/>
      </c>
      <c r="G756">
        <v>421000</v>
      </c>
      <c r="H756">
        <v>11540</v>
      </c>
      <c r="I756">
        <v>0</v>
      </c>
      <c r="J756">
        <v>0</v>
      </c>
    </row>
    <row r="757">
      <c r="B757" t="str">
        <v>SJ</v>
      </c>
      <c r="C757">
        <v>46173</v>
      </c>
      <c r="D757" t="str">
        <v>POS Data Upload DC Central</v>
      </c>
      <c r="E757" t="str">
        <v>Donations</v>
      </c>
      <c r="F757" t="str">
        <v/>
      </c>
      <c r="G757">
        <v>236000</v>
      </c>
      <c r="H757">
        <v>11540</v>
      </c>
      <c r="I757">
        <v>0</v>
      </c>
      <c r="J757">
        <v>0</v>
      </c>
    </row>
    <row r="758">
      <c r="B758" t="str">
        <v>SJ</v>
      </c>
      <c r="C758">
        <v>46173</v>
      </c>
      <c r="D758" t="str">
        <v>POS Data Upload DC Central</v>
      </c>
      <c r="E758" t="str">
        <v>DoorDash</v>
      </c>
      <c r="F758" t="str">
        <v>DDD</v>
      </c>
      <c r="G758">
        <v>113000</v>
      </c>
      <c r="H758">
        <v>11540</v>
      </c>
      <c r="I758">
        <v>2929.67</v>
      </c>
      <c r="J758">
        <v>0</v>
      </c>
    </row>
    <row r="759">
      <c r="B759" t="str">
        <v>SJ</v>
      </c>
      <c r="C759">
        <v>46173</v>
      </c>
      <c r="D759" t="str">
        <v>POS Data Upload DC Central</v>
      </c>
      <c r="E759" t="str">
        <v>DoorDash Shortage</v>
      </c>
      <c r="F759" t="str">
        <v>DDD</v>
      </c>
      <c r="G759">
        <v>678500</v>
      </c>
      <c r="H759">
        <v>11540</v>
      </c>
      <c r="I759">
        <v>0</v>
      </c>
      <c r="J759">
        <v>0</v>
      </c>
    </row>
    <row r="760">
      <c r="B760" t="str">
        <v>SJ</v>
      </c>
      <c r="C760">
        <v>46173</v>
      </c>
      <c r="D760" t="str">
        <v>POS Data Upload DC Central</v>
      </c>
      <c r="E760" t="str">
        <v xml:space="preserve">EBT Expected </v>
      </c>
      <c r="F760" t="str">
        <v/>
      </c>
      <c r="G760">
        <v>114000</v>
      </c>
      <c r="H760">
        <v>11540</v>
      </c>
      <c r="I760">
        <v>0</v>
      </c>
      <c r="J760">
        <v>0</v>
      </c>
    </row>
    <row r="761">
      <c r="B761" t="str">
        <v>SJ</v>
      </c>
      <c r="C761">
        <v>46173</v>
      </c>
      <c r="D761" t="str">
        <v>POS Data Upload DC Central</v>
      </c>
      <c r="E761" t="str">
        <v>EZ Cater</v>
      </c>
      <c r="F761" t="str">
        <v/>
      </c>
      <c r="G761">
        <v>110000</v>
      </c>
      <c r="H761">
        <v>11540</v>
      </c>
      <c r="I761">
        <v>0</v>
      </c>
      <c r="J761">
        <v>0</v>
      </c>
    </row>
    <row r="762">
      <c r="B762" t="str">
        <v>SJ</v>
      </c>
      <c r="C762">
        <v>46173</v>
      </c>
      <c r="D762" t="str">
        <v>POS Data Upload DC Central</v>
      </c>
      <c r="E762" t="str">
        <v>Gift Card Redeemed</v>
      </c>
      <c r="F762" t="str">
        <v/>
      </c>
      <c r="G762">
        <v>202900</v>
      </c>
      <c r="H762">
        <v>11540</v>
      </c>
      <c r="I762">
        <v>0</v>
      </c>
      <c r="J762">
        <v>0</v>
      </c>
    </row>
    <row r="763">
      <c r="B763" t="str">
        <v>SJ</v>
      </c>
      <c r="C763">
        <v>46173</v>
      </c>
      <c r="D763" t="str">
        <v>POS Data Upload DC Central</v>
      </c>
      <c r="E763" t="str">
        <v>Gift Cards Sales</v>
      </c>
      <c r="F763" t="str">
        <v/>
      </c>
      <c r="G763">
        <v>202800</v>
      </c>
      <c r="H763">
        <v>11540</v>
      </c>
      <c r="I763">
        <v>0</v>
      </c>
      <c r="J763">
        <v>0</v>
      </c>
    </row>
    <row r="764">
      <c r="B764" t="str">
        <v>SJ</v>
      </c>
      <c r="C764">
        <v>46173</v>
      </c>
      <c r="D764" t="str">
        <v>POS Data Upload DC Central</v>
      </c>
      <c r="E764" t="str">
        <v>GrubHub</v>
      </c>
      <c r="F764" t="str">
        <v>GHD</v>
      </c>
      <c r="G764">
        <v>115000</v>
      </c>
      <c r="H764">
        <v>11540</v>
      </c>
      <c r="I764">
        <v>158.8</v>
      </c>
      <c r="J764">
        <v>0</v>
      </c>
    </row>
    <row r="765">
      <c r="B765" t="str">
        <v>SJ</v>
      </c>
      <c r="C765">
        <v>46173</v>
      </c>
      <c r="D765" t="str">
        <v>POS Data Upload DC Central</v>
      </c>
      <c r="E765" t="str">
        <v>Kiosk Expected Payment</v>
      </c>
      <c r="F765" t="str">
        <v>CC</v>
      </c>
      <c r="G765">
        <v>102500</v>
      </c>
      <c r="H765">
        <v>11540</v>
      </c>
      <c r="I765">
        <v>0</v>
      </c>
      <c r="J765">
        <v>0</v>
      </c>
    </row>
    <row r="766">
      <c r="B766" t="str">
        <v>SJ</v>
      </c>
      <c r="C766">
        <v>46173</v>
      </c>
      <c r="D766" t="str">
        <v>POS Data Upload DC Central</v>
      </c>
      <c r="E766" t="str">
        <v>Non-Redeemable Tender</v>
      </c>
      <c r="F766" t="str">
        <v>CASH</v>
      </c>
      <c r="G766">
        <v>676000</v>
      </c>
      <c r="H766">
        <v>11540</v>
      </c>
      <c r="I766">
        <v>0</v>
      </c>
      <c r="J766">
        <v>0</v>
      </c>
    </row>
    <row r="767">
      <c r="B767" t="str">
        <v>SJ</v>
      </c>
      <c r="C767">
        <v>46173</v>
      </c>
      <c r="D767" t="str">
        <v>POS Data Upload DC Central</v>
      </c>
      <c r="E767" t="str">
        <v>O/S DC Discrepancies</v>
      </c>
      <c r="F767" t="str">
        <v>CASH</v>
      </c>
      <c r="G767">
        <v>676000</v>
      </c>
      <c r="H767">
        <v>11540</v>
      </c>
      <c r="I767">
        <v>0</v>
      </c>
      <c r="J767">
        <v>0</v>
      </c>
    </row>
    <row r="768">
      <c r="B768" t="str">
        <v>SJ</v>
      </c>
      <c r="C768">
        <v>46173</v>
      </c>
      <c r="D768" t="str">
        <v>POS Data Upload DC Central</v>
      </c>
      <c r="E768" t="str">
        <v>Online Catering</v>
      </c>
      <c r="F768" t="str">
        <v/>
      </c>
      <c r="G768">
        <v>110000</v>
      </c>
      <c r="H768">
        <v>11540</v>
      </c>
      <c r="I768">
        <v>0</v>
      </c>
      <c r="J768">
        <v>0</v>
      </c>
    </row>
    <row r="769">
      <c r="B769" t="str">
        <v>SJ</v>
      </c>
      <c r="C769">
        <v>46173</v>
      </c>
      <c r="D769" t="str">
        <v>POS Data Upload DC Central</v>
      </c>
      <c r="E769" t="str">
        <v>Paid Outs</v>
      </c>
      <c r="F769" t="str">
        <v/>
      </c>
      <c r="G769">
        <v>116200</v>
      </c>
      <c r="H769">
        <v>11540</v>
      </c>
      <c r="I769">
        <v>0</v>
      </c>
      <c r="J769">
        <v>0</v>
      </c>
    </row>
    <row r="770">
      <c r="B770" t="str">
        <v>SJ</v>
      </c>
      <c r="C770">
        <v>46173</v>
      </c>
      <c r="D770" t="str">
        <v>POS Data Upload DC Central</v>
      </c>
      <c r="E770" t="str">
        <v>POS Over/Short</v>
      </c>
      <c r="F770" t="str">
        <v>CASH</v>
      </c>
      <c r="G770">
        <v>676000</v>
      </c>
      <c r="H770">
        <v>11540</v>
      </c>
      <c r="I770">
        <v>0</v>
      </c>
      <c r="J770">
        <v>0</v>
      </c>
    </row>
    <row r="771">
      <c r="B771" t="str">
        <v>SJ</v>
      </c>
      <c r="C771">
        <v>46173</v>
      </c>
      <c r="D771" t="str">
        <v>POS Data Upload DC Central</v>
      </c>
      <c r="E771" t="str">
        <v>Promotions</v>
      </c>
      <c r="F771" t="str">
        <v/>
      </c>
      <c r="G771">
        <v>444000</v>
      </c>
      <c r="H771">
        <v>11540</v>
      </c>
      <c r="I771">
        <v>0</v>
      </c>
      <c r="J771">
        <v>0</v>
      </c>
    </row>
    <row r="772">
      <c r="B772" t="str">
        <v>SJ</v>
      </c>
      <c r="C772">
        <v>46173</v>
      </c>
      <c r="D772" t="str">
        <v>POS Data Upload DC Central</v>
      </c>
      <c r="E772" t="str">
        <v>Sales Beverages</v>
      </c>
      <c r="F772" t="str">
        <v/>
      </c>
      <c r="G772">
        <v>401000</v>
      </c>
      <c r="H772">
        <v>11540</v>
      </c>
      <c r="I772">
        <v>0</v>
      </c>
      <c r="J772">
        <v>719.06</v>
      </c>
    </row>
    <row r="773">
      <c r="B773" t="str">
        <v>SJ</v>
      </c>
      <c r="C773">
        <v>46173</v>
      </c>
      <c r="D773" t="str">
        <v>POS Data Upload DC Central</v>
      </c>
      <c r="E773" t="str">
        <v>Sales Food</v>
      </c>
      <c r="F773" t="str">
        <v/>
      </c>
      <c r="G773">
        <v>401000</v>
      </c>
      <c r="H773">
        <v>11540</v>
      </c>
      <c r="I773">
        <v>0</v>
      </c>
      <c r="J773">
        <v>8420.01</v>
      </c>
    </row>
    <row r="774">
      <c r="B774" t="str">
        <v>SJ</v>
      </c>
      <c r="C774">
        <v>46173</v>
      </c>
      <c r="D774" t="str">
        <v>POS Data Upload DC Central</v>
      </c>
      <c r="E774" t="str">
        <v>Sales Other</v>
      </c>
      <c r="F774" t="str">
        <v/>
      </c>
      <c r="G774">
        <v>408000</v>
      </c>
      <c r="H774">
        <v>11540</v>
      </c>
      <c r="I774">
        <v>0</v>
      </c>
      <c r="J774">
        <v>22.5</v>
      </c>
    </row>
    <row r="775">
      <c r="B775" t="str">
        <v>SJ</v>
      </c>
      <c r="C775">
        <v>46173</v>
      </c>
      <c r="D775" t="str">
        <v>POS Data Upload DC Central</v>
      </c>
      <c r="E775" t="str">
        <v>Sales Tax Payable</v>
      </c>
      <c r="F775" t="str">
        <v/>
      </c>
      <c r="G775">
        <v>241000</v>
      </c>
      <c r="H775">
        <v>11540</v>
      </c>
      <c r="I775">
        <v>0</v>
      </c>
      <c r="J775">
        <v>708.52</v>
      </c>
    </row>
    <row r="776">
      <c r="B776" t="str">
        <v>SJ</v>
      </c>
      <c r="C776">
        <v>46173</v>
      </c>
      <c r="D776" t="str">
        <v>POS Data Upload DC Central</v>
      </c>
      <c r="E776" t="str">
        <v>Uber</v>
      </c>
      <c r="F776" t="str">
        <v>UBD</v>
      </c>
      <c r="G776">
        <v>116000</v>
      </c>
      <c r="H776">
        <v>11540</v>
      </c>
      <c r="I776">
        <v>413.73</v>
      </c>
      <c r="J776">
        <v>0</v>
      </c>
    </row>
    <row r="777">
      <c r="B777" t="str">
        <v>SJ</v>
      </c>
      <c r="C777">
        <v>46173</v>
      </c>
      <c r="D777" t="str">
        <v>POS Data Upload DC Central</v>
      </c>
      <c r="E777" t="str">
        <v>Uber Shortage</v>
      </c>
      <c r="F777" t="str">
        <v>UBD</v>
      </c>
      <c r="G777">
        <v>678500</v>
      </c>
      <c r="H777">
        <v>11540</v>
      </c>
      <c r="I777">
        <v>0</v>
      </c>
      <c r="J777">
        <v>0</v>
      </c>
    </row>
    <row r="778">
      <c r="B778" t="str">
        <v>SJ</v>
      </c>
      <c r="C778">
        <v>46173</v>
      </c>
      <c r="D778" t="str">
        <v>POS Data Upload DC Central</v>
      </c>
      <c r="E778" t="str">
        <v>WL DD Tips</v>
      </c>
      <c r="F778" t="str">
        <v/>
      </c>
      <c r="G778">
        <v>670000</v>
      </c>
      <c r="H778">
        <v>11540</v>
      </c>
      <c r="I778">
        <v>0</v>
      </c>
      <c r="J778">
        <v>10.65</v>
      </c>
    </row>
    <row r="779">
      <c r="B779" t="str">
        <v>SJ</v>
      </c>
      <c r="C779">
        <v>46173</v>
      </c>
      <c r="D779" t="str">
        <v>POS Data Upload DC Central</v>
      </c>
      <c r="E779" t="str">
        <v>Amex Expected Deposit</v>
      </c>
      <c r="F779" t="str">
        <v>CC</v>
      </c>
      <c r="G779">
        <v>102500</v>
      </c>
      <c r="H779">
        <v>11580</v>
      </c>
      <c r="I779">
        <v>64.28</v>
      </c>
      <c r="J779">
        <v>0</v>
      </c>
    </row>
    <row r="780">
      <c r="B780" t="str">
        <v>SJ</v>
      </c>
      <c r="C780">
        <v>46173</v>
      </c>
      <c r="D780" t="str">
        <v>POS Data Upload DC Central</v>
      </c>
      <c r="E780" t="str">
        <v>Ca CRV</v>
      </c>
      <c r="F780" t="str">
        <v/>
      </c>
      <c r="G780">
        <v>240000</v>
      </c>
      <c r="H780">
        <v>11580</v>
      </c>
      <c r="I780">
        <v>0</v>
      </c>
      <c r="J780">
        <v>0</v>
      </c>
    </row>
    <row r="781">
      <c r="B781" t="str">
        <v>SJ</v>
      </c>
      <c r="C781">
        <v>46173</v>
      </c>
      <c r="D781" t="str">
        <v>POS Data Upload DC Central</v>
      </c>
      <c r="E781" t="str">
        <v>Cash Expected Deposit</v>
      </c>
      <c r="F781" t="str">
        <v>CASH</v>
      </c>
      <c r="G781">
        <v>102000</v>
      </c>
      <c r="H781">
        <v>11580</v>
      </c>
      <c r="I781">
        <v>553.0599999999995</v>
      </c>
      <c r="J781">
        <v>0</v>
      </c>
    </row>
    <row r="782">
      <c r="B782" t="str">
        <v>SJ</v>
      </c>
      <c r="C782">
        <v>46173</v>
      </c>
      <c r="D782" t="str">
        <v>POS Data Upload DC Central</v>
      </c>
      <c r="E782" t="str">
        <v>CC Expected Deposit</v>
      </c>
      <c r="F782" t="str">
        <v>CC</v>
      </c>
      <c r="G782">
        <v>102500</v>
      </c>
      <c r="H782">
        <v>11580</v>
      </c>
      <c r="I782">
        <v>3615.68</v>
      </c>
      <c r="J782">
        <v>0</v>
      </c>
    </row>
    <row r="783">
      <c r="B783" t="str">
        <v>SJ</v>
      </c>
      <c r="C783">
        <v>46173</v>
      </c>
      <c r="D783" t="str">
        <v>POS Data Upload DC Central</v>
      </c>
      <c r="E783" t="str">
        <v>Delivery Fee</v>
      </c>
      <c r="F783" t="str">
        <v/>
      </c>
      <c r="G783">
        <v>670000</v>
      </c>
      <c r="H783">
        <v>11580</v>
      </c>
      <c r="I783">
        <v>0</v>
      </c>
      <c r="J783">
        <v>0</v>
      </c>
    </row>
    <row r="784">
      <c r="B784" t="str">
        <v>SJ</v>
      </c>
      <c r="C784">
        <v>46173</v>
      </c>
      <c r="D784" t="str">
        <v>POS Data Upload DC Central</v>
      </c>
      <c r="E784" t="str">
        <v>Discounts - 10%</v>
      </c>
      <c r="F784" t="str">
        <v/>
      </c>
      <c r="G784">
        <v>421000</v>
      </c>
      <c r="H784">
        <v>11580</v>
      </c>
      <c r="I784">
        <v>0</v>
      </c>
      <c r="J784">
        <v>0</v>
      </c>
    </row>
    <row r="785">
      <c r="B785" t="str">
        <v>SJ</v>
      </c>
      <c r="C785">
        <v>46173</v>
      </c>
      <c r="D785" t="str">
        <v>POS Data Upload DC Central</v>
      </c>
      <c r="E785" t="str">
        <v>Discounts - Employee</v>
      </c>
      <c r="F785" t="str">
        <v/>
      </c>
      <c r="G785">
        <v>421000</v>
      </c>
      <c r="H785">
        <v>11580</v>
      </c>
      <c r="I785">
        <v>0</v>
      </c>
      <c r="J785">
        <v>0</v>
      </c>
    </row>
    <row r="786">
      <c r="B786" t="str">
        <v>SJ</v>
      </c>
      <c r="C786">
        <v>46173</v>
      </c>
      <c r="D786" t="str">
        <v>POS Data Upload DC Central</v>
      </c>
      <c r="E786" t="str">
        <v>Discounts - Guest Recovery</v>
      </c>
      <c r="F786" t="str">
        <v/>
      </c>
      <c r="G786">
        <v>421000</v>
      </c>
      <c r="H786">
        <v>11580</v>
      </c>
      <c r="I786">
        <v>0</v>
      </c>
      <c r="J786">
        <v>0</v>
      </c>
    </row>
    <row r="787">
      <c r="B787" t="str">
        <v>SJ</v>
      </c>
      <c r="C787">
        <v>46173</v>
      </c>
      <c r="D787" t="str">
        <v>POS Data Upload DC Central</v>
      </c>
      <c r="E787" t="str">
        <v>Discounts - Manager</v>
      </c>
      <c r="F787" t="str">
        <v/>
      </c>
      <c r="G787">
        <v>421000</v>
      </c>
      <c r="H787">
        <v>11580</v>
      </c>
      <c r="I787">
        <v>0</v>
      </c>
      <c r="J787">
        <v>0</v>
      </c>
    </row>
    <row r="788">
      <c r="B788" t="str">
        <v>SJ</v>
      </c>
      <c r="C788">
        <v>46173</v>
      </c>
      <c r="D788" t="str">
        <v>POS Data Upload DC Central</v>
      </c>
      <c r="E788" t="str">
        <v>Discounts - Military</v>
      </c>
      <c r="F788" t="str">
        <v/>
      </c>
      <c r="G788">
        <v>421000</v>
      </c>
      <c r="H788">
        <v>11580</v>
      </c>
      <c r="I788">
        <v>0</v>
      </c>
      <c r="J788">
        <v>0</v>
      </c>
    </row>
    <row r="789">
      <c r="B789" t="str">
        <v>SJ</v>
      </c>
      <c r="C789">
        <v>46173</v>
      </c>
      <c r="D789" t="str">
        <v>POS Data Upload DC Central</v>
      </c>
      <c r="E789" t="str">
        <v>Discounts - Open $</v>
      </c>
      <c r="F789" t="str">
        <v/>
      </c>
      <c r="G789">
        <v>421000</v>
      </c>
      <c r="H789">
        <v>11580</v>
      </c>
      <c r="I789">
        <v>0</v>
      </c>
      <c r="J789">
        <v>0</v>
      </c>
    </row>
    <row r="790">
      <c r="B790" t="str">
        <v>SJ</v>
      </c>
      <c r="C790">
        <v>46173</v>
      </c>
      <c r="D790" t="str">
        <v>POS Data Upload DC Central</v>
      </c>
      <c r="E790" t="str">
        <v>Discounts - Open %</v>
      </c>
      <c r="F790" t="str">
        <v/>
      </c>
      <c r="G790">
        <v>421000</v>
      </c>
      <c r="H790">
        <v>11580</v>
      </c>
      <c r="I790">
        <v>0</v>
      </c>
      <c r="J790">
        <v>0</v>
      </c>
    </row>
    <row r="791">
      <c r="B791" t="str">
        <v>SJ</v>
      </c>
      <c r="C791">
        <v>46173</v>
      </c>
      <c r="D791" t="str">
        <v>POS Data Upload DC Central</v>
      </c>
      <c r="E791" t="str">
        <v>Discounts - Other</v>
      </c>
      <c r="F791" t="str">
        <v/>
      </c>
      <c r="G791">
        <v>421000</v>
      </c>
      <c r="H791">
        <v>11580</v>
      </c>
      <c r="I791">
        <v>0</v>
      </c>
      <c r="J791">
        <v>0</v>
      </c>
    </row>
    <row r="792">
      <c r="B792" t="str">
        <v>SJ</v>
      </c>
      <c r="C792">
        <v>46173</v>
      </c>
      <c r="D792" t="str">
        <v>POS Data Upload DC Central</v>
      </c>
      <c r="E792" t="str">
        <v>Discounts - Police</v>
      </c>
      <c r="F792" t="str">
        <v/>
      </c>
      <c r="G792">
        <v>421000</v>
      </c>
      <c r="H792">
        <v>11580</v>
      </c>
      <c r="I792">
        <v>0</v>
      </c>
      <c r="J792">
        <v>0</v>
      </c>
    </row>
    <row r="793">
      <c r="B793" t="str">
        <v>SJ</v>
      </c>
      <c r="C793">
        <v>46173</v>
      </c>
      <c r="D793" t="str">
        <v>POS Data Upload DC Central</v>
      </c>
      <c r="E793" t="str">
        <v>Discounts - Senior Citizen</v>
      </c>
      <c r="F793" t="str">
        <v/>
      </c>
      <c r="G793">
        <v>421000</v>
      </c>
      <c r="H793">
        <v>11580</v>
      </c>
      <c r="I793">
        <v>0</v>
      </c>
      <c r="J793">
        <v>0</v>
      </c>
    </row>
    <row r="794">
      <c r="B794" t="str">
        <v>SJ</v>
      </c>
      <c r="C794">
        <v>46173</v>
      </c>
      <c r="D794" t="str">
        <v>POS Data Upload DC Central</v>
      </c>
      <c r="E794" t="str">
        <v>Donations</v>
      </c>
      <c r="F794" t="str">
        <v/>
      </c>
      <c r="G794">
        <v>236000</v>
      </c>
      <c r="H794">
        <v>11580</v>
      </c>
      <c r="I794">
        <v>0</v>
      </c>
      <c r="J794">
        <v>0</v>
      </c>
    </row>
    <row r="795">
      <c r="B795" t="str">
        <v>SJ</v>
      </c>
      <c r="C795">
        <v>46173</v>
      </c>
      <c r="D795" t="str">
        <v>POS Data Upload DC Central</v>
      </c>
      <c r="E795" t="str">
        <v>DoorDash</v>
      </c>
      <c r="F795" t="str">
        <v>DDD</v>
      </c>
      <c r="G795">
        <v>113000</v>
      </c>
      <c r="H795">
        <v>11580</v>
      </c>
      <c r="I795">
        <v>1569.85</v>
      </c>
      <c r="J795">
        <v>0</v>
      </c>
    </row>
    <row r="796">
      <c r="B796" t="str">
        <v>SJ</v>
      </c>
      <c r="C796">
        <v>46173</v>
      </c>
      <c r="D796" t="str">
        <v>POS Data Upload DC Central</v>
      </c>
      <c r="E796" t="str">
        <v>DoorDash Shortage</v>
      </c>
      <c r="F796" t="str">
        <v>DDD</v>
      </c>
      <c r="G796">
        <v>678500</v>
      </c>
      <c r="H796">
        <v>11580</v>
      </c>
      <c r="I796">
        <v>0</v>
      </c>
      <c r="J796">
        <v>0</v>
      </c>
    </row>
    <row r="797">
      <c r="B797" t="str">
        <v>SJ</v>
      </c>
      <c r="C797">
        <v>46173</v>
      </c>
      <c r="D797" t="str">
        <v>POS Data Upload DC Central</v>
      </c>
      <c r="E797" t="str">
        <v xml:space="preserve">EBT Expected </v>
      </c>
      <c r="F797" t="str">
        <v/>
      </c>
      <c r="G797">
        <v>114000</v>
      </c>
      <c r="H797">
        <v>11580</v>
      </c>
      <c r="I797">
        <v>0</v>
      </c>
      <c r="J797">
        <v>0</v>
      </c>
    </row>
    <row r="798">
      <c r="B798" t="str">
        <v>SJ</v>
      </c>
      <c r="C798">
        <v>46173</v>
      </c>
      <c r="D798" t="str">
        <v>POS Data Upload DC Central</v>
      </c>
      <c r="E798" t="str">
        <v>EZ Cater</v>
      </c>
      <c r="F798" t="str">
        <v/>
      </c>
      <c r="G798">
        <v>110000</v>
      </c>
      <c r="H798">
        <v>11580</v>
      </c>
      <c r="I798">
        <v>474.1</v>
      </c>
      <c r="J798">
        <v>0</v>
      </c>
    </row>
    <row r="799">
      <c r="B799" t="str">
        <v>SJ</v>
      </c>
      <c r="C799">
        <v>46173</v>
      </c>
      <c r="D799" t="str">
        <v>POS Data Upload DC Central</v>
      </c>
      <c r="E799" t="str">
        <v>Gift Card Redeemed</v>
      </c>
      <c r="F799" t="str">
        <v/>
      </c>
      <c r="G799">
        <v>202900</v>
      </c>
      <c r="H799">
        <v>11580</v>
      </c>
      <c r="I799">
        <v>0</v>
      </c>
      <c r="J799">
        <v>0</v>
      </c>
    </row>
    <row r="800">
      <c r="B800" t="str">
        <v>SJ</v>
      </c>
      <c r="C800">
        <v>46173</v>
      </c>
      <c r="D800" t="str">
        <v>POS Data Upload DC Central</v>
      </c>
      <c r="E800" t="str">
        <v>Gift Cards Sales</v>
      </c>
      <c r="F800" t="str">
        <v/>
      </c>
      <c r="G800">
        <v>202800</v>
      </c>
      <c r="H800">
        <v>11580</v>
      </c>
      <c r="I800">
        <v>0</v>
      </c>
      <c r="J800">
        <v>0</v>
      </c>
    </row>
    <row r="801">
      <c r="B801" t="str">
        <v>SJ</v>
      </c>
      <c r="C801">
        <v>46173</v>
      </c>
      <c r="D801" t="str">
        <v>POS Data Upload DC Central</v>
      </c>
      <c r="E801" t="str">
        <v>GrubHub</v>
      </c>
      <c r="F801" t="str">
        <v>GHD</v>
      </c>
      <c r="G801">
        <v>115000</v>
      </c>
      <c r="H801">
        <v>11580</v>
      </c>
      <c r="I801">
        <v>113.87</v>
      </c>
      <c r="J801">
        <v>0</v>
      </c>
    </row>
    <row r="802">
      <c r="B802" t="str">
        <v>SJ</v>
      </c>
      <c r="C802">
        <v>46173</v>
      </c>
      <c r="D802" t="str">
        <v>POS Data Upload DC Central</v>
      </c>
      <c r="E802" t="str">
        <v>Kiosk Expected Payment</v>
      </c>
      <c r="F802" t="str">
        <v>CC</v>
      </c>
      <c r="G802">
        <v>102500</v>
      </c>
      <c r="H802">
        <v>11580</v>
      </c>
      <c r="I802">
        <v>0</v>
      </c>
      <c r="J802">
        <v>0</v>
      </c>
    </row>
    <row r="803">
      <c r="B803" t="str">
        <v>SJ</v>
      </c>
      <c r="C803">
        <v>46173</v>
      </c>
      <c r="D803" t="str">
        <v>POS Data Upload DC Central</v>
      </c>
      <c r="E803" t="str">
        <v>Non-Redeemable Tender</v>
      </c>
      <c r="F803" t="str">
        <v>CASH</v>
      </c>
      <c r="G803">
        <v>676000</v>
      </c>
      <c r="H803">
        <v>11580</v>
      </c>
      <c r="I803">
        <v>0</v>
      </c>
      <c r="J803">
        <v>0</v>
      </c>
    </row>
    <row r="804">
      <c r="B804" t="str">
        <v>SJ</v>
      </c>
      <c r="C804">
        <v>46173</v>
      </c>
      <c r="D804" t="str">
        <v>POS Data Upload DC Central</v>
      </c>
      <c r="E804" t="str">
        <v>O/S DC Discrepancies</v>
      </c>
      <c r="F804" t="str">
        <v>CASH</v>
      </c>
      <c r="G804">
        <v>676000</v>
      </c>
      <c r="H804">
        <v>11580</v>
      </c>
      <c r="I804">
        <v>0</v>
      </c>
      <c r="J804">
        <v>0</v>
      </c>
    </row>
    <row r="805">
      <c r="B805" t="str">
        <v>SJ</v>
      </c>
      <c r="C805">
        <v>46173</v>
      </c>
      <c r="D805" t="str">
        <v>POS Data Upload DC Central</v>
      </c>
      <c r="E805" t="str">
        <v>Online Catering</v>
      </c>
      <c r="F805" t="str">
        <v/>
      </c>
      <c r="G805">
        <v>110000</v>
      </c>
      <c r="H805">
        <v>11580</v>
      </c>
      <c r="I805">
        <v>0</v>
      </c>
      <c r="J805">
        <v>0</v>
      </c>
    </row>
    <row r="806">
      <c r="B806" t="str">
        <v>SJ</v>
      </c>
      <c r="C806">
        <v>46173</v>
      </c>
      <c r="D806" t="str">
        <v>POS Data Upload DC Central</v>
      </c>
      <c r="E806" t="str">
        <v>Paid Outs</v>
      </c>
      <c r="F806" t="str">
        <v/>
      </c>
      <c r="G806">
        <v>116200</v>
      </c>
      <c r="H806">
        <v>11580</v>
      </c>
      <c r="I806">
        <v>0</v>
      </c>
      <c r="J806">
        <v>0</v>
      </c>
    </row>
    <row r="807">
      <c r="B807" t="str">
        <v>SJ</v>
      </c>
      <c r="C807">
        <v>46173</v>
      </c>
      <c r="D807" t="str">
        <v>POS Data Upload DC Central</v>
      </c>
      <c r="E807" t="str">
        <v>POS Over/Short</v>
      </c>
      <c r="F807" t="str">
        <v>CASH</v>
      </c>
      <c r="G807">
        <v>676000</v>
      </c>
      <c r="H807">
        <v>11580</v>
      </c>
      <c r="I807">
        <v>0</v>
      </c>
      <c r="J807">
        <v>0</v>
      </c>
    </row>
    <row r="808">
      <c r="B808" t="str">
        <v>SJ</v>
      </c>
      <c r="C808">
        <v>46173</v>
      </c>
      <c r="D808" t="str">
        <v>POS Data Upload DC Central</v>
      </c>
      <c r="E808" t="str">
        <v>Promotions</v>
      </c>
      <c r="F808" t="str">
        <v/>
      </c>
      <c r="G808">
        <v>444000</v>
      </c>
      <c r="H808">
        <v>11580</v>
      </c>
      <c r="I808">
        <v>0</v>
      </c>
      <c r="J808">
        <v>0</v>
      </c>
    </row>
    <row r="809">
      <c r="B809" t="str">
        <v>SJ</v>
      </c>
      <c r="C809">
        <v>46173</v>
      </c>
      <c r="D809" t="str">
        <v>POS Data Upload DC Central</v>
      </c>
      <c r="E809" t="str">
        <v>Sales Beverages</v>
      </c>
      <c r="F809" t="str">
        <v/>
      </c>
      <c r="G809">
        <v>401000</v>
      </c>
      <c r="H809">
        <v>11580</v>
      </c>
      <c r="I809">
        <v>0</v>
      </c>
      <c r="J809">
        <v>434.51</v>
      </c>
    </row>
    <row r="810">
      <c r="B810" t="str">
        <v>SJ</v>
      </c>
      <c r="C810">
        <v>46173</v>
      </c>
      <c r="D810" t="str">
        <v>POS Data Upload DC Central</v>
      </c>
      <c r="E810" t="str">
        <v>Sales Food</v>
      </c>
      <c r="F810" t="str">
        <v/>
      </c>
      <c r="G810">
        <v>401000</v>
      </c>
      <c r="H810">
        <v>11580</v>
      </c>
      <c r="I810">
        <v>0</v>
      </c>
      <c r="J810">
        <v>5569.9</v>
      </c>
    </row>
    <row r="811">
      <c r="B811" t="str">
        <v>SJ</v>
      </c>
      <c r="C811">
        <v>46173</v>
      </c>
      <c r="D811" t="str">
        <v>POS Data Upload DC Central</v>
      </c>
      <c r="E811" t="str">
        <v>Sales Other</v>
      </c>
      <c r="F811" t="str">
        <v/>
      </c>
      <c r="G811">
        <v>408000</v>
      </c>
      <c r="H811">
        <v>11580</v>
      </c>
      <c r="I811">
        <v>0</v>
      </c>
      <c r="J811">
        <v>0.69</v>
      </c>
    </row>
    <row r="812">
      <c r="B812" t="str">
        <v>SJ</v>
      </c>
      <c r="C812">
        <v>46173</v>
      </c>
      <c r="D812" t="str">
        <v>POS Data Upload DC Central</v>
      </c>
      <c r="E812" t="str">
        <v>Sales Tax Payable</v>
      </c>
      <c r="F812" t="str">
        <v/>
      </c>
      <c r="G812">
        <v>241000</v>
      </c>
      <c r="H812">
        <v>11580</v>
      </c>
      <c r="I812">
        <v>0</v>
      </c>
      <c r="J812">
        <v>540.46</v>
      </c>
    </row>
    <row r="813">
      <c r="B813" t="str">
        <v>SJ</v>
      </c>
      <c r="C813">
        <v>46173</v>
      </c>
      <c r="D813" t="str">
        <v>POS Data Upload DC Central</v>
      </c>
      <c r="E813" t="str">
        <v>Uber</v>
      </c>
      <c r="F813" t="str">
        <v>UBD</v>
      </c>
      <c r="G813">
        <v>116000</v>
      </c>
      <c r="H813">
        <v>11580</v>
      </c>
      <c r="I813">
        <v>154.72</v>
      </c>
      <c r="J813">
        <v>0</v>
      </c>
    </row>
    <row r="814">
      <c r="B814" t="str">
        <v>SJ</v>
      </c>
      <c r="C814">
        <v>46173</v>
      </c>
      <c r="D814" t="str">
        <v>POS Data Upload DC Central</v>
      </c>
      <c r="E814" t="str">
        <v>Uber Shortage</v>
      </c>
      <c r="F814" t="str">
        <v>UBD</v>
      </c>
      <c r="G814">
        <v>678500</v>
      </c>
      <c r="H814">
        <v>11580</v>
      </c>
      <c r="I814">
        <v>0</v>
      </c>
      <c r="J814">
        <v>0</v>
      </c>
    </row>
    <row r="815">
      <c r="B815" t="str">
        <v>SJ</v>
      </c>
      <c r="C815">
        <v>46173</v>
      </c>
      <c r="D815" t="str">
        <v>POS Data Upload DC Central</v>
      </c>
      <c r="E815" t="str">
        <v>WL DD Tips</v>
      </c>
      <c r="F815" t="str">
        <v/>
      </c>
      <c r="G815">
        <v>670000</v>
      </c>
      <c r="H815">
        <v>11580</v>
      </c>
      <c r="I815">
        <v>0</v>
      </c>
      <c r="J815">
        <v>0</v>
      </c>
    </row>
    <row r="816">
      <c r="B816" t="str">
        <v>SJ</v>
      </c>
      <c r="C816">
        <v>46173</v>
      </c>
      <c r="D816" t="str">
        <v>POS Data Upload DC Central</v>
      </c>
      <c r="E816" t="str">
        <v>Amex Expected Deposit</v>
      </c>
      <c r="F816" t="str">
        <v>CC</v>
      </c>
      <c r="G816">
        <v>102500</v>
      </c>
      <c r="H816">
        <v>11691</v>
      </c>
      <c r="I816">
        <v>56.800000000000004</v>
      </c>
      <c r="J816">
        <v>0</v>
      </c>
    </row>
    <row r="817">
      <c r="B817" t="str">
        <v>SJ</v>
      </c>
      <c r="C817">
        <v>46173</v>
      </c>
      <c r="D817" t="str">
        <v>POS Data Upload DC Central</v>
      </c>
      <c r="E817" t="str">
        <v>Ca CRV</v>
      </c>
      <c r="F817" t="str">
        <v/>
      </c>
      <c r="G817">
        <v>240000</v>
      </c>
      <c r="H817">
        <v>11691</v>
      </c>
      <c r="I817">
        <v>0</v>
      </c>
      <c r="J817">
        <v>0.1</v>
      </c>
    </row>
    <row r="818">
      <c r="B818" t="str">
        <v>SJ</v>
      </c>
      <c r="C818">
        <v>46173</v>
      </c>
      <c r="D818" t="str">
        <v>POS Data Upload DC Central</v>
      </c>
      <c r="E818" t="str">
        <v>Cash Expected Deposit</v>
      </c>
      <c r="F818" t="str">
        <v>CASH</v>
      </c>
      <c r="G818">
        <v>102000</v>
      </c>
      <c r="H818">
        <v>11691</v>
      </c>
      <c r="I818">
        <v>1026.340000000001</v>
      </c>
      <c r="J818">
        <v>0</v>
      </c>
    </row>
    <row r="819">
      <c r="B819" t="str">
        <v>SJ</v>
      </c>
      <c r="C819">
        <v>46173</v>
      </c>
      <c r="D819" t="str">
        <v>POS Data Upload DC Central</v>
      </c>
      <c r="E819" t="str">
        <v>CC Expected Deposit</v>
      </c>
      <c r="F819" t="str">
        <v>CC</v>
      </c>
      <c r="G819">
        <v>102500</v>
      </c>
      <c r="H819">
        <v>11691</v>
      </c>
      <c r="I819">
        <v>3787.52</v>
      </c>
      <c r="J819">
        <v>0</v>
      </c>
    </row>
    <row r="820">
      <c r="B820" t="str">
        <v>SJ</v>
      </c>
      <c r="C820">
        <v>46173</v>
      </c>
      <c r="D820" t="str">
        <v>POS Data Upload DC Central</v>
      </c>
      <c r="E820" t="str">
        <v>Delivery Fee</v>
      </c>
      <c r="F820" t="str">
        <v/>
      </c>
      <c r="G820">
        <v>670000</v>
      </c>
      <c r="H820">
        <v>11691</v>
      </c>
      <c r="I820">
        <v>0</v>
      </c>
      <c r="J820">
        <v>7.45</v>
      </c>
    </row>
    <row r="821">
      <c r="B821" t="str">
        <v>SJ</v>
      </c>
      <c r="C821">
        <v>46173</v>
      </c>
      <c r="D821" t="str">
        <v>POS Data Upload DC Central</v>
      </c>
      <c r="E821" t="str">
        <v>Discounts - 10%</v>
      </c>
      <c r="F821" t="str">
        <v/>
      </c>
      <c r="G821">
        <v>421000</v>
      </c>
      <c r="H821">
        <v>11691</v>
      </c>
      <c r="I821">
        <v>0</v>
      </c>
      <c r="J821">
        <v>0</v>
      </c>
    </row>
    <row r="822">
      <c r="B822" t="str">
        <v>SJ</v>
      </c>
      <c r="C822">
        <v>46173</v>
      </c>
      <c r="D822" t="str">
        <v>POS Data Upload DC Central</v>
      </c>
      <c r="E822" t="str">
        <v>Discounts - Employee</v>
      </c>
      <c r="F822" t="str">
        <v/>
      </c>
      <c r="G822">
        <v>421000</v>
      </c>
      <c r="H822">
        <v>11691</v>
      </c>
      <c r="I822">
        <v>0</v>
      </c>
      <c r="J822">
        <v>0</v>
      </c>
    </row>
    <row r="823">
      <c r="B823" t="str">
        <v>SJ</v>
      </c>
      <c r="C823">
        <v>46173</v>
      </c>
      <c r="D823" t="str">
        <v>POS Data Upload DC Central</v>
      </c>
      <c r="E823" t="str">
        <v>Discounts - Guest Recovery</v>
      </c>
      <c r="F823" t="str">
        <v/>
      </c>
      <c r="G823">
        <v>421000</v>
      </c>
      <c r="H823">
        <v>11691</v>
      </c>
      <c r="I823">
        <v>0</v>
      </c>
      <c r="J823">
        <v>0</v>
      </c>
    </row>
    <row r="824">
      <c r="B824" t="str">
        <v>SJ</v>
      </c>
      <c r="C824">
        <v>46173</v>
      </c>
      <c r="D824" t="str">
        <v>POS Data Upload DC Central</v>
      </c>
      <c r="E824" t="str">
        <v>Discounts - Manager</v>
      </c>
      <c r="F824" t="str">
        <v/>
      </c>
      <c r="G824">
        <v>421000</v>
      </c>
      <c r="H824">
        <v>11691</v>
      </c>
      <c r="I824">
        <v>0</v>
      </c>
      <c r="J824">
        <v>0</v>
      </c>
    </row>
    <row r="825">
      <c r="B825" t="str">
        <v>SJ</v>
      </c>
      <c r="C825">
        <v>46173</v>
      </c>
      <c r="D825" t="str">
        <v>POS Data Upload DC Central</v>
      </c>
      <c r="E825" t="str">
        <v>Discounts - Military</v>
      </c>
      <c r="F825" t="str">
        <v/>
      </c>
      <c r="G825">
        <v>421000</v>
      </c>
      <c r="H825">
        <v>11691</v>
      </c>
      <c r="I825">
        <v>0</v>
      </c>
      <c r="J825">
        <v>0</v>
      </c>
    </row>
    <row r="826">
      <c r="B826" t="str">
        <v>SJ</v>
      </c>
      <c r="C826">
        <v>46173</v>
      </c>
      <c r="D826" t="str">
        <v>POS Data Upload DC Central</v>
      </c>
      <c r="E826" t="str">
        <v>Discounts - Open $</v>
      </c>
      <c r="F826" t="str">
        <v/>
      </c>
      <c r="G826">
        <v>421000</v>
      </c>
      <c r="H826">
        <v>11691</v>
      </c>
      <c r="I826">
        <v>0</v>
      </c>
      <c r="J826">
        <v>0</v>
      </c>
    </row>
    <row r="827">
      <c r="B827" t="str">
        <v>SJ</v>
      </c>
      <c r="C827">
        <v>46173</v>
      </c>
      <c r="D827" t="str">
        <v>POS Data Upload DC Central</v>
      </c>
      <c r="E827" t="str">
        <v>Discounts - Open %</v>
      </c>
      <c r="F827" t="str">
        <v/>
      </c>
      <c r="G827">
        <v>421000</v>
      </c>
      <c r="H827">
        <v>11691</v>
      </c>
      <c r="I827">
        <v>0</v>
      </c>
      <c r="J827">
        <v>0</v>
      </c>
    </row>
    <row r="828">
      <c r="B828" t="str">
        <v>SJ</v>
      </c>
      <c r="C828">
        <v>46173</v>
      </c>
      <c r="D828" t="str">
        <v>POS Data Upload DC Central</v>
      </c>
      <c r="E828" t="str">
        <v>Discounts - Other</v>
      </c>
      <c r="F828" t="str">
        <v/>
      </c>
      <c r="G828">
        <v>421000</v>
      </c>
      <c r="H828">
        <v>11691</v>
      </c>
      <c r="I828">
        <v>0</v>
      </c>
      <c r="J828">
        <v>0</v>
      </c>
    </row>
    <row r="829">
      <c r="B829" t="str">
        <v>SJ</v>
      </c>
      <c r="C829">
        <v>46173</v>
      </c>
      <c r="D829" t="str">
        <v>POS Data Upload DC Central</v>
      </c>
      <c r="E829" t="str">
        <v>Discounts - Police</v>
      </c>
      <c r="F829" t="str">
        <v/>
      </c>
      <c r="G829">
        <v>421000</v>
      </c>
      <c r="H829">
        <v>11691</v>
      </c>
      <c r="I829">
        <v>0</v>
      </c>
      <c r="J829">
        <v>0</v>
      </c>
    </row>
    <row r="830">
      <c r="B830" t="str">
        <v>SJ</v>
      </c>
      <c r="C830">
        <v>46173</v>
      </c>
      <c r="D830" t="str">
        <v>POS Data Upload DC Central</v>
      </c>
      <c r="E830" t="str">
        <v>Discounts - Senior Citizen</v>
      </c>
      <c r="F830" t="str">
        <v/>
      </c>
      <c r="G830">
        <v>421000</v>
      </c>
      <c r="H830">
        <v>11691</v>
      </c>
      <c r="I830">
        <v>0</v>
      </c>
      <c r="J830">
        <v>0</v>
      </c>
    </row>
    <row r="831">
      <c r="B831" t="str">
        <v>SJ</v>
      </c>
      <c r="C831">
        <v>46173</v>
      </c>
      <c r="D831" t="str">
        <v>POS Data Upload DC Central</v>
      </c>
      <c r="E831" t="str">
        <v>Donations</v>
      </c>
      <c r="F831" t="str">
        <v/>
      </c>
      <c r="G831">
        <v>236000</v>
      </c>
      <c r="H831">
        <v>11691</v>
      </c>
      <c r="I831">
        <v>0</v>
      </c>
      <c r="J831">
        <v>0</v>
      </c>
    </row>
    <row r="832">
      <c r="B832" t="str">
        <v>SJ</v>
      </c>
      <c r="C832">
        <v>46173</v>
      </c>
      <c r="D832" t="str">
        <v>POS Data Upload DC Central</v>
      </c>
      <c r="E832" t="str">
        <v>DoorDash</v>
      </c>
      <c r="F832" t="str">
        <v>DDD</v>
      </c>
      <c r="G832">
        <v>113000</v>
      </c>
      <c r="H832">
        <v>11691</v>
      </c>
      <c r="I832">
        <v>604.51</v>
      </c>
      <c r="J832">
        <v>0</v>
      </c>
    </row>
    <row r="833">
      <c r="B833" t="str">
        <v>SJ</v>
      </c>
      <c r="C833">
        <v>46173</v>
      </c>
      <c r="D833" t="str">
        <v>POS Data Upload DC Central</v>
      </c>
      <c r="E833" t="str">
        <v>DoorDash Shortage</v>
      </c>
      <c r="F833" t="str">
        <v>DDD</v>
      </c>
      <c r="G833">
        <v>678500</v>
      </c>
      <c r="H833">
        <v>11691</v>
      </c>
      <c r="I833">
        <v>0</v>
      </c>
      <c r="J833">
        <v>0</v>
      </c>
    </row>
    <row r="834">
      <c r="B834" t="str">
        <v>SJ</v>
      </c>
      <c r="C834">
        <v>46173</v>
      </c>
      <c r="D834" t="str">
        <v>POS Data Upload DC Central</v>
      </c>
      <c r="E834" t="str">
        <v xml:space="preserve">EBT Expected </v>
      </c>
      <c r="F834" t="str">
        <v/>
      </c>
      <c r="G834">
        <v>114000</v>
      </c>
      <c r="H834">
        <v>11691</v>
      </c>
      <c r="I834">
        <v>24.72</v>
      </c>
      <c r="J834">
        <v>0</v>
      </c>
    </row>
    <row r="835">
      <c r="B835" t="str">
        <v>SJ</v>
      </c>
      <c r="C835">
        <v>46173</v>
      </c>
      <c r="D835" t="str">
        <v>POS Data Upload DC Central</v>
      </c>
      <c r="E835" t="str">
        <v>EZ Cater</v>
      </c>
      <c r="F835" t="str">
        <v/>
      </c>
      <c r="G835">
        <v>110000</v>
      </c>
      <c r="H835">
        <v>11691</v>
      </c>
      <c r="I835">
        <v>0</v>
      </c>
      <c r="J835">
        <v>0</v>
      </c>
    </row>
    <row r="836">
      <c r="B836" t="str">
        <v>SJ</v>
      </c>
      <c r="C836">
        <v>46173</v>
      </c>
      <c r="D836" t="str">
        <v>POS Data Upload DC Central</v>
      </c>
      <c r="E836" t="str">
        <v>Gift Card Redeemed</v>
      </c>
      <c r="F836" t="str">
        <v/>
      </c>
      <c r="G836">
        <v>202900</v>
      </c>
      <c r="H836">
        <v>11691</v>
      </c>
      <c r="I836">
        <v>0</v>
      </c>
      <c r="J836">
        <v>0</v>
      </c>
    </row>
    <row r="837">
      <c r="B837" t="str">
        <v>SJ</v>
      </c>
      <c r="C837">
        <v>46173</v>
      </c>
      <c r="D837" t="str">
        <v>POS Data Upload DC Central</v>
      </c>
      <c r="E837" t="str">
        <v>Gift Cards Sales</v>
      </c>
      <c r="F837" t="str">
        <v/>
      </c>
      <c r="G837">
        <v>202800</v>
      </c>
      <c r="H837">
        <v>11691</v>
      </c>
      <c r="I837">
        <v>0</v>
      </c>
      <c r="J837">
        <v>20</v>
      </c>
    </row>
    <row r="838">
      <c r="B838" t="str">
        <v>SJ</v>
      </c>
      <c r="C838">
        <v>46173</v>
      </c>
      <c r="D838" t="str">
        <v>POS Data Upload DC Central</v>
      </c>
      <c r="E838" t="str">
        <v>GrubHub</v>
      </c>
      <c r="F838" t="str">
        <v>GHD</v>
      </c>
      <c r="G838">
        <v>115000</v>
      </c>
      <c r="H838">
        <v>11691</v>
      </c>
      <c r="I838">
        <v>39.53</v>
      </c>
      <c r="J838">
        <v>0</v>
      </c>
    </row>
    <row r="839">
      <c r="B839" t="str">
        <v>SJ</v>
      </c>
      <c r="C839">
        <v>46173</v>
      </c>
      <c r="D839" t="str">
        <v>POS Data Upload DC Central</v>
      </c>
      <c r="E839" t="str">
        <v>Kiosk Expected Payment</v>
      </c>
      <c r="F839" t="str">
        <v>CC</v>
      </c>
      <c r="G839">
        <v>102500</v>
      </c>
      <c r="H839">
        <v>11691</v>
      </c>
      <c r="I839">
        <v>0</v>
      </c>
      <c r="J839">
        <v>0</v>
      </c>
    </row>
    <row r="840">
      <c r="B840" t="str">
        <v>SJ</v>
      </c>
      <c r="C840">
        <v>46173</v>
      </c>
      <c r="D840" t="str">
        <v>POS Data Upload DC Central</v>
      </c>
      <c r="E840" t="str">
        <v>Non-Redeemable Tender</v>
      </c>
      <c r="F840" t="str">
        <v>CASH</v>
      </c>
      <c r="G840">
        <v>676000</v>
      </c>
      <c r="H840">
        <v>11691</v>
      </c>
      <c r="I840">
        <v>0</v>
      </c>
      <c r="J840">
        <v>0</v>
      </c>
    </row>
    <row r="841">
      <c r="B841" t="str">
        <v>SJ</v>
      </c>
      <c r="C841">
        <v>46173</v>
      </c>
      <c r="D841" t="str">
        <v>POS Data Upload DC Central</v>
      </c>
      <c r="E841" t="str">
        <v>O/S DC Discrepancies</v>
      </c>
      <c r="F841" t="str">
        <v>CASH</v>
      </c>
      <c r="G841">
        <v>676000</v>
      </c>
      <c r="H841">
        <v>11691</v>
      </c>
      <c r="I841">
        <v>0</v>
      </c>
      <c r="J841">
        <v>0</v>
      </c>
    </row>
    <row r="842">
      <c r="B842" t="str">
        <v>SJ</v>
      </c>
      <c r="C842">
        <v>46173</v>
      </c>
      <c r="D842" t="str">
        <v>POS Data Upload DC Central</v>
      </c>
      <c r="E842" t="str">
        <v>Online Catering</v>
      </c>
      <c r="F842" t="str">
        <v/>
      </c>
      <c r="G842">
        <v>110000</v>
      </c>
      <c r="H842">
        <v>11691</v>
      </c>
      <c r="I842">
        <v>0</v>
      </c>
      <c r="J842">
        <v>0</v>
      </c>
    </row>
    <row r="843">
      <c r="B843" t="str">
        <v>SJ</v>
      </c>
      <c r="C843">
        <v>46173</v>
      </c>
      <c r="D843" t="str">
        <v>POS Data Upload DC Central</v>
      </c>
      <c r="E843" t="str">
        <v>Paid Outs</v>
      </c>
      <c r="F843" t="str">
        <v/>
      </c>
      <c r="G843">
        <v>116200</v>
      </c>
      <c r="H843">
        <v>11691</v>
      </c>
      <c r="I843">
        <v>0</v>
      </c>
      <c r="J843">
        <v>0</v>
      </c>
    </row>
    <row r="844">
      <c r="B844" t="str">
        <v>SJ</v>
      </c>
      <c r="C844">
        <v>46173</v>
      </c>
      <c r="D844" t="str">
        <v>POS Data Upload DC Central</v>
      </c>
      <c r="E844" t="str">
        <v>POS Over/Short</v>
      </c>
      <c r="F844" t="str">
        <v>CASH</v>
      </c>
      <c r="G844">
        <v>676000</v>
      </c>
      <c r="H844">
        <v>11691</v>
      </c>
      <c r="I844">
        <v>0</v>
      </c>
      <c r="J844">
        <v>0</v>
      </c>
    </row>
    <row r="845">
      <c r="B845" t="str">
        <v>SJ</v>
      </c>
      <c r="C845">
        <v>46173</v>
      </c>
      <c r="D845" t="str">
        <v>POS Data Upload DC Central</v>
      </c>
      <c r="E845" t="str">
        <v>Promotions</v>
      </c>
      <c r="F845" t="str">
        <v/>
      </c>
      <c r="G845">
        <v>444000</v>
      </c>
      <c r="H845">
        <v>11691</v>
      </c>
      <c r="I845">
        <v>0</v>
      </c>
      <c r="J845">
        <v>0</v>
      </c>
    </row>
    <row r="846">
      <c r="B846" t="str">
        <v>SJ</v>
      </c>
      <c r="C846">
        <v>46173</v>
      </c>
      <c r="D846" t="str">
        <v>POS Data Upload DC Central</v>
      </c>
      <c r="E846" t="str">
        <v>Sales Beverages</v>
      </c>
      <c r="F846" t="str">
        <v/>
      </c>
      <c r="G846">
        <v>401000</v>
      </c>
      <c r="H846">
        <v>11691</v>
      </c>
      <c r="I846">
        <v>0</v>
      </c>
      <c r="J846">
        <v>542.81</v>
      </c>
    </row>
    <row r="847">
      <c r="B847" t="str">
        <v>SJ</v>
      </c>
      <c r="C847">
        <v>46173</v>
      </c>
      <c r="D847" t="str">
        <v>POS Data Upload DC Central</v>
      </c>
      <c r="E847" t="str">
        <v>Sales Food</v>
      </c>
      <c r="F847" t="str">
        <v/>
      </c>
      <c r="G847">
        <v>401000</v>
      </c>
      <c r="H847">
        <v>11691</v>
      </c>
      <c r="I847">
        <v>0</v>
      </c>
      <c r="J847">
        <v>4671.02</v>
      </c>
    </row>
    <row r="848">
      <c r="B848" t="str">
        <v>SJ</v>
      </c>
      <c r="C848">
        <v>46173</v>
      </c>
      <c r="D848" t="str">
        <v>POS Data Upload DC Central</v>
      </c>
      <c r="E848" t="str">
        <v>Sales Other</v>
      </c>
      <c r="F848" t="str">
        <v/>
      </c>
      <c r="G848">
        <v>408000</v>
      </c>
      <c r="H848">
        <v>11691</v>
      </c>
      <c r="I848">
        <v>0</v>
      </c>
      <c r="J848">
        <v>29.68</v>
      </c>
    </row>
    <row r="849">
      <c r="B849" t="str">
        <v>SJ</v>
      </c>
      <c r="C849">
        <v>46173</v>
      </c>
      <c r="D849" t="str">
        <v>POS Data Upload DC Central</v>
      </c>
      <c r="E849" t="str">
        <v>Sales Tax Payable</v>
      </c>
      <c r="F849" t="str">
        <v/>
      </c>
      <c r="G849">
        <v>241000</v>
      </c>
      <c r="H849">
        <v>11691</v>
      </c>
      <c r="I849">
        <v>0</v>
      </c>
      <c r="J849">
        <v>403.35</v>
      </c>
    </row>
    <row r="850">
      <c r="B850" t="str">
        <v>SJ</v>
      </c>
      <c r="C850">
        <v>46173</v>
      </c>
      <c r="D850" t="str">
        <v>POS Data Upload DC Central</v>
      </c>
      <c r="E850" t="str">
        <v>Uber</v>
      </c>
      <c r="F850" t="str">
        <v>UBD</v>
      </c>
      <c r="G850">
        <v>116000</v>
      </c>
      <c r="H850">
        <v>11691</v>
      </c>
      <c r="I850">
        <v>143.24</v>
      </c>
      <c r="J850">
        <v>0</v>
      </c>
    </row>
    <row r="851">
      <c r="B851" t="str">
        <v>SJ</v>
      </c>
      <c r="C851">
        <v>46173</v>
      </c>
      <c r="D851" t="str">
        <v>POS Data Upload DC Central</v>
      </c>
      <c r="E851" t="str">
        <v>Uber Shortage</v>
      </c>
      <c r="F851" t="str">
        <v>UBD</v>
      </c>
      <c r="G851">
        <v>678500</v>
      </c>
      <c r="H851">
        <v>11691</v>
      </c>
      <c r="I851">
        <v>0</v>
      </c>
      <c r="J851">
        <v>0</v>
      </c>
    </row>
    <row r="852">
      <c r="B852" t="str">
        <v>SJ</v>
      </c>
      <c r="C852">
        <v>46173</v>
      </c>
      <c r="D852" t="str">
        <v>POS Data Upload DC Central</v>
      </c>
      <c r="E852" t="str">
        <v>WL DD Tips</v>
      </c>
      <c r="F852" t="str">
        <v/>
      </c>
      <c r="G852">
        <v>670000</v>
      </c>
      <c r="H852">
        <v>11691</v>
      </c>
      <c r="I852">
        <v>0</v>
      </c>
      <c r="J852">
        <v>8.25</v>
      </c>
    </row>
    <row r="853">
      <c r="B853" t="str">
        <v>SJ</v>
      </c>
      <c r="C853">
        <v>46173</v>
      </c>
      <c r="D853" t="str">
        <v>POS Data Upload DC Central</v>
      </c>
      <c r="E853" t="str">
        <v>Amex Expected Deposit</v>
      </c>
      <c r="F853" t="str">
        <v>CC</v>
      </c>
      <c r="G853">
        <v>102500</v>
      </c>
      <c r="H853">
        <v>11833</v>
      </c>
      <c r="I853">
        <v>75.58</v>
      </c>
      <c r="J853">
        <v>0</v>
      </c>
    </row>
    <row r="854">
      <c r="B854" t="str">
        <v>SJ</v>
      </c>
      <c r="C854">
        <v>46173</v>
      </c>
      <c r="D854" t="str">
        <v>POS Data Upload DC Central</v>
      </c>
      <c r="E854" t="str">
        <v>Ca CRV</v>
      </c>
      <c r="F854" t="str">
        <v/>
      </c>
      <c r="G854">
        <v>240000</v>
      </c>
      <c r="H854">
        <v>11833</v>
      </c>
      <c r="I854">
        <v>0</v>
      </c>
      <c r="J854">
        <v>0</v>
      </c>
    </row>
    <row r="855">
      <c r="B855" t="str">
        <v>SJ</v>
      </c>
      <c r="C855">
        <v>46173</v>
      </c>
      <c r="D855" t="str">
        <v>POS Data Upload DC Central</v>
      </c>
      <c r="E855" t="str">
        <v>Cash Expected Deposit</v>
      </c>
      <c r="F855" t="str">
        <v>CASH</v>
      </c>
      <c r="G855">
        <v>102000</v>
      </c>
      <c r="H855">
        <v>11833</v>
      </c>
      <c r="I855">
        <v>831.5099999999998</v>
      </c>
      <c r="J855">
        <v>0</v>
      </c>
    </row>
    <row r="856">
      <c r="B856" t="str">
        <v>SJ</v>
      </c>
      <c r="C856">
        <v>46173</v>
      </c>
      <c r="D856" t="str">
        <v>POS Data Upload DC Central</v>
      </c>
      <c r="E856" t="str">
        <v>CC Expected Deposit</v>
      </c>
      <c r="F856" t="str">
        <v>CC</v>
      </c>
      <c r="G856">
        <v>102500</v>
      </c>
      <c r="H856">
        <v>11833</v>
      </c>
      <c r="I856">
        <v>3073.94</v>
      </c>
      <c r="J856">
        <v>0</v>
      </c>
    </row>
    <row r="857">
      <c r="B857" t="str">
        <v>SJ</v>
      </c>
      <c r="C857">
        <v>46173</v>
      </c>
      <c r="D857" t="str">
        <v>POS Data Upload DC Central</v>
      </c>
      <c r="E857" t="str">
        <v>Delivery Fee</v>
      </c>
      <c r="F857" t="str">
        <v/>
      </c>
      <c r="G857">
        <v>670000</v>
      </c>
      <c r="H857">
        <v>11833</v>
      </c>
      <c r="I857">
        <v>0</v>
      </c>
      <c r="J857">
        <v>2.98</v>
      </c>
    </row>
    <row r="858">
      <c r="B858" t="str">
        <v>SJ</v>
      </c>
      <c r="C858">
        <v>46173</v>
      </c>
      <c r="D858" t="str">
        <v>POS Data Upload DC Central</v>
      </c>
      <c r="E858" t="str">
        <v>Discounts - 10%</v>
      </c>
      <c r="F858" t="str">
        <v/>
      </c>
      <c r="G858">
        <v>421000</v>
      </c>
      <c r="H858">
        <v>11833</v>
      </c>
      <c r="I858">
        <v>0</v>
      </c>
      <c r="J858">
        <v>0</v>
      </c>
    </row>
    <row r="859">
      <c r="B859" t="str">
        <v>SJ</v>
      </c>
      <c r="C859">
        <v>46173</v>
      </c>
      <c r="D859" t="str">
        <v>POS Data Upload DC Central</v>
      </c>
      <c r="E859" t="str">
        <v>Discounts - Employee</v>
      </c>
      <c r="F859" t="str">
        <v/>
      </c>
      <c r="G859">
        <v>421000</v>
      </c>
      <c r="H859">
        <v>11833</v>
      </c>
      <c r="I859">
        <v>0</v>
      </c>
      <c r="J859">
        <v>0</v>
      </c>
    </row>
    <row r="860">
      <c r="B860" t="str">
        <v>SJ</v>
      </c>
      <c r="C860">
        <v>46173</v>
      </c>
      <c r="D860" t="str">
        <v>POS Data Upload DC Central</v>
      </c>
      <c r="E860" t="str">
        <v>Discounts - Guest Recovery</v>
      </c>
      <c r="F860" t="str">
        <v/>
      </c>
      <c r="G860">
        <v>421000</v>
      </c>
      <c r="H860">
        <v>11833</v>
      </c>
      <c r="I860">
        <v>0</v>
      </c>
      <c r="J860">
        <v>0</v>
      </c>
    </row>
    <row r="861">
      <c r="B861" t="str">
        <v>SJ</v>
      </c>
      <c r="C861">
        <v>46173</v>
      </c>
      <c r="D861" t="str">
        <v>POS Data Upload DC Central</v>
      </c>
      <c r="E861" t="str">
        <v>Discounts - Manager</v>
      </c>
      <c r="F861" t="str">
        <v/>
      </c>
      <c r="G861">
        <v>421000</v>
      </c>
      <c r="H861">
        <v>11833</v>
      </c>
      <c r="I861">
        <v>0</v>
      </c>
      <c r="J861">
        <v>0</v>
      </c>
    </row>
    <row r="862">
      <c r="B862" t="str">
        <v>SJ</v>
      </c>
      <c r="C862">
        <v>46173</v>
      </c>
      <c r="D862" t="str">
        <v>POS Data Upload DC Central</v>
      </c>
      <c r="E862" t="str">
        <v>Discounts - Military</v>
      </c>
      <c r="F862" t="str">
        <v/>
      </c>
      <c r="G862">
        <v>421000</v>
      </c>
      <c r="H862">
        <v>11833</v>
      </c>
      <c r="I862">
        <v>0</v>
      </c>
      <c r="J862">
        <v>0</v>
      </c>
    </row>
    <row r="863">
      <c r="B863" t="str">
        <v>SJ</v>
      </c>
      <c r="C863">
        <v>46173</v>
      </c>
      <c r="D863" t="str">
        <v>POS Data Upload DC Central</v>
      </c>
      <c r="E863" t="str">
        <v>Discounts - Open $</v>
      </c>
      <c r="F863" t="str">
        <v/>
      </c>
      <c r="G863">
        <v>421000</v>
      </c>
      <c r="H863">
        <v>11833</v>
      </c>
      <c r="I863">
        <v>0</v>
      </c>
      <c r="J863">
        <v>0</v>
      </c>
    </row>
    <row r="864">
      <c r="B864" t="str">
        <v>SJ</v>
      </c>
      <c r="C864">
        <v>46173</v>
      </c>
      <c r="D864" t="str">
        <v>POS Data Upload DC Central</v>
      </c>
      <c r="E864" t="str">
        <v>Discounts - Open %</v>
      </c>
      <c r="F864" t="str">
        <v/>
      </c>
      <c r="G864">
        <v>421000</v>
      </c>
      <c r="H864">
        <v>11833</v>
      </c>
      <c r="I864">
        <v>0</v>
      </c>
      <c r="J864">
        <v>0</v>
      </c>
    </row>
    <row r="865">
      <c r="B865" t="str">
        <v>SJ</v>
      </c>
      <c r="C865">
        <v>46173</v>
      </c>
      <c r="D865" t="str">
        <v>POS Data Upload DC Central</v>
      </c>
      <c r="E865" t="str">
        <v>Discounts - Other</v>
      </c>
      <c r="F865" t="str">
        <v/>
      </c>
      <c r="G865">
        <v>421000</v>
      </c>
      <c r="H865">
        <v>11833</v>
      </c>
      <c r="I865">
        <v>0</v>
      </c>
      <c r="J865">
        <v>0</v>
      </c>
    </row>
    <row r="866">
      <c r="B866" t="str">
        <v>SJ</v>
      </c>
      <c r="C866">
        <v>46173</v>
      </c>
      <c r="D866" t="str">
        <v>POS Data Upload DC Central</v>
      </c>
      <c r="E866" t="str">
        <v>Discounts - Police</v>
      </c>
      <c r="F866" t="str">
        <v/>
      </c>
      <c r="G866">
        <v>421000</v>
      </c>
      <c r="H866">
        <v>11833</v>
      </c>
      <c r="I866">
        <v>0</v>
      </c>
      <c r="J866">
        <v>0</v>
      </c>
    </row>
    <row r="867">
      <c r="B867" t="str">
        <v>SJ</v>
      </c>
      <c r="C867">
        <v>46173</v>
      </c>
      <c r="D867" t="str">
        <v>POS Data Upload DC Central</v>
      </c>
      <c r="E867" t="str">
        <v>Discounts - Senior Citizen</v>
      </c>
      <c r="F867" t="str">
        <v/>
      </c>
      <c r="G867">
        <v>421000</v>
      </c>
      <c r="H867">
        <v>11833</v>
      </c>
      <c r="I867">
        <v>0</v>
      </c>
      <c r="J867">
        <v>0</v>
      </c>
    </row>
    <row r="868">
      <c r="B868" t="str">
        <v>SJ</v>
      </c>
      <c r="C868">
        <v>46173</v>
      </c>
      <c r="D868" t="str">
        <v>POS Data Upload DC Central</v>
      </c>
      <c r="E868" t="str">
        <v>Donations</v>
      </c>
      <c r="F868" t="str">
        <v/>
      </c>
      <c r="G868">
        <v>236000</v>
      </c>
      <c r="H868">
        <v>11833</v>
      </c>
      <c r="I868">
        <v>0</v>
      </c>
      <c r="J868">
        <v>0</v>
      </c>
    </row>
    <row r="869">
      <c r="B869" t="str">
        <v>SJ</v>
      </c>
      <c r="C869">
        <v>46173</v>
      </c>
      <c r="D869" t="str">
        <v>POS Data Upload DC Central</v>
      </c>
      <c r="E869" t="str">
        <v>DoorDash</v>
      </c>
      <c r="F869" t="str">
        <v>DDD</v>
      </c>
      <c r="G869">
        <v>113000</v>
      </c>
      <c r="H869">
        <v>11833</v>
      </c>
      <c r="I869">
        <v>407.43</v>
      </c>
      <c r="J869">
        <v>0</v>
      </c>
    </row>
    <row r="870">
      <c r="B870" t="str">
        <v>SJ</v>
      </c>
      <c r="C870">
        <v>46173</v>
      </c>
      <c r="D870" t="str">
        <v>POS Data Upload DC Central</v>
      </c>
      <c r="E870" t="str">
        <v>DoorDash Shortage</v>
      </c>
      <c r="F870" t="str">
        <v>DDD</v>
      </c>
      <c r="G870">
        <v>678500</v>
      </c>
      <c r="H870">
        <v>11833</v>
      </c>
      <c r="I870">
        <v>0</v>
      </c>
      <c r="J870">
        <v>0</v>
      </c>
    </row>
    <row r="871">
      <c r="B871" t="str">
        <v>SJ</v>
      </c>
      <c r="C871">
        <v>46173</v>
      </c>
      <c r="D871" t="str">
        <v>POS Data Upload DC Central</v>
      </c>
      <c r="E871" t="str">
        <v xml:space="preserve">EBT Expected </v>
      </c>
      <c r="F871" t="str">
        <v/>
      </c>
      <c r="G871">
        <v>114000</v>
      </c>
      <c r="H871">
        <v>11833</v>
      </c>
      <c r="I871">
        <v>0</v>
      </c>
      <c r="J871">
        <v>0</v>
      </c>
    </row>
    <row r="872">
      <c r="B872" t="str">
        <v>SJ</v>
      </c>
      <c r="C872">
        <v>46173</v>
      </c>
      <c r="D872" t="str">
        <v>POS Data Upload DC Central</v>
      </c>
      <c r="E872" t="str">
        <v>EZ Cater</v>
      </c>
      <c r="F872" t="str">
        <v/>
      </c>
      <c r="G872">
        <v>110000</v>
      </c>
      <c r="H872">
        <v>11833</v>
      </c>
      <c r="I872">
        <v>0</v>
      </c>
      <c r="J872">
        <v>0</v>
      </c>
    </row>
    <row r="873">
      <c r="B873" t="str">
        <v>SJ</v>
      </c>
      <c r="C873">
        <v>46173</v>
      </c>
      <c r="D873" t="str">
        <v>POS Data Upload DC Central</v>
      </c>
      <c r="E873" t="str">
        <v>Gift Card Redeemed</v>
      </c>
      <c r="F873" t="str">
        <v/>
      </c>
      <c r="G873">
        <v>202900</v>
      </c>
      <c r="H873">
        <v>11833</v>
      </c>
      <c r="I873">
        <v>0</v>
      </c>
      <c r="J873">
        <v>0</v>
      </c>
    </row>
    <row r="874">
      <c r="B874" t="str">
        <v>SJ</v>
      </c>
      <c r="C874">
        <v>46173</v>
      </c>
      <c r="D874" t="str">
        <v>POS Data Upload DC Central</v>
      </c>
      <c r="E874" t="str">
        <v>Gift Cards Sales</v>
      </c>
      <c r="F874" t="str">
        <v/>
      </c>
      <c r="G874">
        <v>202800</v>
      </c>
      <c r="H874">
        <v>11833</v>
      </c>
      <c r="I874">
        <v>0</v>
      </c>
      <c r="J874">
        <v>0</v>
      </c>
    </row>
    <row r="875">
      <c r="B875" t="str">
        <v>SJ</v>
      </c>
      <c r="C875">
        <v>46173</v>
      </c>
      <c r="D875" t="str">
        <v>POS Data Upload DC Central</v>
      </c>
      <c r="E875" t="str">
        <v>GrubHub</v>
      </c>
      <c r="F875" t="str">
        <v>GHD</v>
      </c>
      <c r="G875">
        <v>115000</v>
      </c>
      <c r="H875">
        <v>11833</v>
      </c>
      <c r="I875">
        <v>78.7</v>
      </c>
      <c r="J875">
        <v>0</v>
      </c>
    </row>
    <row r="876">
      <c r="B876" t="str">
        <v>SJ</v>
      </c>
      <c r="C876">
        <v>46173</v>
      </c>
      <c r="D876" t="str">
        <v>POS Data Upload DC Central</v>
      </c>
      <c r="E876" t="str">
        <v>Kiosk Expected Payment</v>
      </c>
      <c r="F876" t="str">
        <v>CC</v>
      </c>
      <c r="G876">
        <v>102500</v>
      </c>
      <c r="H876">
        <v>11833</v>
      </c>
      <c r="I876">
        <v>0</v>
      </c>
      <c r="J876">
        <v>0</v>
      </c>
    </row>
    <row r="877">
      <c r="B877" t="str">
        <v>SJ</v>
      </c>
      <c r="C877">
        <v>46173</v>
      </c>
      <c r="D877" t="str">
        <v>POS Data Upload DC Central</v>
      </c>
      <c r="E877" t="str">
        <v>Non-Redeemable Tender</v>
      </c>
      <c r="F877" t="str">
        <v>CASH</v>
      </c>
      <c r="G877">
        <v>676000</v>
      </c>
      <c r="H877">
        <v>11833</v>
      </c>
      <c r="I877">
        <v>0</v>
      </c>
      <c r="J877">
        <v>0</v>
      </c>
    </row>
    <row r="878">
      <c r="B878" t="str">
        <v>SJ</v>
      </c>
      <c r="C878">
        <v>46173</v>
      </c>
      <c r="D878" t="str">
        <v>POS Data Upload DC Central</v>
      </c>
      <c r="E878" t="str">
        <v>O/S DC Discrepancies</v>
      </c>
      <c r="F878" t="str">
        <v>CASH</v>
      </c>
      <c r="G878">
        <v>676000</v>
      </c>
      <c r="H878">
        <v>11833</v>
      </c>
      <c r="I878">
        <v>0</v>
      </c>
      <c r="J878">
        <v>0</v>
      </c>
    </row>
    <row r="879">
      <c r="B879" t="str">
        <v>SJ</v>
      </c>
      <c r="C879">
        <v>46173</v>
      </c>
      <c r="D879" t="str">
        <v>POS Data Upload DC Central</v>
      </c>
      <c r="E879" t="str">
        <v>Online Catering</v>
      </c>
      <c r="F879" t="str">
        <v/>
      </c>
      <c r="G879">
        <v>110000</v>
      </c>
      <c r="H879">
        <v>11833</v>
      </c>
      <c r="I879">
        <v>0</v>
      </c>
      <c r="J879">
        <v>0</v>
      </c>
    </row>
    <row r="880">
      <c r="B880" t="str">
        <v>SJ</v>
      </c>
      <c r="C880">
        <v>46173</v>
      </c>
      <c r="D880" t="str">
        <v>POS Data Upload DC Central</v>
      </c>
      <c r="E880" t="str">
        <v>Paid Outs</v>
      </c>
      <c r="F880" t="str">
        <v/>
      </c>
      <c r="G880">
        <v>116200</v>
      </c>
      <c r="H880">
        <v>11833</v>
      </c>
      <c r="I880">
        <v>0</v>
      </c>
      <c r="J880">
        <v>0</v>
      </c>
    </row>
    <row r="881">
      <c r="B881" t="str">
        <v>SJ</v>
      </c>
      <c r="C881">
        <v>46173</v>
      </c>
      <c r="D881" t="str">
        <v>POS Data Upload DC Central</v>
      </c>
      <c r="E881" t="str">
        <v>POS Over/Short</v>
      </c>
      <c r="F881" t="str">
        <v>CASH</v>
      </c>
      <c r="G881">
        <v>676000</v>
      </c>
      <c r="H881">
        <v>11833</v>
      </c>
      <c r="I881">
        <v>0</v>
      </c>
      <c r="J881">
        <v>0</v>
      </c>
    </row>
    <row r="882">
      <c r="B882" t="str">
        <v>SJ</v>
      </c>
      <c r="C882">
        <v>46173</v>
      </c>
      <c r="D882" t="str">
        <v>POS Data Upload DC Central</v>
      </c>
      <c r="E882" t="str">
        <v>Promotions</v>
      </c>
      <c r="F882" t="str">
        <v/>
      </c>
      <c r="G882">
        <v>444000</v>
      </c>
      <c r="H882">
        <v>11833</v>
      </c>
      <c r="I882">
        <v>0</v>
      </c>
      <c r="J882">
        <v>0</v>
      </c>
    </row>
    <row r="883">
      <c r="B883" t="str">
        <v>SJ</v>
      </c>
      <c r="C883">
        <v>46173</v>
      </c>
      <c r="D883" t="str">
        <v>POS Data Upload DC Central</v>
      </c>
      <c r="E883" t="str">
        <v>Sales Beverages</v>
      </c>
      <c r="F883" t="str">
        <v/>
      </c>
      <c r="G883">
        <v>401000</v>
      </c>
      <c r="H883">
        <v>11833</v>
      </c>
      <c r="I883">
        <v>0</v>
      </c>
      <c r="J883">
        <v>352.18</v>
      </c>
    </row>
    <row r="884">
      <c r="B884" t="str">
        <v>SJ</v>
      </c>
      <c r="C884">
        <v>46173</v>
      </c>
      <c r="D884" t="str">
        <v>POS Data Upload DC Central</v>
      </c>
      <c r="E884" t="str">
        <v>Sales Food</v>
      </c>
      <c r="F884" t="str">
        <v/>
      </c>
      <c r="G884">
        <v>401000</v>
      </c>
      <c r="H884">
        <v>11833</v>
      </c>
      <c r="I884">
        <v>0</v>
      </c>
      <c r="J884">
        <v>3852.5</v>
      </c>
    </row>
    <row r="885">
      <c r="B885" t="str">
        <v>SJ</v>
      </c>
      <c r="C885">
        <v>46173</v>
      </c>
      <c r="D885" t="str">
        <v>POS Data Upload DC Central</v>
      </c>
      <c r="E885" t="str">
        <v>Sales Other</v>
      </c>
      <c r="F885" t="str">
        <v/>
      </c>
      <c r="G885">
        <v>408000</v>
      </c>
      <c r="H885">
        <v>11833</v>
      </c>
      <c r="I885">
        <v>0</v>
      </c>
      <c r="J885">
        <v>9</v>
      </c>
    </row>
    <row r="886">
      <c r="B886" t="str">
        <v>SJ</v>
      </c>
      <c r="C886">
        <v>46173</v>
      </c>
      <c r="D886" t="str">
        <v>POS Data Upload DC Central</v>
      </c>
      <c r="E886" t="str">
        <v>Sales Tax Payable</v>
      </c>
      <c r="F886" t="str">
        <v/>
      </c>
      <c r="G886">
        <v>241000</v>
      </c>
      <c r="H886">
        <v>11833</v>
      </c>
      <c r="I886">
        <v>0</v>
      </c>
      <c r="J886">
        <v>346.86</v>
      </c>
    </row>
    <row r="887">
      <c r="B887" t="str">
        <v>SJ</v>
      </c>
      <c r="C887">
        <v>46173</v>
      </c>
      <c r="D887" t="str">
        <v>POS Data Upload DC Central</v>
      </c>
      <c r="E887" t="str">
        <v>Uber</v>
      </c>
      <c r="F887" t="str">
        <v>UBD</v>
      </c>
      <c r="G887">
        <v>116000</v>
      </c>
      <c r="H887">
        <v>11833</v>
      </c>
      <c r="I887">
        <v>106.36</v>
      </c>
      <c r="J887">
        <v>0</v>
      </c>
    </row>
    <row r="888">
      <c r="B888" t="str">
        <v>SJ</v>
      </c>
      <c r="C888">
        <v>46173</v>
      </c>
      <c r="D888" t="str">
        <v>POS Data Upload DC Central</v>
      </c>
      <c r="E888" t="str">
        <v>Uber Shortage</v>
      </c>
      <c r="F888" t="str">
        <v>UBD</v>
      </c>
      <c r="G888">
        <v>678500</v>
      </c>
      <c r="H888">
        <v>11833</v>
      </c>
      <c r="I888">
        <v>0</v>
      </c>
      <c r="J888">
        <v>0</v>
      </c>
    </row>
    <row r="889">
      <c r="B889" t="str">
        <v>SJ</v>
      </c>
      <c r="C889">
        <v>46173</v>
      </c>
      <c r="D889" t="str">
        <v>POS Data Upload DC Central</v>
      </c>
      <c r="E889" t="str">
        <v>WL DD Tips</v>
      </c>
      <c r="F889" t="str">
        <v/>
      </c>
      <c r="G889">
        <v>670000</v>
      </c>
      <c r="H889">
        <v>11833</v>
      </c>
      <c r="I889">
        <v>0</v>
      </c>
      <c r="J889">
        <v>10</v>
      </c>
    </row>
    <row r="890">
      <c r="B890" t="str">
        <v>SJ</v>
      </c>
      <c r="C890">
        <v>46173</v>
      </c>
      <c r="D890" t="str">
        <v>POS Data Upload DC Central</v>
      </c>
      <c r="E890" t="str">
        <v>Amex Expected Deposit</v>
      </c>
      <c r="F890" t="str">
        <v>CC</v>
      </c>
      <c r="G890">
        <v>102500</v>
      </c>
      <c r="H890">
        <v>11921</v>
      </c>
      <c r="I890">
        <v>57.28</v>
      </c>
      <c r="J890">
        <v>0</v>
      </c>
    </row>
    <row r="891">
      <c r="B891" t="str">
        <v>SJ</v>
      </c>
      <c r="C891">
        <v>46173</v>
      </c>
      <c r="D891" t="str">
        <v>POS Data Upload DC Central</v>
      </c>
      <c r="E891" t="str">
        <v>Ca CRV</v>
      </c>
      <c r="F891" t="str">
        <v/>
      </c>
      <c r="G891">
        <v>240000</v>
      </c>
      <c r="H891">
        <v>11921</v>
      </c>
      <c r="I891">
        <v>0</v>
      </c>
      <c r="J891">
        <v>0</v>
      </c>
    </row>
    <row r="892">
      <c r="B892" t="str">
        <v>SJ</v>
      </c>
      <c r="C892">
        <v>46173</v>
      </c>
      <c r="D892" t="str">
        <v>POS Data Upload DC Central</v>
      </c>
      <c r="E892" t="str">
        <v>Cash Expected Deposit</v>
      </c>
      <c r="F892" t="str">
        <v>CASH</v>
      </c>
      <c r="G892">
        <v>102000</v>
      </c>
      <c r="H892">
        <v>11921</v>
      </c>
      <c r="I892">
        <v>1495.1900000000005</v>
      </c>
      <c r="J892">
        <v>0</v>
      </c>
    </row>
    <row r="893">
      <c r="B893" t="str">
        <v>SJ</v>
      </c>
      <c r="C893">
        <v>46173</v>
      </c>
      <c r="D893" t="str">
        <v>POS Data Upload DC Central</v>
      </c>
      <c r="E893" t="str">
        <v>CC Expected Deposit</v>
      </c>
      <c r="F893" t="str">
        <v>CC</v>
      </c>
      <c r="G893">
        <v>102500</v>
      </c>
      <c r="H893">
        <v>11921</v>
      </c>
      <c r="I893">
        <v>3963.8</v>
      </c>
      <c r="J893">
        <v>0</v>
      </c>
    </row>
    <row r="894">
      <c r="B894" t="str">
        <v>SJ</v>
      </c>
      <c r="C894">
        <v>46173</v>
      </c>
      <c r="D894" t="str">
        <v>POS Data Upload DC Central</v>
      </c>
      <c r="E894" t="str">
        <v>Delivery Fee</v>
      </c>
      <c r="F894" t="str">
        <v/>
      </c>
      <c r="G894">
        <v>670000</v>
      </c>
      <c r="H894">
        <v>11921</v>
      </c>
      <c r="I894">
        <v>0</v>
      </c>
      <c r="J894">
        <v>2.98</v>
      </c>
    </row>
    <row r="895">
      <c r="B895" t="str">
        <v>SJ</v>
      </c>
      <c r="C895">
        <v>46173</v>
      </c>
      <c r="D895" t="str">
        <v>POS Data Upload DC Central</v>
      </c>
      <c r="E895" t="str">
        <v>Discounts - 10%</v>
      </c>
      <c r="F895" t="str">
        <v/>
      </c>
      <c r="G895">
        <v>421000</v>
      </c>
      <c r="H895">
        <v>11921</v>
      </c>
      <c r="I895">
        <v>0</v>
      </c>
      <c r="J895">
        <v>0</v>
      </c>
    </row>
    <row r="896">
      <c r="B896" t="str">
        <v>SJ</v>
      </c>
      <c r="C896">
        <v>46173</v>
      </c>
      <c r="D896" t="str">
        <v>POS Data Upload DC Central</v>
      </c>
      <c r="E896" t="str">
        <v>Discounts - Employee</v>
      </c>
      <c r="F896" t="str">
        <v/>
      </c>
      <c r="G896">
        <v>421000</v>
      </c>
      <c r="H896">
        <v>11921</v>
      </c>
      <c r="I896">
        <v>0</v>
      </c>
      <c r="J896">
        <v>0</v>
      </c>
    </row>
    <row r="897">
      <c r="B897" t="str">
        <v>SJ</v>
      </c>
      <c r="C897">
        <v>46173</v>
      </c>
      <c r="D897" t="str">
        <v>POS Data Upload DC Central</v>
      </c>
      <c r="E897" t="str">
        <v>Discounts - Guest Recovery</v>
      </c>
      <c r="F897" t="str">
        <v/>
      </c>
      <c r="G897">
        <v>421000</v>
      </c>
      <c r="H897">
        <v>11921</v>
      </c>
      <c r="I897">
        <v>0</v>
      </c>
      <c r="J897">
        <v>0</v>
      </c>
    </row>
    <row r="898">
      <c r="B898" t="str">
        <v>SJ</v>
      </c>
      <c r="C898">
        <v>46173</v>
      </c>
      <c r="D898" t="str">
        <v>POS Data Upload DC Central</v>
      </c>
      <c r="E898" t="str">
        <v>Discounts - Manager</v>
      </c>
      <c r="F898" t="str">
        <v/>
      </c>
      <c r="G898">
        <v>421000</v>
      </c>
      <c r="H898">
        <v>11921</v>
      </c>
      <c r="I898">
        <v>0</v>
      </c>
      <c r="J898">
        <v>0</v>
      </c>
    </row>
    <row r="899">
      <c r="B899" t="str">
        <v>SJ</v>
      </c>
      <c r="C899">
        <v>46173</v>
      </c>
      <c r="D899" t="str">
        <v>POS Data Upload DC Central</v>
      </c>
      <c r="E899" t="str">
        <v>Discounts - Military</v>
      </c>
      <c r="F899" t="str">
        <v/>
      </c>
      <c r="G899">
        <v>421000</v>
      </c>
      <c r="H899">
        <v>11921</v>
      </c>
      <c r="I899">
        <v>0</v>
      </c>
      <c r="J899">
        <v>0</v>
      </c>
    </row>
    <row r="900">
      <c r="B900" t="str">
        <v>SJ</v>
      </c>
      <c r="C900">
        <v>46173</v>
      </c>
      <c r="D900" t="str">
        <v>POS Data Upload DC Central</v>
      </c>
      <c r="E900" t="str">
        <v>Discounts - Open $</v>
      </c>
      <c r="F900" t="str">
        <v/>
      </c>
      <c r="G900">
        <v>421000</v>
      </c>
      <c r="H900">
        <v>11921</v>
      </c>
      <c r="I900">
        <v>0</v>
      </c>
      <c r="J900">
        <v>0</v>
      </c>
    </row>
    <row r="901">
      <c r="B901" t="str">
        <v>SJ</v>
      </c>
      <c r="C901">
        <v>46173</v>
      </c>
      <c r="D901" t="str">
        <v>POS Data Upload DC Central</v>
      </c>
      <c r="E901" t="str">
        <v>Discounts - Open %</v>
      </c>
      <c r="F901" t="str">
        <v/>
      </c>
      <c r="G901">
        <v>421000</v>
      </c>
      <c r="H901">
        <v>11921</v>
      </c>
      <c r="I901">
        <v>0</v>
      </c>
      <c r="J901">
        <v>0</v>
      </c>
    </row>
    <row r="902">
      <c r="B902" t="str">
        <v>SJ</v>
      </c>
      <c r="C902">
        <v>46173</v>
      </c>
      <c r="D902" t="str">
        <v>POS Data Upload DC Central</v>
      </c>
      <c r="E902" t="str">
        <v>Discounts - Other</v>
      </c>
      <c r="F902" t="str">
        <v/>
      </c>
      <c r="G902">
        <v>421000</v>
      </c>
      <c r="H902">
        <v>11921</v>
      </c>
      <c r="I902">
        <v>0</v>
      </c>
      <c r="J902">
        <v>0</v>
      </c>
    </row>
    <row r="903">
      <c r="B903" t="str">
        <v>SJ</v>
      </c>
      <c r="C903">
        <v>46173</v>
      </c>
      <c r="D903" t="str">
        <v>POS Data Upload DC Central</v>
      </c>
      <c r="E903" t="str">
        <v>Discounts - Police</v>
      </c>
      <c r="F903" t="str">
        <v/>
      </c>
      <c r="G903">
        <v>421000</v>
      </c>
      <c r="H903">
        <v>11921</v>
      </c>
      <c r="I903">
        <v>0</v>
      </c>
      <c r="J903">
        <v>0</v>
      </c>
    </row>
    <row r="904">
      <c r="B904" t="str">
        <v>SJ</v>
      </c>
      <c r="C904">
        <v>46173</v>
      </c>
      <c r="D904" t="str">
        <v>POS Data Upload DC Central</v>
      </c>
      <c r="E904" t="str">
        <v>Discounts - Senior Citizen</v>
      </c>
      <c r="F904" t="str">
        <v/>
      </c>
      <c r="G904">
        <v>421000</v>
      </c>
      <c r="H904">
        <v>11921</v>
      </c>
      <c r="I904">
        <v>0</v>
      </c>
      <c r="J904">
        <v>0</v>
      </c>
    </row>
    <row r="905">
      <c r="B905" t="str">
        <v>SJ</v>
      </c>
      <c r="C905">
        <v>46173</v>
      </c>
      <c r="D905" t="str">
        <v>POS Data Upload DC Central</v>
      </c>
      <c r="E905" t="str">
        <v>Donations</v>
      </c>
      <c r="F905" t="str">
        <v/>
      </c>
      <c r="G905">
        <v>236000</v>
      </c>
      <c r="H905">
        <v>11921</v>
      </c>
      <c r="I905">
        <v>0</v>
      </c>
      <c r="J905">
        <v>0</v>
      </c>
    </row>
    <row r="906">
      <c r="B906" t="str">
        <v>SJ</v>
      </c>
      <c r="C906">
        <v>46173</v>
      </c>
      <c r="D906" t="str">
        <v>POS Data Upload DC Central</v>
      </c>
      <c r="E906" t="str">
        <v>DoorDash</v>
      </c>
      <c r="F906" t="str">
        <v>DDD</v>
      </c>
      <c r="G906">
        <v>113000</v>
      </c>
      <c r="H906">
        <v>11921</v>
      </c>
      <c r="I906">
        <v>1588.86</v>
      </c>
      <c r="J906">
        <v>0</v>
      </c>
    </row>
    <row r="907">
      <c r="B907" t="str">
        <v>SJ</v>
      </c>
      <c r="C907">
        <v>46173</v>
      </c>
      <c r="D907" t="str">
        <v>POS Data Upload DC Central</v>
      </c>
      <c r="E907" t="str">
        <v>DoorDash Shortage</v>
      </c>
      <c r="F907" t="str">
        <v>DDD</v>
      </c>
      <c r="G907">
        <v>678500</v>
      </c>
      <c r="H907">
        <v>11921</v>
      </c>
      <c r="I907">
        <v>0</v>
      </c>
      <c r="J907">
        <v>0</v>
      </c>
    </row>
    <row r="908">
      <c r="B908" t="str">
        <v>SJ</v>
      </c>
      <c r="C908">
        <v>46173</v>
      </c>
      <c r="D908" t="str">
        <v>POS Data Upload DC Central</v>
      </c>
      <c r="E908" t="str">
        <v xml:space="preserve">EBT Expected </v>
      </c>
      <c r="F908" t="str">
        <v/>
      </c>
      <c r="G908">
        <v>114000</v>
      </c>
      <c r="H908">
        <v>11921</v>
      </c>
      <c r="I908">
        <v>109.03</v>
      </c>
      <c r="J908">
        <v>0</v>
      </c>
    </row>
    <row r="909">
      <c r="B909" t="str">
        <v>SJ</v>
      </c>
      <c r="C909">
        <v>46173</v>
      </c>
      <c r="D909" t="str">
        <v>POS Data Upload DC Central</v>
      </c>
      <c r="E909" t="str">
        <v>EZ Cater</v>
      </c>
      <c r="F909" t="str">
        <v/>
      </c>
      <c r="G909">
        <v>110000</v>
      </c>
      <c r="H909">
        <v>11921</v>
      </c>
      <c r="I909">
        <v>0</v>
      </c>
      <c r="J909">
        <v>0</v>
      </c>
    </row>
    <row r="910">
      <c r="B910" t="str">
        <v>SJ</v>
      </c>
      <c r="C910">
        <v>46173</v>
      </c>
      <c r="D910" t="str">
        <v>POS Data Upload DC Central</v>
      </c>
      <c r="E910" t="str">
        <v>Gift Card Redeemed</v>
      </c>
      <c r="F910" t="str">
        <v/>
      </c>
      <c r="G910">
        <v>202900</v>
      </c>
      <c r="H910">
        <v>11921</v>
      </c>
      <c r="I910">
        <v>13.05</v>
      </c>
      <c r="J910">
        <v>0</v>
      </c>
    </row>
    <row r="911">
      <c r="B911" t="str">
        <v>SJ</v>
      </c>
      <c r="C911">
        <v>46173</v>
      </c>
      <c r="D911" t="str">
        <v>POS Data Upload DC Central</v>
      </c>
      <c r="E911" t="str">
        <v>Gift Cards Sales</v>
      </c>
      <c r="F911" t="str">
        <v/>
      </c>
      <c r="G911">
        <v>202800</v>
      </c>
      <c r="H911">
        <v>11921</v>
      </c>
      <c r="I911">
        <v>0</v>
      </c>
      <c r="J911">
        <v>0</v>
      </c>
    </row>
    <row r="912">
      <c r="B912" t="str">
        <v>SJ</v>
      </c>
      <c r="C912">
        <v>46173</v>
      </c>
      <c r="D912" t="str">
        <v>POS Data Upload DC Central</v>
      </c>
      <c r="E912" t="str">
        <v>GrubHub</v>
      </c>
      <c r="F912" t="str">
        <v>GHD</v>
      </c>
      <c r="G912">
        <v>115000</v>
      </c>
      <c r="H912">
        <v>11921</v>
      </c>
      <c r="I912">
        <v>45.92</v>
      </c>
      <c r="J912">
        <v>0</v>
      </c>
    </row>
    <row r="913">
      <c r="B913" t="str">
        <v>SJ</v>
      </c>
      <c r="C913">
        <v>46173</v>
      </c>
      <c r="D913" t="str">
        <v>POS Data Upload DC Central</v>
      </c>
      <c r="E913" t="str">
        <v>Kiosk Expected Payment</v>
      </c>
      <c r="F913" t="str">
        <v>CC</v>
      </c>
      <c r="G913">
        <v>102500</v>
      </c>
      <c r="H913">
        <v>11921</v>
      </c>
      <c r="I913">
        <v>340.15999999999997</v>
      </c>
      <c r="J913">
        <v>0</v>
      </c>
    </row>
    <row r="914">
      <c r="B914" t="str">
        <v>SJ</v>
      </c>
      <c r="C914">
        <v>46173</v>
      </c>
      <c r="D914" t="str">
        <v>POS Data Upload DC Central</v>
      </c>
      <c r="E914" t="str">
        <v>Non-Redeemable Tender</v>
      </c>
      <c r="F914" t="str">
        <v>CASH</v>
      </c>
      <c r="G914">
        <v>676000</v>
      </c>
      <c r="H914">
        <v>11921</v>
      </c>
      <c r="I914">
        <v>0</v>
      </c>
      <c r="J914">
        <v>0</v>
      </c>
    </row>
    <row r="915">
      <c r="B915" t="str">
        <v>SJ</v>
      </c>
      <c r="C915">
        <v>46173</v>
      </c>
      <c r="D915" t="str">
        <v>POS Data Upload DC Central</v>
      </c>
      <c r="E915" t="str">
        <v>O/S DC Discrepancies</v>
      </c>
      <c r="F915" t="str">
        <v>CASH</v>
      </c>
      <c r="G915">
        <v>676000</v>
      </c>
      <c r="H915">
        <v>11921</v>
      </c>
      <c r="I915">
        <v>0</v>
      </c>
      <c r="J915">
        <v>0</v>
      </c>
    </row>
    <row r="916">
      <c r="B916" t="str">
        <v>SJ</v>
      </c>
      <c r="C916">
        <v>46173</v>
      </c>
      <c r="D916" t="str">
        <v>POS Data Upload DC Central</v>
      </c>
      <c r="E916" t="str">
        <v>Online Catering</v>
      </c>
      <c r="F916" t="str">
        <v/>
      </c>
      <c r="G916">
        <v>110000</v>
      </c>
      <c r="H916">
        <v>11921</v>
      </c>
      <c r="I916">
        <v>0</v>
      </c>
      <c r="J916">
        <v>0</v>
      </c>
    </row>
    <row r="917">
      <c r="B917" t="str">
        <v>SJ</v>
      </c>
      <c r="C917">
        <v>46173</v>
      </c>
      <c r="D917" t="str">
        <v>POS Data Upload DC Central</v>
      </c>
      <c r="E917" t="str">
        <v>Paid Outs</v>
      </c>
      <c r="F917" t="str">
        <v/>
      </c>
      <c r="G917">
        <v>116200</v>
      </c>
      <c r="H917">
        <v>11921</v>
      </c>
      <c r="I917">
        <v>0</v>
      </c>
      <c r="J917">
        <v>0</v>
      </c>
    </row>
    <row r="918">
      <c r="B918" t="str">
        <v>SJ</v>
      </c>
      <c r="C918">
        <v>46173</v>
      </c>
      <c r="D918" t="str">
        <v>POS Data Upload DC Central</v>
      </c>
      <c r="E918" t="str">
        <v>POS Over/Short</v>
      </c>
      <c r="F918" t="str">
        <v>CASH</v>
      </c>
      <c r="G918">
        <v>676000</v>
      </c>
      <c r="H918">
        <v>11921</v>
      </c>
      <c r="I918">
        <v>0</v>
      </c>
      <c r="J918">
        <v>0</v>
      </c>
    </row>
    <row r="919">
      <c r="B919" t="str">
        <v>SJ</v>
      </c>
      <c r="C919">
        <v>46173</v>
      </c>
      <c r="D919" t="str">
        <v>POS Data Upload DC Central</v>
      </c>
      <c r="E919" t="str">
        <v>Promotions</v>
      </c>
      <c r="F919" t="str">
        <v/>
      </c>
      <c r="G919">
        <v>444000</v>
      </c>
      <c r="H919">
        <v>11921</v>
      </c>
      <c r="I919">
        <v>0</v>
      </c>
      <c r="J919">
        <v>0</v>
      </c>
    </row>
    <row r="920">
      <c r="B920" t="str">
        <v>SJ</v>
      </c>
      <c r="C920">
        <v>46173</v>
      </c>
      <c r="D920" t="str">
        <v>POS Data Upload DC Central</v>
      </c>
      <c r="E920" t="str">
        <v>Sales Beverages</v>
      </c>
      <c r="F920" t="str">
        <v/>
      </c>
      <c r="G920">
        <v>401000</v>
      </c>
      <c r="H920">
        <v>11921</v>
      </c>
      <c r="I920">
        <v>0</v>
      </c>
      <c r="J920">
        <v>595.94</v>
      </c>
    </row>
    <row r="921">
      <c r="B921" t="str">
        <v>SJ</v>
      </c>
      <c r="C921">
        <v>46173</v>
      </c>
      <c r="D921" t="str">
        <v>POS Data Upload DC Central</v>
      </c>
      <c r="E921" t="str">
        <v>Sales Food</v>
      </c>
      <c r="F921" t="str">
        <v/>
      </c>
      <c r="G921">
        <v>401000</v>
      </c>
      <c r="H921">
        <v>11921</v>
      </c>
      <c r="I921">
        <v>0</v>
      </c>
      <c r="J921">
        <v>6601.32</v>
      </c>
    </row>
    <row r="922">
      <c r="B922" t="str">
        <v>SJ</v>
      </c>
      <c r="C922">
        <v>46173</v>
      </c>
      <c r="D922" t="str">
        <v>POS Data Upload DC Central</v>
      </c>
      <c r="E922" t="str">
        <v>Sales Other</v>
      </c>
      <c r="F922" t="str">
        <v/>
      </c>
      <c r="G922">
        <v>408000</v>
      </c>
      <c r="H922">
        <v>11921</v>
      </c>
      <c r="I922">
        <v>0</v>
      </c>
      <c r="J922">
        <v>12.37</v>
      </c>
    </row>
    <row r="923">
      <c r="B923" t="str">
        <v>SJ</v>
      </c>
      <c r="C923">
        <v>46173</v>
      </c>
      <c r="D923" t="str">
        <v>POS Data Upload DC Central</v>
      </c>
      <c r="E923" t="str">
        <v>Sales Tax Payable</v>
      </c>
      <c r="F923" t="str">
        <v/>
      </c>
      <c r="G923">
        <v>241000</v>
      </c>
      <c r="H923">
        <v>11921</v>
      </c>
      <c r="I923">
        <v>0</v>
      </c>
      <c r="J923">
        <v>619.79</v>
      </c>
    </row>
    <row r="924">
      <c r="B924" t="str">
        <v>SJ</v>
      </c>
      <c r="C924">
        <v>46173</v>
      </c>
      <c r="D924" t="str">
        <v>POS Data Upload DC Central</v>
      </c>
      <c r="E924" t="str">
        <v>Uber</v>
      </c>
      <c r="F924" t="str">
        <v>UBD</v>
      </c>
      <c r="G924">
        <v>116000</v>
      </c>
      <c r="H924">
        <v>11921</v>
      </c>
      <c r="I924">
        <v>222.11</v>
      </c>
      <c r="J924">
        <v>0</v>
      </c>
    </row>
    <row r="925">
      <c r="B925" t="str">
        <v>SJ</v>
      </c>
      <c r="C925">
        <v>46173</v>
      </c>
      <c r="D925" t="str">
        <v>POS Data Upload DC Central</v>
      </c>
      <c r="E925" t="str">
        <v>Uber Shortage</v>
      </c>
      <c r="F925" t="str">
        <v>UBD</v>
      </c>
      <c r="G925">
        <v>678500</v>
      </c>
      <c r="H925">
        <v>11921</v>
      </c>
      <c r="I925">
        <v>0</v>
      </c>
      <c r="J925">
        <v>0</v>
      </c>
    </row>
    <row r="926">
      <c r="B926" t="str">
        <v>SJ</v>
      </c>
      <c r="C926">
        <v>46173</v>
      </c>
      <c r="D926" t="str">
        <v>POS Data Upload DC Central</v>
      </c>
      <c r="E926" t="str">
        <v>WL DD Tips</v>
      </c>
      <c r="F926" t="str">
        <v/>
      </c>
      <c r="G926">
        <v>670000</v>
      </c>
      <c r="H926">
        <v>11921</v>
      </c>
      <c r="I926">
        <v>0</v>
      </c>
      <c r="J926">
        <v>3</v>
      </c>
    </row>
    <row r="927">
      <c r="B927" t="str">
        <v>SJ</v>
      </c>
      <c r="C927">
        <v>46173</v>
      </c>
      <c r="D927" t="str">
        <v>POS Data Upload DC Central</v>
      </c>
      <c r="E927" t="str">
        <v>Amex Expected Deposit</v>
      </c>
      <c r="F927" t="str">
        <v>CC</v>
      </c>
      <c r="G927">
        <v>102500</v>
      </c>
      <c r="H927">
        <v>11922</v>
      </c>
      <c r="I927">
        <v>139.73</v>
      </c>
      <c r="J927">
        <v>0</v>
      </c>
    </row>
    <row r="928">
      <c r="B928" t="str">
        <v>SJ</v>
      </c>
      <c r="C928">
        <v>46173</v>
      </c>
      <c r="D928" t="str">
        <v>POS Data Upload DC Central</v>
      </c>
      <c r="E928" t="str">
        <v>Ca CRV</v>
      </c>
      <c r="F928" t="str">
        <v/>
      </c>
      <c r="G928">
        <v>240000</v>
      </c>
      <c r="H928">
        <v>11922</v>
      </c>
      <c r="I928">
        <v>0</v>
      </c>
      <c r="J928">
        <v>0.3</v>
      </c>
    </row>
    <row r="929">
      <c r="B929" t="str">
        <v>SJ</v>
      </c>
      <c r="C929">
        <v>46173</v>
      </c>
      <c r="D929" t="str">
        <v>POS Data Upload DC Central</v>
      </c>
      <c r="E929" t="str">
        <v>Cash Expected Deposit</v>
      </c>
      <c r="F929" t="str">
        <v>CASH</v>
      </c>
      <c r="G929">
        <v>102000</v>
      </c>
      <c r="H929">
        <v>11922</v>
      </c>
      <c r="I929">
        <v>520.7199999999998</v>
      </c>
      <c r="J929">
        <v>0</v>
      </c>
    </row>
    <row r="930">
      <c r="B930" t="str">
        <v>SJ</v>
      </c>
      <c r="C930">
        <v>46173</v>
      </c>
      <c r="D930" t="str">
        <v>POS Data Upload DC Central</v>
      </c>
      <c r="E930" t="str">
        <v>CC Expected Deposit</v>
      </c>
      <c r="F930" t="str">
        <v>CC</v>
      </c>
      <c r="G930">
        <v>102500</v>
      </c>
      <c r="H930">
        <v>11922</v>
      </c>
      <c r="I930">
        <v>2777.2</v>
      </c>
      <c r="J930">
        <v>0</v>
      </c>
    </row>
    <row r="931">
      <c r="B931" t="str">
        <v>SJ</v>
      </c>
      <c r="C931">
        <v>46173</v>
      </c>
      <c r="D931" t="str">
        <v>POS Data Upload DC Central</v>
      </c>
      <c r="E931" t="str">
        <v>Delivery Fee</v>
      </c>
      <c r="F931" t="str">
        <v/>
      </c>
      <c r="G931">
        <v>670000</v>
      </c>
      <c r="H931">
        <v>11922</v>
      </c>
      <c r="I931">
        <v>0</v>
      </c>
      <c r="J931">
        <v>4.47</v>
      </c>
    </row>
    <row r="932">
      <c r="B932" t="str">
        <v>SJ</v>
      </c>
      <c r="C932">
        <v>46173</v>
      </c>
      <c r="D932" t="str">
        <v>POS Data Upload DC Central</v>
      </c>
      <c r="E932" t="str">
        <v>Discounts - 10%</v>
      </c>
      <c r="F932" t="str">
        <v/>
      </c>
      <c r="G932">
        <v>421000</v>
      </c>
      <c r="H932">
        <v>11922</v>
      </c>
      <c r="I932">
        <v>0</v>
      </c>
      <c r="J932">
        <v>0</v>
      </c>
    </row>
    <row r="933">
      <c r="B933" t="str">
        <v>SJ</v>
      </c>
      <c r="C933">
        <v>46173</v>
      </c>
      <c r="D933" t="str">
        <v>POS Data Upload DC Central</v>
      </c>
      <c r="E933" t="str">
        <v>Discounts - Employee</v>
      </c>
      <c r="F933" t="str">
        <v/>
      </c>
      <c r="G933">
        <v>421000</v>
      </c>
      <c r="H933">
        <v>11922</v>
      </c>
      <c r="I933">
        <v>0</v>
      </c>
      <c r="J933">
        <v>0</v>
      </c>
    </row>
    <row r="934">
      <c r="B934" t="str">
        <v>SJ</v>
      </c>
      <c r="C934">
        <v>46173</v>
      </c>
      <c r="D934" t="str">
        <v>POS Data Upload DC Central</v>
      </c>
      <c r="E934" t="str">
        <v>Discounts - Guest Recovery</v>
      </c>
      <c r="F934" t="str">
        <v/>
      </c>
      <c r="G934">
        <v>421000</v>
      </c>
      <c r="H934">
        <v>11922</v>
      </c>
      <c r="I934">
        <v>0</v>
      </c>
      <c r="J934">
        <v>0</v>
      </c>
    </row>
    <row r="935">
      <c r="B935" t="str">
        <v>SJ</v>
      </c>
      <c r="C935">
        <v>46173</v>
      </c>
      <c r="D935" t="str">
        <v>POS Data Upload DC Central</v>
      </c>
      <c r="E935" t="str">
        <v>Discounts - Manager</v>
      </c>
      <c r="F935" t="str">
        <v/>
      </c>
      <c r="G935">
        <v>421000</v>
      </c>
      <c r="H935">
        <v>11922</v>
      </c>
      <c r="I935">
        <v>0</v>
      </c>
      <c r="J935">
        <v>0</v>
      </c>
    </row>
    <row r="936">
      <c r="B936" t="str">
        <v>SJ</v>
      </c>
      <c r="C936">
        <v>46173</v>
      </c>
      <c r="D936" t="str">
        <v>POS Data Upload DC Central</v>
      </c>
      <c r="E936" t="str">
        <v>Discounts - Military</v>
      </c>
      <c r="F936" t="str">
        <v/>
      </c>
      <c r="G936">
        <v>421000</v>
      </c>
      <c r="H936">
        <v>11922</v>
      </c>
      <c r="I936">
        <v>0</v>
      </c>
      <c r="J936">
        <v>0</v>
      </c>
    </row>
    <row r="937">
      <c r="B937" t="str">
        <v>SJ</v>
      </c>
      <c r="C937">
        <v>46173</v>
      </c>
      <c r="D937" t="str">
        <v>POS Data Upload DC Central</v>
      </c>
      <c r="E937" t="str">
        <v>Discounts - Open $</v>
      </c>
      <c r="F937" t="str">
        <v/>
      </c>
      <c r="G937">
        <v>421000</v>
      </c>
      <c r="H937">
        <v>11922</v>
      </c>
      <c r="I937">
        <v>0</v>
      </c>
      <c r="J937">
        <v>0</v>
      </c>
    </row>
    <row r="938">
      <c r="B938" t="str">
        <v>SJ</v>
      </c>
      <c r="C938">
        <v>46173</v>
      </c>
      <c r="D938" t="str">
        <v>POS Data Upload DC Central</v>
      </c>
      <c r="E938" t="str">
        <v>Discounts - Open %</v>
      </c>
      <c r="F938" t="str">
        <v/>
      </c>
      <c r="G938">
        <v>421000</v>
      </c>
      <c r="H938">
        <v>11922</v>
      </c>
      <c r="I938">
        <v>0</v>
      </c>
      <c r="J938">
        <v>0</v>
      </c>
    </row>
    <row r="939">
      <c r="B939" t="str">
        <v>SJ</v>
      </c>
      <c r="C939">
        <v>46173</v>
      </c>
      <c r="D939" t="str">
        <v>POS Data Upload DC Central</v>
      </c>
      <c r="E939" t="str">
        <v>Discounts - Other</v>
      </c>
      <c r="F939" t="str">
        <v/>
      </c>
      <c r="G939">
        <v>421000</v>
      </c>
      <c r="H939">
        <v>11922</v>
      </c>
      <c r="I939">
        <v>0</v>
      </c>
      <c r="J939">
        <v>0</v>
      </c>
    </row>
    <row r="940">
      <c r="B940" t="str">
        <v>SJ</v>
      </c>
      <c r="C940">
        <v>46173</v>
      </c>
      <c r="D940" t="str">
        <v>POS Data Upload DC Central</v>
      </c>
      <c r="E940" t="str">
        <v>Discounts - Police</v>
      </c>
      <c r="F940" t="str">
        <v/>
      </c>
      <c r="G940">
        <v>421000</v>
      </c>
      <c r="H940">
        <v>11922</v>
      </c>
      <c r="I940">
        <v>0</v>
      </c>
      <c r="J940">
        <v>0</v>
      </c>
    </row>
    <row r="941">
      <c r="B941" t="str">
        <v>SJ</v>
      </c>
      <c r="C941">
        <v>46173</v>
      </c>
      <c r="D941" t="str">
        <v>POS Data Upload DC Central</v>
      </c>
      <c r="E941" t="str">
        <v>Discounts - Senior Citizen</v>
      </c>
      <c r="F941" t="str">
        <v/>
      </c>
      <c r="G941">
        <v>421000</v>
      </c>
      <c r="H941">
        <v>11922</v>
      </c>
      <c r="I941">
        <v>0</v>
      </c>
      <c r="J941">
        <v>0</v>
      </c>
    </row>
    <row r="942">
      <c r="B942" t="str">
        <v>SJ</v>
      </c>
      <c r="C942">
        <v>46173</v>
      </c>
      <c r="D942" t="str">
        <v>POS Data Upload DC Central</v>
      </c>
      <c r="E942" t="str">
        <v>Donations</v>
      </c>
      <c r="F942" t="str">
        <v/>
      </c>
      <c r="G942">
        <v>236000</v>
      </c>
      <c r="H942">
        <v>11922</v>
      </c>
      <c r="I942">
        <v>0</v>
      </c>
      <c r="J942">
        <v>0</v>
      </c>
    </row>
    <row r="943">
      <c r="B943" t="str">
        <v>SJ</v>
      </c>
      <c r="C943">
        <v>46173</v>
      </c>
      <c r="D943" t="str">
        <v>POS Data Upload DC Central</v>
      </c>
      <c r="E943" t="str">
        <v>DoorDash</v>
      </c>
      <c r="F943" t="str">
        <v>DDD</v>
      </c>
      <c r="G943">
        <v>113000</v>
      </c>
      <c r="H943">
        <v>11922</v>
      </c>
      <c r="I943">
        <v>480.24</v>
      </c>
      <c r="J943">
        <v>0</v>
      </c>
    </row>
    <row r="944">
      <c r="B944" t="str">
        <v>SJ</v>
      </c>
      <c r="C944">
        <v>46173</v>
      </c>
      <c r="D944" t="str">
        <v>POS Data Upload DC Central</v>
      </c>
      <c r="E944" t="str">
        <v>DoorDash Shortage</v>
      </c>
      <c r="F944" t="str">
        <v>DDD</v>
      </c>
      <c r="G944">
        <v>678500</v>
      </c>
      <c r="H944">
        <v>11922</v>
      </c>
      <c r="I944">
        <v>0</v>
      </c>
      <c r="J944">
        <v>0</v>
      </c>
    </row>
    <row r="945">
      <c r="B945" t="str">
        <v>SJ</v>
      </c>
      <c r="C945">
        <v>46173</v>
      </c>
      <c r="D945" t="str">
        <v>POS Data Upload DC Central</v>
      </c>
      <c r="E945" t="str">
        <v xml:space="preserve">EBT Expected </v>
      </c>
      <c r="F945" t="str">
        <v/>
      </c>
      <c r="G945">
        <v>114000</v>
      </c>
      <c r="H945">
        <v>11922</v>
      </c>
      <c r="I945">
        <v>0</v>
      </c>
      <c r="J945">
        <v>0</v>
      </c>
    </row>
    <row r="946">
      <c r="B946" t="str">
        <v>SJ</v>
      </c>
      <c r="C946">
        <v>46173</v>
      </c>
      <c r="D946" t="str">
        <v>POS Data Upload DC Central</v>
      </c>
      <c r="E946" t="str">
        <v>EZ Cater</v>
      </c>
      <c r="F946" t="str">
        <v/>
      </c>
      <c r="G946">
        <v>110000</v>
      </c>
      <c r="H946">
        <v>11922</v>
      </c>
      <c r="I946">
        <v>0</v>
      </c>
      <c r="J946">
        <v>0</v>
      </c>
    </row>
    <row r="947">
      <c r="B947" t="str">
        <v>SJ</v>
      </c>
      <c r="C947">
        <v>46173</v>
      </c>
      <c r="D947" t="str">
        <v>POS Data Upload DC Central</v>
      </c>
      <c r="E947" t="str">
        <v>Gift Card Redeemed</v>
      </c>
      <c r="F947" t="str">
        <v/>
      </c>
      <c r="G947">
        <v>202900</v>
      </c>
      <c r="H947">
        <v>11922</v>
      </c>
      <c r="I947">
        <v>0</v>
      </c>
      <c r="J947">
        <v>0</v>
      </c>
    </row>
    <row r="948">
      <c r="B948" t="str">
        <v>SJ</v>
      </c>
      <c r="C948">
        <v>46173</v>
      </c>
      <c r="D948" t="str">
        <v>POS Data Upload DC Central</v>
      </c>
      <c r="E948" t="str">
        <v>Gift Cards Sales</v>
      </c>
      <c r="F948" t="str">
        <v/>
      </c>
      <c r="G948">
        <v>202800</v>
      </c>
      <c r="H948">
        <v>11922</v>
      </c>
      <c r="I948">
        <v>0</v>
      </c>
      <c r="J948">
        <v>0</v>
      </c>
    </row>
    <row r="949">
      <c r="B949" t="str">
        <v>SJ</v>
      </c>
      <c r="C949">
        <v>46173</v>
      </c>
      <c r="D949" t="str">
        <v>POS Data Upload DC Central</v>
      </c>
      <c r="E949" t="str">
        <v>GrubHub</v>
      </c>
      <c r="F949" t="str">
        <v>GHD</v>
      </c>
      <c r="G949">
        <v>115000</v>
      </c>
      <c r="H949">
        <v>11922</v>
      </c>
      <c r="I949">
        <v>82.01</v>
      </c>
      <c r="J949">
        <v>0</v>
      </c>
    </row>
    <row r="950">
      <c r="B950" t="str">
        <v>SJ</v>
      </c>
      <c r="C950">
        <v>46173</v>
      </c>
      <c r="D950" t="str">
        <v>POS Data Upload DC Central</v>
      </c>
      <c r="E950" t="str">
        <v>Kiosk Expected Payment</v>
      </c>
      <c r="F950" t="str">
        <v>CC</v>
      </c>
      <c r="G950">
        <v>102500</v>
      </c>
      <c r="H950">
        <v>11922</v>
      </c>
      <c r="I950">
        <v>507.2</v>
      </c>
      <c r="J950">
        <v>0</v>
      </c>
    </row>
    <row r="951">
      <c r="B951" t="str">
        <v>SJ</v>
      </c>
      <c r="C951">
        <v>46173</v>
      </c>
      <c r="D951" t="str">
        <v>POS Data Upload DC Central</v>
      </c>
      <c r="E951" t="str">
        <v>Non-Redeemable Tender</v>
      </c>
      <c r="F951" t="str">
        <v>CASH</v>
      </c>
      <c r="G951">
        <v>676000</v>
      </c>
      <c r="H951">
        <v>11922</v>
      </c>
      <c r="I951">
        <v>0</v>
      </c>
      <c r="J951">
        <v>0</v>
      </c>
    </row>
    <row r="952">
      <c r="B952" t="str">
        <v>SJ</v>
      </c>
      <c r="C952">
        <v>46173</v>
      </c>
      <c r="D952" t="str">
        <v>POS Data Upload DC Central</v>
      </c>
      <c r="E952" t="str">
        <v>O/S DC Discrepancies</v>
      </c>
      <c r="F952" t="str">
        <v>CASH</v>
      </c>
      <c r="G952">
        <v>676000</v>
      </c>
      <c r="H952">
        <v>11922</v>
      </c>
      <c r="I952">
        <v>0</v>
      </c>
      <c r="J952">
        <v>0</v>
      </c>
    </row>
    <row r="953">
      <c r="B953" t="str">
        <v>SJ</v>
      </c>
      <c r="C953">
        <v>46173</v>
      </c>
      <c r="D953" t="str">
        <v>POS Data Upload DC Central</v>
      </c>
      <c r="E953" t="str">
        <v>Online Catering</v>
      </c>
      <c r="F953" t="str">
        <v/>
      </c>
      <c r="G953">
        <v>110000</v>
      </c>
      <c r="H953">
        <v>11922</v>
      </c>
      <c r="I953">
        <v>0</v>
      </c>
      <c r="J953">
        <v>0</v>
      </c>
    </row>
    <row r="954">
      <c r="B954" t="str">
        <v>SJ</v>
      </c>
      <c r="C954">
        <v>46173</v>
      </c>
      <c r="D954" t="str">
        <v>POS Data Upload DC Central</v>
      </c>
      <c r="E954" t="str">
        <v>Paid Outs</v>
      </c>
      <c r="F954" t="str">
        <v/>
      </c>
      <c r="G954">
        <v>116200</v>
      </c>
      <c r="H954">
        <v>11922</v>
      </c>
      <c r="I954">
        <v>0</v>
      </c>
      <c r="J954">
        <v>0</v>
      </c>
    </row>
    <row r="955">
      <c r="B955" t="str">
        <v>SJ</v>
      </c>
      <c r="C955">
        <v>46173</v>
      </c>
      <c r="D955" t="str">
        <v>POS Data Upload DC Central</v>
      </c>
      <c r="E955" t="str">
        <v>POS Over/Short</v>
      </c>
      <c r="F955" t="str">
        <v>CASH</v>
      </c>
      <c r="G955">
        <v>676000</v>
      </c>
      <c r="H955">
        <v>11922</v>
      </c>
      <c r="I955">
        <v>0</v>
      </c>
      <c r="J955">
        <v>0</v>
      </c>
    </row>
    <row r="956">
      <c r="B956" t="str">
        <v>SJ</v>
      </c>
      <c r="C956">
        <v>46173</v>
      </c>
      <c r="D956" t="str">
        <v>POS Data Upload DC Central</v>
      </c>
      <c r="E956" t="str">
        <v>Promotions</v>
      </c>
      <c r="F956" t="str">
        <v/>
      </c>
      <c r="G956">
        <v>444000</v>
      </c>
      <c r="H956">
        <v>11922</v>
      </c>
      <c r="I956">
        <v>0</v>
      </c>
      <c r="J956">
        <v>0</v>
      </c>
    </row>
    <row r="957">
      <c r="B957" t="str">
        <v>SJ</v>
      </c>
      <c r="C957">
        <v>46173</v>
      </c>
      <c r="D957" t="str">
        <v>POS Data Upload DC Central</v>
      </c>
      <c r="E957" t="str">
        <v>Sales Beverages</v>
      </c>
      <c r="F957" t="str">
        <v/>
      </c>
      <c r="G957">
        <v>401000</v>
      </c>
      <c r="H957">
        <v>11922</v>
      </c>
      <c r="I957">
        <v>0</v>
      </c>
      <c r="J957">
        <v>370.21</v>
      </c>
    </row>
    <row r="958">
      <c r="B958" t="str">
        <v>SJ</v>
      </c>
      <c r="C958">
        <v>46173</v>
      </c>
      <c r="D958" t="str">
        <v>POS Data Upload DC Central</v>
      </c>
      <c r="E958" t="str">
        <v>Sales Food</v>
      </c>
      <c r="F958" t="str">
        <v/>
      </c>
      <c r="G958">
        <v>401000</v>
      </c>
      <c r="H958">
        <v>11922</v>
      </c>
      <c r="I958">
        <v>0</v>
      </c>
      <c r="J958">
        <v>3813.11</v>
      </c>
    </row>
    <row r="959">
      <c r="B959" t="str">
        <v>SJ</v>
      </c>
      <c r="C959">
        <v>46173</v>
      </c>
      <c r="D959" t="str">
        <v>POS Data Upload DC Central</v>
      </c>
      <c r="E959" t="str">
        <v>Sales Other</v>
      </c>
      <c r="F959" t="str">
        <v/>
      </c>
      <c r="G959">
        <v>408000</v>
      </c>
      <c r="H959">
        <v>11922</v>
      </c>
      <c r="I959">
        <v>0</v>
      </c>
      <c r="J959">
        <v>13.5</v>
      </c>
    </row>
    <row r="960">
      <c r="B960" t="str">
        <v>SJ</v>
      </c>
      <c r="C960">
        <v>46173</v>
      </c>
      <c r="D960" t="str">
        <v>POS Data Upload DC Central</v>
      </c>
      <c r="E960" t="str">
        <v>Sales Tax Payable</v>
      </c>
      <c r="F960" t="str">
        <v/>
      </c>
      <c r="G960">
        <v>241000</v>
      </c>
      <c r="H960">
        <v>11922</v>
      </c>
      <c r="I960">
        <v>0</v>
      </c>
      <c r="J960">
        <v>350.86</v>
      </c>
    </row>
    <row r="961">
      <c r="B961" t="str">
        <v>SJ</v>
      </c>
      <c r="C961">
        <v>46173</v>
      </c>
      <c r="D961" t="str">
        <v>POS Data Upload DC Central</v>
      </c>
      <c r="E961" t="str">
        <v>Uber</v>
      </c>
      <c r="F961" t="str">
        <v>UBD</v>
      </c>
      <c r="G961">
        <v>116000</v>
      </c>
      <c r="H961">
        <v>11922</v>
      </c>
      <c r="I961">
        <v>57.43</v>
      </c>
      <c r="J961">
        <v>0</v>
      </c>
    </row>
    <row r="962">
      <c r="B962" t="str">
        <v>SJ</v>
      </c>
      <c r="C962">
        <v>46173</v>
      </c>
      <c r="D962" t="str">
        <v>POS Data Upload DC Central</v>
      </c>
      <c r="E962" t="str">
        <v>Uber Shortage</v>
      </c>
      <c r="F962" t="str">
        <v>UBD</v>
      </c>
      <c r="G962">
        <v>678500</v>
      </c>
      <c r="H962">
        <v>11922</v>
      </c>
      <c r="I962">
        <v>0</v>
      </c>
      <c r="J962">
        <v>0</v>
      </c>
    </row>
    <row r="963">
      <c r="B963" t="str">
        <v>SJ</v>
      </c>
      <c r="C963">
        <v>46173</v>
      </c>
      <c r="D963" t="str">
        <v>POS Data Upload DC Central</v>
      </c>
      <c r="E963" t="str">
        <v>WL DD Tips</v>
      </c>
      <c r="F963" t="str">
        <v/>
      </c>
      <c r="G963">
        <v>670000</v>
      </c>
      <c r="H963">
        <v>11922</v>
      </c>
      <c r="I963">
        <v>0</v>
      </c>
      <c r="J963">
        <v>12.08</v>
      </c>
    </row>
    <row r="964">
      <c r="B964" t="str">
        <v>SJ</v>
      </c>
      <c r="C964">
        <v>46173</v>
      </c>
      <c r="D964" t="str">
        <v>POS Data Upload DC Central</v>
      </c>
      <c r="E964" t="str">
        <v>Amex Expected Deposit</v>
      </c>
      <c r="F964" t="str">
        <v>CC</v>
      </c>
      <c r="G964">
        <v>102500</v>
      </c>
      <c r="H964">
        <v>11949</v>
      </c>
      <c r="I964">
        <v>90.53</v>
      </c>
      <c r="J964">
        <v>0</v>
      </c>
    </row>
    <row r="965">
      <c r="B965" t="str">
        <v>SJ</v>
      </c>
      <c r="C965">
        <v>46173</v>
      </c>
      <c r="D965" t="str">
        <v>POS Data Upload DC Central</v>
      </c>
      <c r="E965" t="str">
        <v>Ca CRV</v>
      </c>
      <c r="F965" t="str">
        <v/>
      </c>
      <c r="G965">
        <v>240000</v>
      </c>
      <c r="H965">
        <v>11949</v>
      </c>
      <c r="I965">
        <v>0</v>
      </c>
      <c r="J965">
        <v>0.1</v>
      </c>
    </row>
    <row r="966">
      <c r="B966" t="str">
        <v>SJ</v>
      </c>
      <c r="C966">
        <v>46173</v>
      </c>
      <c r="D966" t="str">
        <v>POS Data Upload DC Central</v>
      </c>
      <c r="E966" t="str">
        <v>Cash Expected Deposit</v>
      </c>
      <c r="F966" t="str">
        <v>CASH</v>
      </c>
      <c r="G966">
        <v>102000</v>
      </c>
      <c r="H966">
        <v>11949</v>
      </c>
      <c r="I966">
        <v>776.9700000000003</v>
      </c>
      <c r="J966">
        <v>0</v>
      </c>
    </row>
    <row r="967">
      <c r="B967" t="str">
        <v>SJ</v>
      </c>
      <c r="C967">
        <v>46173</v>
      </c>
      <c r="D967" t="str">
        <v>POS Data Upload DC Central</v>
      </c>
      <c r="E967" t="str">
        <v>CC Expected Deposit</v>
      </c>
      <c r="F967" t="str">
        <v>CC</v>
      </c>
      <c r="G967">
        <v>102500</v>
      </c>
      <c r="H967">
        <v>11949</v>
      </c>
      <c r="I967">
        <v>3182.4999999999995</v>
      </c>
      <c r="J967">
        <v>0</v>
      </c>
    </row>
    <row r="968">
      <c r="B968" t="str">
        <v>SJ</v>
      </c>
      <c r="C968">
        <v>46173</v>
      </c>
      <c r="D968" t="str">
        <v>POS Data Upload DC Central</v>
      </c>
      <c r="E968" t="str">
        <v>Delivery Fee</v>
      </c>
      <c r="F968" t="str">
        <v/>
      </c>
      <c r="G968">
        <v>670000</v>
      </c>
      <c r="H968">
        <v>11949</v>
      </c>
      <c r="I968">
        <v>0</v>
      </c>
      <c r="J968">
        <v>2.98</v>
      </c>
    </row>
    <row r="969">
      <c r="B969" t="str">
        <v>SJ</v>
      </c>
      <c r="C969">
        <v>46173</v>
      </c>
      <c r="D969" t="str">
        <v>POS Data Upload DC Central</v>
      </c>
      <c r="E969" t="str">
        <v>Discounts - 10%</v>
      </c>
      <c r="F969" t="str">
        <v/>
      </c>
      <c r="G969">
        <v>421000</v>
      </c>
      <c r="H969">
        <v>11949</v>
      </c>
      <c r="I969">
        <v>0</v>
      </c>
      <c r="J969">
        <v>0</v>
      </c>
    </row>
    <row r="970">
      <c r="B970" t="str">
        <v>SJ</v>
      </c>
      <c r="C970">
        <v>46173</v>
      </c>
      <c r="D970" t="str">
        <v>POS Data Upload DC Central</v>
      </c>
      <c r="E970" t="str">
        <v>Discounts - Employee</v>
      </c>
      <c r="F970" t="str">
        <v/>
      </c>
      <c r="G970">
        <v>421000</v>
      </c>
      <c r="H970">
        <v>11949</v>
      </c>
      <c r="I970">
        <v>0</v>
      </c>
      <c r="J970">
        <v>0</v>
      </c>
    </row>
    <row r="971">
      <c r="B971" t="str">
        <v>SJ</v>
      </c>
      <c r="C971">
        <v>46173</v>
      </c>
      <c r="D971" t="str">
        <v>POS Data Upload DC Central</v>
      </c>
      <c r="E971" t="str">
        <v>Discounts - Guest Recovery</v>
      </c>
      <c r="F971" t="str">
        <v/>
      </c>
      <c r="G971">
        <v>421000</v>
      </c>
      <c r="H971">
        <v>11949</v>
      </c>
      <c r="I971">
        <v>0</v>
      </c>
      <c r="J971">
        <v>0</v>
      </c>
    </row>
    <row r="972">
      <c r="B972" t="str">
        <v>SJ</v>
      </c>
      <c r="C972">
        <v>46173</v>
      </c>
      <c r="D972" t="str">
        <v>POS Data Upload DC Central</v>
      </c>
      <c r="E972" t="str">
        <v>Discounts - Manager</v>
      </c>
      <c r="F972" t="str">
        <v/>
      </c>
      <c r="G972">
        <v>421000</v>
      </c>
      <c r="H972">
        <v>11949</v>
      </c>
      <c r="I972">
        <v>0</v>
      </c>
      <c r="J972">
        <v>0</v>
      </c>
    </row>
    <row r="973">
      <c r="B973" t="str">
        <v>SJ</v>
      </c>
      <c r="C973">
        <v>46173</v>
      </c>
      <c r="D973" t="str">
        <v>POS Data Upload DC Central</v>
      </c>
      <c r="E973" t="str">
        <v>Discounts - Military</v>
      </c>
      <c r="F973" t="str">
        <v/>
      </c>
      <c r="G973">
        <v>421000</v>
      </c>
      <c r="H973">
        <v>11949</v>
      </c>
      <c r="I973">
        <v>0</v>
      </c>
      <c r="J973">
        <v>0</v>
      </c>
    </row>
    <row r="974">
      <c r="B974" t="str">
        <v>SJ</v>
      </c>
      <c r="C974">
        <v>46173</v>
      </c>
      <c r="D974" t="str">
        <v>POS Data Upload DC Central</v>
      </c>
      <c r="E974" t="str">
        <v>Discounts - Open $</v>
      </c>
      <c r="F974" t="str">
        <v/>
      </c>
      <c r="G974">
        <v>421000</v>
      </c>
      <c r="H974">
        <v>11949</v>
      </c>
      <c r="I974">
        <v>0</v>
      </c>
      <c r="J974">
        <v>0</v>
      </c>
    </row>
    <row r="975">
      <c r="B975" t="str">
        <v>SJ</v>
      </c>
      <c r="C975">
        <v>46173</v>
      </c>
      <c r="D975" t="str">
        <v>POS Data Upload DC Central</v>
      </c>
      <c r="E975" t="str">
        <v>Discounts - Open %</v>
      </c>
      <c r="F975" t="str">
        <v/>
      </c>
      <c r="G975">
        <v>421000</v>
      </c>
      <c r="H975">
        <v>11949</v>
      </c>
      <c r="I975">
        <v>0</v>
      </c>
      <c r="J975">
        <v>0</v>
      </c>
    </row>
    <row r="976">
      <c r="B976" t="str">
        <v>SJ</v>
      </c>
      <c r="C976">
        <v>46173</v>
      </c>
      <c r="D976" t="str">
        <v>POS Data Upload DC Central</v>
      </c>
      <c r="E976" t="str">
        <v>Discounts - Other</v>
      </c>
      <c r="F976" t="str">
        <v/>
      </c>
      <c r="G976">
        <v>421000</v>
      </c>
      <c r="H976">
        <v>11949</v>
      </c>
      <c r="I976">
        <v>0</v>
      </c>
      <c r="J976">
        <v>0</v>
      </c>
    </row>
    <row r="977">
      <c r="B977" t="str">
        <v>SJ</v>
      </c>
      <c r="C977">
        <v>46173</v>
      </c>
      <c r="D977" t="str">
        <v>POS Data Upload DC Central</v>
      </c>
      <c r="E977" t="str">
        <v>Discounts - Police</v>
      </c>
      <c r="F977" t="str">
        <v/>
      </c>
      <c r="G977">
        <v>421000</v>
      </c>
      <c r="H977">
        <v>11949</v>
      </c>
      <c r="I977">
        <v>0</v>
      </c>
      <c r="J977">
        <v>0</v>
      </c>
    </row>
    <row r="978">
      <c r="B978" t="str">
        <v>SJ</v>
      </c>
      <c r="C978">
        <v>46173</v>
      </c>
      <c r="D978" t="str">
        <v>POS Data Upload DC Central</v>
      </c>
      <c r="E978" t="str">
        <v>Discounts - Senior Citizen</v>
      </c>
      <c r="F978" t="str">
        <v/>
      </c>
      <c r="G978">
        <v>421000</v>
      </c>
      <c r="H978">
        <v>11949</v>
      </c>
      <c r="I978">
        <v>0</v>
      </c>
      <c r="J978">
        <v>0</v>
      </c>
    </row>
    <row r="979">
      <c r="B979" t="str">
        <v>SJ</v>
      </c>
      <c r="C979">
        <v>46173</v>
      </c>
      <c r="D979" t="str">
        <v>POS Data Upload DC Central</v>
      </c>
      <c r="E979" t="str">
        <v>Donations</v>
      </c>
      <c r="F979" t="str">
        <v/>
      </c>
      <c r="G979">
        <v>236000</v>
      </c>
      <c r="H979">
        <v>11949</v>
      </c>
      <c r="I979">
        <v>0</v>
      </c>
      <c r="J979">
        <v>0</v>
      </c>
    </row>
    <row r="980">
      <c r="B980" t="str">
        <v>SJ</v>
      </c>
      <c r="C980">
        <v>46173</v>
      </c>
      <c r="D980" t="str">
        <v>POS Data Upload DC Central</v>
      </c>
      <c r="E980" t="str">
        <v>DoorDash</v>
      </c>
      <c r="F980" t="str">
        <v>DDD</v>
      </c>
      <c r="G980">
        <v>113000</v>
      </c>
      <c r="H980">
        <v>11949</v>
      </c>
      <c r="I980">
        <v>1150.76</v>
      </c>
      <c r="J980">
        <v>0</v>
      </c>
    </row>
    <row r="981">
      <c r="B981" t="str">
        <v>SJ</v>
      </c>
      <c r="C981">
        <v>46173</v>
      </c>
      <c r="D981" t="str">
        <v>POS Data Upload DC Central</v>
      </c>
      <c r="E981" t="str">
        <v>DoorDash Shortage</v>
      </c>
      <c r="F981" t="str">
        <v>DDD</v>
      </c>
      <c r="G981">
        <v>678500</v>
      </c>
      <c r="H981">
        <v>11949</v>
      </c>
      <c r="I981">
        <v>0</v>
      </c>
      <c r="J981">
        <v>0</v>
      </c>
    </row>
    <row r="982">
      <c r="B982" t="str">
        <v>SJ</v>
      </c>
      <c r="C982">
        <v>46173</v>
      </c>
      <c r="D982" t="str">
        <v>POS Data Upload DC Central</v>
      </c>
      <c r="E982" t="str">
        <v xml:space="preserve">EBT Expected </v>
      </c>
      <c r="F982" t="str">
        <v/>
      </c>
      <c r="G982">
        <v>114000</v>
      </c>
      <c r="H982">
        <v>11949</v>
      </c>
      <c r="I982">
        <v>35.53</v>
      </c>
      <c r="J982">
        <v>0</v>
      </c>
    </row>
    <row r="983">
      <c r="B983" t="str">
        <v>SJ</v>
      </c>
      <c r="C983">
        <v>46173</v>
      </c>
      <c r="D983" t="str">
        <v>POS Data Upload DC Central</v>
      </c>
      <c r="E983" t="str">
        <v>EZ Cater</v>
      </c>
      <c r="F983" t="str">
        <v/>
      </c>
      <c r="G983">
        <v>110000</v>
      </c>
      <c r="H983">
        <v>11949</v>
      </c>
      <c r="I983">
        <v>0</v>
      </c>
      <c r="J983">
        <v>0</v>
      </c>
    </row>
    <row r="984">
      <c r="B984" t="str">
        <v>SJ</v>
      </c>
      <c r="C984">
        <v>46173</v>
      </c>
      <c r="D984" t="str">
        <v>POS Data Upload DC Central</v>
      </c>
      <c r="E984" t="str">
        <v>Gift Card Redeemed</v>
      </c>
      <c r="F984" t="str">
        <v/>
      </c>
      <c r="G984">
        <v>202900</v>
      </c>
      <c r="H984">
        <v>11949</v>
      </c>
      <c r="I984">
        <v>32.71</v>
      </c>
      <c r="J984">
        <v>0</v>
      </c>
    </row>
    <row r="985">
      <c r="B985" t="str">
        <v>SJ</v>
      </c>
      <c r="C985">
        <v>46173</v>
      </c>
      <c r="D985" t="str">
        <v>POS Data Upload DC Central</v>
      </c>
      <c r="E985" t="str">
        <v>Gift Cards Sales</v>
      </c>
      <c r="F985" t="str">
        <v/>
      </c>
      <c r="G985">
        <v>202800</v>
      </c>
      <c r="H985">
        <v>11949</v>
      </c>
      <c r="I985">
        <v>0</v>
      </c>
      <c r="J985">
        <v>0</v>
      </c>
    </row>
    <row r="986">
      <c r="B986" t="str">
        <v>SJ</v>
      </c>
      <c r="C986">
        <v>46173</v>
      </c>
      <c r="D986" t="str">
        <v>POS Data Upload DC Central</v>
      </c>
      <c r="E986" t="str">
        <v>GrubHub</v>
      </c>
      <c r="F986" t="str">
        <v>GHD</v>
      </c>
      <c r="G986">
        <v>115000</v>
      </c>
      <c r="H986">
        <v>11949</v>
      </c>
      <c r="I986">
        <v>130.97</v>
      </c>
      <c r="J986">
        <v>0</v>
      </c>
    </row>
    <row r="987">
      <c r="B987" t="str">
        <v>SJ</v>
      </c>
      <c r="C987">
        <v>46173</v>
      </c>
      <c r="D987" t="str">
        <v>POS Data Upload DC Central</v>
      </c>
      <c r="E987" t="str">
        <v>Kiosk Expected Payment</v>
      </c>
      <c r="F987" t="str">
        <v>CC</v>
      </c>
      <c r="G987">
        <v>102500</v>
      </c>
      <c r="H987">
        <v>11949</v>
      </c>
      <c r="I987">
        <v>510.32000000000005</v>
      </c>
      <c r="J987">
        <v>0</v>
      </c>
    </row>
    <row r="988">
      <c r="B988" t="str">
        <v>SJ</v>
      </c>
      <c r="C988">
        <v>46173</v>
      </c>
      <c r="D988" t="str">
        <v>POS Data Upload DC Central</v>
      </c>
      <c r="E988" t="str">
        <v>Non-Redeemable Tender</v>
      </c>
      <c r="F988" t="str">
        <v>CASH</v>
      </c>
      <c r="G988">
        <v>676000</v>
      </c>
      <c r="H988">
        <v>11949</v>
      </c>
      <c r="I988">
        <v>0</v>
      </c>
      <c r="J988">
        <v>0</v>
      </c>
    </row>
    <row r="989">
      <c r="B989" t="str">
        <v>SJ</v>
      </c>
      <c r="C989">
        <v>46173</v>
      </c>
      <c r="D989" t="str">
        <v>POS Data Upload DC Central</v>
      </c>
      <c r="E989" t="str">
        <v>O/S DC Discrepancies</v>
      </c>
      <c r="F989" t="str">
        <v>CASH</v>
      </c>
      <c r="G989">
        <v>676000</v>
      </c>
      <c r="H989">
        <v>11949</v>
      </c>
      <c r="I989">
        <v>0</v>
      </c>
      <c r="J989">
        <v>0</v>
      </c>
    </row>
    <row r="990">
      <c r="B990" t="str">
        <v>SJ</v>
      </c>
      <c r="C990">
        <v>46173</v>
      </c>
      <c r="D990" t="str">
        <v>POS Data Upload DC Central</v>
      </c>
      <c r="E990" t="str">
        <v>Online Catering</v>
      </c>
      <c r="F990" t="str">
        <v/>
      </c>
      <c r="G990">
        <v>110000</v>
      </c>
      <c r="H990">
        <v>11949</v>
      </c>
      <c r="I990">
        <v>0</v>
      </c>
      <c r="J990">
        <v>0</v>
      </c>
    </row>
    <row r="991">
      <c r="B991" t="str">
        <v>SJ</v>
      </c>
      <c r="C991">
        <v>46173</v>
      </c>
      <c r="D991" t="str">
        <v>POS Data Upload DC Central</v>
      </c>
      <c r="E991" t="str">
        <v>Paid Outs</v>
      </c>
      <c r="F991" t="str">
        <v/>
      </c>
      <c r="G991">
        <v>116200</v>
      </c>
      <c r="H991">
        <v>11949</v>
      </c>
      <c r="I991">
        <v>0</v>
      </c>
      <c r="J991">
        <v>0</v>
      </c>
    </row>
    <row r="992">
      <c r="B992" t="str">
        <v>SJ</v>
      </c>
      <c r="C992">
        <v>46173</v>
      </c>
      <c r="D992" t="str">
        <v>POS Data Upload DC Central</v>
      </c>
      <c r="E992" t="str">
        <v>POS Over/Short</v>
      </c>
      <c r="F992" t="str">
        <v>CASH</v>
      </c>
      <c r="G992">
        <v>676000</v>
      </c>
      <c r="H992">
        <v>11949</v>
      </c>
      <c r="I992">
        <v>0</v>
      </c>
      <c r="J992">
        <v>0</v>
      </c>
    </row>
    <row r="993">
      <c r="B993" t="str">
        <v>SJ</v>
      </c>
      <c r="C993">
        <v>46173</v>
      </c>
      <c r="D993" t="str">
        <v>POS Data Upload DC Central</v>
      </c>
      <c r="E993" t="str">
        <v>Promotions</v>
      </c>
      <c r="F993" t="str">
        <v/>
      </c>
      <c r="G993">
        <v>444000</v>
      </c>
      <c r="H993">
        <v>11949</v>
      </c>
      <c r="I993">
        <v>0</v>
      </c>
      <c r="J993">
        <v>0</v>
      </c>
    </row>
    <row r="994">
      <c r="B994" t="str">
        <v>SJ</v>
      </c>
      <c r="C994">
        <v>46173</v>
      </c>
      <c r="D994" t="str">
        <v>POS Data Upload DC Central</v>
      </c>
      <c r="E994" t="str">
        <v>Sales Beverages</v>
      </c>
      <c r="F994" t="str">
        <v/>
      </c>
      <c r="G994">
        <v>401000</v>
      </c>
      <c r="H994">
        <v>11949</v>
      </c>
      <c r="I994">
        <v>0</v>
      </c>
      <c r="J994">
        <v>502.36</v>
      </c>
    </row>
    <row r="995">
      <c r="B995" t="str">
        <v>SJ</v>
      </c>
      <c r="C995">
        <v>46173</v>
      </c>
      <c r="D995" t="str">
        <v>POS Data Upload DC Central</v>
      </c>
      <c r="E995" t="str">
        <v>Sales Food</v>
      </c>
      <c r="F995" t="str">
        <v/>
      </c>
      <c r="G995">
        <v>401000</v>
      </c>
      <c r="H995">
        <v>11949</v>
      </c>
      <c r="I995">
        <v>0</v>
      </c>
      <c r="J995">
        <v>5215.43</v>
      </c>
    </row>
    <row r="996">
      <c r="B996" t="str">
        <v>SJ</v>
      </c>
      <c r="C996">
        <v>46173</v>
      </c>
      <c r="D996" t="str">
        <v>POS Data Upload DC Central</v>
      </c>
      <c r="E996" t="str">
        <v>Sales Other</v>
      </c>
      <c r="F996" t="str">
        <v/>
      </c>
      <c r="G996">
        <v>408000</v>
      </c>
      <c r="H996">
        <v>11949</v>
      </c>
      <c r="I996">
        <v>0</v>
      </c>
      <c r="J996">
        <v>9</v>
      </c>
    </row>
    <row r="997">
      <c r="B997" t="str">
        <v>SJ</v>
      </c>
      <c r="C997">
        <v>46173</v>
      </c>
      <c r="D997" t="str">
        <v>POS Data Upload DC Central</v>
      </c>
      <c r="E997" t="str">
        <v>Sales Tax Payable</v>
      </c>
      <c r="F997" t="str">
        <v/>
      </c>
      <c r="G997">
        <v>241000</v>
      </c>
      <c r="H997">
        <v>11949</v>
      </c>
      <c r="I997">
        <v>0</v>
      </c>
      <c r="J997">
        <v>497.38</v>
      </c>
    </row>
    <row r="998">
      <c r="B998" t="str">
        <v>SJ</v>
      </c>
      <c r="C998">
        <v>46173</v>
      </c>
      <c r="D998" t="str">
        <v>POS Data Upload DC Central</v>
      </c>
      <c r="E998" t="str">
        <v>Uber</v>
      </c>
      <c r="F998" t="str">
        <v>UBD</v>
      </c>
      <c r="G998">
        <v>116000</v>
      </c>
      <c r="H998">
        <v>11949</v>
      </c>
      <c r="I998">
        <v>322.76</v>
      </c>
      <c r="J998">
        <v>0</v>
      </c>
    </row>
    <row r="999">
      <c r="B999" t="str">
        <v>SJ</v>
      </c>
      <c r="C999">
        <v>46173</v>
      </c>
      <c r="D999" t="str">
        <v>POS Data Upload DC Central</v>
      </c>
      <c r="E999" t="str">
        <v>Uber Shortage</v>
      </c>
      <c r="F999" t="str">
        <v>UBD</v>
      </c>
      <c r="G999">
        <v>678500</v>
      </c>
      <c r="H999">
        <v>11949</v>
      </c>
      <c r="I999">
        <v>0</v>
      </c>
      <c r="J999">
        <v>0</v>
      </c>
    </row>
    <row r="1000">
      <c r="B1000" t="str">
        <v>SJ</v>
      </c>
      <c r="C1000">
        <v>46173</v>
      </c>
      <c r="D1000" t="str">
        <v>POS Data Upload DC Central</v>
      </c>
      <c r="E1000" t="str">
        <v>WL DD Tips</v>
      </c>
      <c r="F1000" t="str">
        <v/>
      </c>
      <c r="G1000">
        <v>670000</v>
      </c>
      <c r="H1000">
        <v>11949</v>
      </c>
      <c r="I1000">
        <v>0</v>
      </c>
      <c r="J1000">
        <v>5.8</v>
      </c>
    </row>
    <row r="1001">
      <c r="B1001" t="str">
        <v>SJ</v>
      </c>
      <c r="C1001">
        <v>46173</v>
      </c>
      <c r="D1001" t="str">
        <v>POS Data Upload DC Central</v>
      </c>
      <c r="E1001" t="str">
        <v>Amex Expected Deposit</v>
      </c>
      <c r="F1001" t="str">
        <v>CC</v>
      </c>
      <c r="G1001">
        <v>102500</v>
      </c>
      <c r="H1001">
        <v>12114</v>
      </c>
      <c r="I1001">
        <v>0</v>
      </c>
      <c r="J1001">
        <v>0</v>
      </c>
    </row>
    <row r="1002">
      <c r="B1002" t="str">
        <v>SJ</v>
      </c>
      <c r="C1002">
        <v>46173</v>
      </c>
      <c r="D1002" t="str">
        <v>POS Data Upload DC Central</v>
      </c>
      <c r="E1002" t="str">
        <v>Ca CRV</v>
      </c>
      <c r="F1002" t="str">
        <v/>
      </c>
      <c r="G1002">
        <v>240000</v>
      </c>
      <c r="H1002">
        <v>12114</v>
      </c>
      <c r="I1002">
        <v>0</v>
      </c>
      <c r="J1002">
        <v>0</v>
      </c>
    </row>
    <row r="1003">
      <c r="B1003" t="str">
        <v>SJ</v>
      </c>
      <c r="C1003">
        <v>46173</v>
      </c>
      <c r="D1003" t="str">
        <v>POS Data Upload DC Central</v>
      </c>
      <c r="E1003" t="str">
        <v>Cash Expected Deposit</v>
      </c>
      <c r="F1003" t="str">
        <v>CASH</v>
      </c>
      <c r="G1003">
        <v>102000</v>
      </c>
      <c r="H1003">
        <v>12114</v>
      </c>
      <c r="I1003">
        <v>727.0199999999995</v>
      </c>
      <c r="J1003">
        <v>0</v>
      </c>
    </row>
    <row r="1004">
      <c r="B1004" t="str">
        <v>SJ</v>
      </c>
      <c r="C1004">
        <v>46173</v>
      </c>
      <c r="D1004" t="str">
        <v>POS Data Upload DC Central</v>
      </c>
      <c r="E1004" t="str">
        <v>CC Expected Deposit</v>
      </c>
      <c r="F1004" t="str">
        <v>CC</v>
      </c>
      <c r="G1004">
        <v>102500</v>
      </c>
      <c r="H1004">
        <v>12114</v>
      </c>
      <c r="I1004">
        <v>3222.1200000000003</v>
      </c>
      <c r="J1004">
        <v>0</v>
      </c>
    </row>
    <row r="1005">
      <c r="B1005" t="str">
        <v>SJ</v>
      </c>
      <c r="C1005">
        <v>46173</v>
      </c>
      <c r="D1005" t="str">
        <v>POS Data Upload DC Central</v>
      </c>
      <c r="E1005" t="str">
        <v>Delivery Fee</v>
      </c>
      <c r="F1005" t="str">
        <v/>
      </c>
      <c r="G1005">
        <v>670000</v>
      </c>
      <c r="H1005">
        <v>12114</v>
      </c>
      <c r="I1005">
        <v>0</v>
      </c>
      <c r="J1005">
        <v>4.47</v>
      </c>
    </row>
    <row r="1006">
      <c r="B1006" t="str">
        <v>SJ</v>
      </c>
      <c r="C1006">
        <v>46173</v>
      </c>
      <c r="D1006" t="str">
        <v>POS Data Upload DC Central</v>
      </c>
      <c r="E1006" t="str">
        <v>Discounts - 10%</v>
      </c>
      <c r="F1006" t="str">
        <v/>
      </c>
      <c r="G1006">
        <v>421000</v>
      </c>
      <c r="H1006">
        <v>12114</v>
      </c>
      <c r="I1006">
        <v>0</v>
      </c>
      <c r="J1006">
        <v>0</v>
      </c>
    </row>
    <row r="1007">
      <c r="B1007" t="str">
        <v>SJ</v>
      </c>
      <c r="C1007">
        <v>46173</v>
      </c>
      <c r="D1007" t="str">
        <v>POS Data Upload DC Central</v>
      </c>
      <c r="E1007" t="str">
        <v>Discounts - Employee</v>
      </c>
      <c r="F1007" t="str">
        <v/>
      </c>
      <c r="G1007">
        <v>421000</v>
      </c>
      <c r="H1007">
        <v>12114</v>
      </c>
      <c r="I1007">
        <v>0</v>
      </c>
      <c r="J1007">
        <v>0</v>
      </c>
    </row>
    <row r="1008">
      <c r="B1008" t="str">
        <v>SJ</v>
      </c>
      <c r="C1008">
        <v>46173</v>
      </c>
      <c r="D1008" t="str">
        <v>POS Data Upload DC Central</v>
      </c>
      <c r="E1008" t="str">
        <v>Discounts - Guest Recovery</v>
      </c>
      <c r="F1008" t="str">
        <v/>
      </c>
      <c r="G1008">
        <v>421000</v>
      </c>
      <c r="H1008">
        <v>12114</v>
      </c>
      <c r="I1008">
        <v>0</v>
      </c>
      <c r="J1008">
        <v>0</v>
      </c>
    </row>
    <row r="1009">
      <c r="B1009" t="str">
        <v>SJ</v>
      </c>
      <c r="C1009">
        <v>46173</v>
      </c>
      <c r="D1009" t="str">
        <v>POS Data Upload DC Central</v>
      </c>
      <c r="E1009" t="str">
        <v>Discounts - Manager</v>
      </c>
      <c r="F1009" t="str">
        <v/>
      </c>
      <c r="G1009">
        <v>421000</v>
      </c>
      <c r="H1009">
        <v>12114</v>
      </c>
      <c r="I1009">
        <v>0</v>
      </c>
      <c r="J1009">
        <v>0</v>
      </c>
    </row>
    <row r="1010">
      <c r="B1010" t="str">
        <v>SJ</v>
      </c>
      <c r="C1010">
        <v>46173</v>
      </c>
      <c r="D1010" t="str">
        <v>POS Data Upload DC Central</v>
      </c>
      <c r="E1010" t="str">
        <v>Discounts - Military</v>
      </c>
      <c r="F1010" t="str">
        <v/>
      </c>
      <c r="G1010">
        <v>421000</v>
      </c>
      <c r="H1010">
        <v>12114</v>
      </c>
      <c r="I1010">
        <v>0</v>
      </c>
      <c r="J1010">
        <v>0</v>
      </c>
    </row>
    <row r="1011">
      <c r="B1011" t="str">
        <v>SJ</v>
      </c>
      <c r="C1011">
        <v>46173</v>
      </c>
      <c r="D1011" t="str">
        <v>POS Data Upload DC Central</v>
      </c>
      <c r="E1011" t="str">
        <v>Discounts - Open $</v>
      </c>
      <c r="F1011" t="str">
        <v/>
      </c>
      <c r="G1011">
        <v>421000</v>
      </c>
      <c r="H1011">
        <v>12114</v>
      </c>
      <c r="I1011">
        <v>0</v>
      </c>
      <c r="J1011">
        <v>0</v>
      </c>
    </row>
    <row r="1012">
      <c r="B1012" t="str">
        <v>SJ</v>
      </c>
      <c r="C1012">
        <v>46173</v>
      </c>
      <c r="D1012" t="str">
        <v>POS Data Upload DC Central</v>
      </c>
      <c r="E1012" t="str">
        <v>Discounts - Open %</v>
      </c>
      <c r="F1012" t="str">
        <v/>
      </c>
      <c r="G1012">
        <v>421000</v>
      </c>
      <c r="H1012">
        <v>12114</v>
      </c>
      <c r="I1012">
        <v>0</v>
      </c>
      <c r="J1012">
        <v>0</v>
      </c>
    </row>
    <row r="1013">
      <c r="B1013" t="str">
        <v>SJ</v>
      </c>
      <c r="C1013">
        <v>46173</v>
      </c>
      <c r="D1013" t="str">
        <v>POS Data Upload DC Central</v>
      </c>
      <c r="E1013" t="str">
        <v>Discounts - Other</v>
      </c>
      <c r="F1013" t="str">
        <v/>
      </c>
      <c r="G1013">
        <v>421000</v>
      </c>
      <c r="H1013">
        <v>12114</v>
      </c>
      <c r="I1013">
        <v>0</v>
      </c>
      <c r="J1013">
        <v>0</v>
      </c>
    </row>
    <row r="1014">
      <c r="B1014" t="str">
        <v>SJ</v>
      </c>
      <c r="C1014">
        <v>46173</v>
      </c>
      <c r="D1014" t="str">
        <v>POS Data Upload DC Central</v>
      </c>
      <c r="E1014" t="str">
        <v>Discounts - Police</v>
      </c>
      <c r="F1014" t="str">
        <v/>
      </c>
      <c r="G1014">
        <v>421000</v>
      </c>
      <c r="H1014">
        <v>12114</v>
      </c>
      <c r="I1014">
        <v>0</v>
      </c>
      <c r="J1014">
        <v>0</v>
      </c>
    </row>
    <row r="1015">
      <c r="B1015" t="str">
        <v>SJ</v>
      </c>
      <c r="C1015">
        <v>46173</v>
      </c>
      <c r="D1015" t="str">
        <v>POS Data Upload DC Central</v>
      </c>
      <c r="E1015" t="str">
        <v>Discounts - Senior Citizen</v>
      </c>
      <c r="F1015" t="str">
        <v/>
      </c>
      <c r="G1015">
        <v>421000</v>
      </c>
      <c r="H1015">
        <v>12114</v>
      </c>
      <c r="I1015">
        <v>0</v>
      </c>
      <c r="J1015">
        <v>0</v>
      </c>
    </row>
    <row r="1016">
      <c r="B1016" t="str">
        <v>SJ</v>
      </c>
      <c r="C1016">
        <v>46173</v>
      </c>
      <c r="D1016" t="str">
        <v>POS Data Upload DC Central</v>
      </c>
      <c r="E1016" t="str">
        <v>Donations</v>
      </c>
      <c r="F1016" t="str">
        <v/>
      </c>
      <c r="G1016">
        <v>236000</v>
      </c>
      <c r="H1016">
        <v>12114</v>
      </c>
      <c r="I1016">
        <v>0</v>
      </c>
      <c r="J1016">
        <v>0</v>
      </c>
    </row>
    <row r="1017">
      <c r="B1017" t="str">
        <v>SJ</v>
      </c>
      <c r="C1017">
        <v>46173</v>
      </c>
      <c r="D1017" t="str">
        <v>POS Data Upload DC Central</v>
      </c>
      <c r="E1017" t="str">
        <v>DoorDash</v>
      </c>
      <c r="F1017" t="str">
        <v>DDD</v>
      </c>
      <c r="G1017">
        <v>113000</v>
      </c>
      <c r="H1017">
        <v>12114</v>
      </c>
      <c r="I1017">
        <v>825.24</v>
      </c>
      <c r="J1017">
        <v>0</v>
      </c>
    </row>
    <row r="1018">
      <c r="B1018" t="str">
        <v>SJ</v>
      </c>
      <c r="C1018">
        <v>46173</v>
      </c>
      <c r="D1018" t="str">
        <v>POS Data Upload DC Central</v>
      </c>
      <c r="E1018" t="str">
        <v>DoorDash Shortage</v>
      </c>
      <c r="F1018" t="str">
        <v>DDD</v>
      </c>
      <c r="G1018">
        <v>678500</v>
      </c>
      <c r="H1018">
        <v>12114</v>
      </c>
      <c r="I1018">
        <v>0</v>
      </c>
      <c r="J1018">
        <v>0</v>
      </c>
    </row>
    <row r="1019">
      <c r="B1019" t="str">
        <v>SJ</v>
      </c>
      <c r="C1019">
        <v>46173</v>
      </c>
      <c r="D1019" t="str">
        <v>POS Data Upload DC Central</v>
      </c>
      <c r="E1019" t="str">
        <v xml:space="preserve">EBT Expected </v>
      </c>
      <c r="F1019" t="str">
        <v/>
      </c>
      <c r="G1019">
        <v>114000</v>
      </c>
      <c r="H1019">
        <v>12114</v>
      </c>
      <c r="I1019">
        <v>0</v>
      </c>
      <c r="J1019">
        <v>0</v>
      </c>
    </row>
    <row r="1020">
      <c r="B1020" t="str">
        <v>SJ</v>
      </c>
      <c r="C1020">
        <v>46173</v>
      </c>
      <c r="D1020" t="str">
        <v>POS Data Upload DC Central</v>
      </c>
      <c r="E1020" t="str">
        <v>EZ Cater</v>
      </c>
      <c r="F1020" t="str">
        <v/>
      </c>
      <c r="G1020">
        <v>110000</v>
      </c>
      <c r="H1020">
        <v>12114</v>
      </c>
      <c r="I1020">
        <v>0</v>
      </c>
      <c r="J1020">
        <v>0</v>
      </c>
    </row>
    <row r="1021">
      <c r="B1021" t="str">
        <v>SJ</v>
      </c>
      <c r="C1021">
        <v>46173</v>
      </c>
      <c r="D1021" t="str">
        <v>POS Data Upload DC Central</v>
      </c>
      <c r="E1021" t="str">
        <v>Gift Card Redeemed</v>
      </c>
      <c r="F1021" t="str">
        <v/>
      </c>
      <c r="G1021">
        <v>202900</v>
      </c>
      <c r="H1021">
        <v>12114</v>
      </c>
      <c r="I1021">
        <v>0</v>
      </c>
      <c r="J1021">
        <v>0</v>
      </c>
    </row>
    <row r="1022">
      <c r="B1022" t="str">
        <v>SJ</v>
      </c>
      <c r="C1022">
        <v>46173</v>
      </c>
      <c r="D1022" t="str">
        <v>POS Data Upload DC Central</v>
      </c>
      <c r="E1022" t="str">
        <v>Gift Cards Sales</v>
      </c>
      <c r="F1022" t="str">
        <v/>
      </c>
      <c r="G1022">
        <v>202800</v>
      </c>
      <c r="H1022">
        <v>12114</v>
      </c>
      <c r="I1022">
        <v>0</v>
      </c>
      <c r="J1022">
        <v>0</v>
      </c>
    </row>
    <row r="1023">
      <c r="B1023" t="str">
        <v>SJ</v>
      </c>
      <c r="C1023">
        <v>46173</v>
      </c>
      <c r="D1023" t="str">
        <v>POS Data Upload DC Central</v>
      </c>
      <c r="E1023" t="str">
        <v>GrubHub</v>
      </c>
      <c r="F1023" t="str">
        <v>GHD</v>
      </c>
      <c r="G1023">
        <v>115000</v>
      </c>
      <c r="H1023">
        <v>12114</v>
      </c>
      <c r="I1023">
        <v>74.99</v>
      </c>
      <c r="J1023">
        <v>0</v>
      </c>
    </row>
    <row r="1024">
      <c r="B1024" t="str">
        <v>SJ</v>
      </c>
      <c r="C1024">
        <v>46173</v>
      </c>
      <c r="D1024" t="str">
        <v>POS Data Upload DC Central</v>
      </c>
      <c r="E1024" t="str">
        <v>Kiosk Expected Payment</v>
      </c>
      <c r="F1024" t="str">
        <v>CC</v>
      </c>
      <c r="G1024">
        <v>102500</v>
      </c>
      <c r="H1024">
        <v>12114</v>
      </c>
      <c r="I1024">
        <v>0</v>
      </c>
      <c r="J1024">
        <v>0</v>
      </c>
    </row>
    <row r="1025">
      <c r="B1025" t="str">
        <v>SJ</v>
      </c>
      <c r="C1025">
        <v>46173</v>
      </c>
      <c r="D1025" t="str">
        <v>POS Data Upload DC Central</v>
      </c>
      <c r="E1025" t="str">
        <v>Non-Redeemable Tender</v>
      </c>
      <c r="F1025" t="str">
        <v>CASH</v>
      </c>
      <c r="G1025">
        <v>676000</v>
      </c>
      <c r="H1025">
        <v>12114</v>
      </c>
      <c r="I1025">
        <v>0</v>
      </c>
      <c r="J1025">
        <v>0</v>
      </c>
    </row>
    <row r="1026">
      <c r="B1026" t="str">
        <v>SJ</v>
      </c>
      <c r="C1026">
        <v>46173</v>
      </c>
      <c r="D1026" t="str">
        <v>POS Data Upload DC Central</v>
      </c>
      <c r="E1026" t="str">
        <v>O/S DC Discrepancies</v>
      </c>
      <c r="F1026" t="str">
        <v>CASH</v>
      </c>
      <c r="G1026">
        <v>676000</v>
      </c>
      <c r="H1026">
        <v>12114</v>
      </c>
      <c r="I1026">
        <v>0</v>
      </c>
      <c r="J1026">
        <v>0</v>
      </c>
    </row>
    <row r="1027">
      <c r="B1027" t="str">
        <v>SJ</v>
      </c>
      <c r="C1027">
        <v>46173</v>
      </c>
      <c r="D1027" t="str">
        <v>POS Data Upload DC Central</v>
      </c>
      <c r="E1027" t="str">
        <v>Online Catering</v>
      </c>
      <c r="F1027" t="str">
        <v/>
      </c>
      <c r="G1027">
        <v>110000</v>
      </c>
      <c r="H1027">
        <v>12114</v>
      </c>
      <c r="I1027">
        <v>0</v>
      </c>
      <c r="J1027">
        <v>0</v>
      </c>
    </row>
    <row r="1028">
      <c r="B1028" t="str">
        <v>SJ</v>
      </c>
      <c r="C1028">
        <v>46173</v>
      </c>
      <c r="D1028" t="str">
        <v>POS Data Upload DC Central</v>
      </c>
      <c r="E1028" t="str">
        <v>Paid Outs</v>
      </c>
      <c r="F1028" t="str">
        <v/>
      </c>
      <c r="G1028">
        <v>116200</v>
      </c>
      <c r="H1028">
        <v>12114</v>
      </c>
      <c r="I1028">
        <v>0</v>
      </c>
      <c r="J1028">
        <v>0</v>
      </c>
    </row>
    <row r="1029">
      <c r="B1029" t="str">
        <v>SJ</v>
      </c>
      <c r="C1029">
        <v>46173</v>
      </c>
      <c r="D1029" t="str">
        <v>POS Data Upload DC Central</v>
      </c>
      <c r="E1029" t="str">
        <v>POS Over/Short</v>
      </c>
      <c r="F1029" t="str">
        <v>CASH</v>
      </c>
      <c r="G1029">
        <v>676000</v>
      </c>
      <c r="H1029">
        <v>12114</v>
      </c>
      <c r="I1029">
        <v>0</v>
      </c>
      <c r="J1029">
        <v>0</v>
      </c>
    </row>
    <row r="1030">
      <c r="B1030" t="str">
        <v>SJ</v>
      </c>
      <c r="C1030">
        <v>46173</v>
      </c>
      <c r="D1030" t="str">
        <v>POS Data Upload DC Central</v>
      </c>
      <c r="E1030" t="str">
        <v>Promotions</v>
      </c>
      <c r="F1030" t="str">
        <v/>
      </c>
      <c r="G1030">
        <v>444000</v>
      </c>
      <c r="H1030">
        <v>12114</v>
      </c>
      <c r="I1030">
        <v>0</v>
      </c>
      <c r="J1030">
        <v>0</v>
      </c>
    </row>
    <row r="1031">
      <c r="B1031" t="str">
        <v>SJ</v>
      </c>
      <c r="C1031">
        <v>46173</v>
      </c>
      <c r="D1031" t="str">
        <v>POS Data Upload DC Central</v>
      </c>
      <c r="E1031" t="str">
        <v>Sales Beverages</v>
      </c>
      <c r="F1031" t="str">
        <v/>
      </c>
      <c r="G1031">
        <v>401000</v>
      </c>
      <c r="H1031">
        <v>12114</v>
      </c>
      <c r="I1031">
        <v>0</v>
      </c>
      <c r="J1031">
        <v>358.93</v>
      </c>
    </row>
    <row r="1032">
      <c r="B1032" t="str">
        <v>SJ</v>
      </c>
      <c r="C1032">
        <v>46173</v>
      </c>
      <c r="D1032" t="str">
        <v>POS Data Upload DC Central</v>
      </c>
      <c r="E1032" t="str">
        <v>Sales Food</v>
      </c>
      <c r="F1032" t="str">
        <v/>
      </c>
      <c r="G1032">
        <v>401000</v>
      </c>
      <c r="H1032">
        <v>12114</v>
      </c>
      <c r="I1032">
        <v>0</v>
      </c>
      <c r="J1032">
        <v>4055.63</v>
      </c>
    </row>
    <row r="1033">
      <c r="B1033" t="str">
        <v>SJ</v>
      </c>
      <c r="C1033">
        <v>46173</v>
      </c>
      <c r="D1033" t="str">
        <v>POS Data Upload DC Central</v>
      </c>
      <c r="E1033" t="str">
        <v>Sales Other</v>
      </c>
      <c r="F1033" t="str">
        <v/>
      </c>
      <c r="G1033">
        <v>408000</v>
      </c>
      <c r="H1033">
        <v>12114</v>
      </c>
      <c r="I1033">
        <v>0</v>
      </c>
      <c r="J1033">
        <v>15.76</v>
      </c>
    </row>
    <row r="1034">
      <c r="B1034" t="str">
        <v>SJ</v>
      </c>
      <c r="C1034">
        <v>46173</v>
      </c>
      <c r="D1034" t="str">
        <v>POS Data Upload DC Central</v>
      </c>
      <c r="E1034" t="str">
        <v>Sales Tax Payable</v>
      </c>
      <c r="F1034" t="str">
        <v/>
      </c>
      <c r="G1034">
        <v>241000</v>
      </c>
      <c r="H1034">
        <v>12114</v>
      </c>
      <c r="I1034">
        <v>0</v>
      </c>
      <c r="J1034">
        <v>386.38</v>
      </c>
    </row>
    <row r="1035">
      <c r="B1035" t="str">
        <v>SJ</v>
      </c>
      <c r="C1035">
        <v>46173</v>
      </c>
      <c r="D1035" t="str">
        <v>POS Data Upload DC Central</v>
      </c>
      <c r="E1035" t="str">
        <v>Uber</v>
      </c>
      <c r="F1035" t="str">
        <v>UBD</v>
      </c>
      <c r="G1035">
        <v>116000</v>
      </c>
      <c r="H1035">
        <v>12114</v>
      </c>
      <c r="I1035">
        <v>0</v>
      </c>
      <c r="J1035">
        <v>0</v>
      </c>
    </row>
    <row r="1036">
      <c r="B1036" t="str">
        <v>SJ</v>
      </c>
      <c r="C1036">
        <v>46173</v>
      </c>
      <c r="D1036" t="str">
        <v>POS Data Upload DC Central</v>
      </c>
      <c r="E1036" t="str">
        <v>Uber Shortage</v>
      </c>
      <c r="F1036" t="str">
        <v>UBD</v>
      </c>
      <c r="G1036">
        <v>678500</v>
      </c>
      <c r="H1036">
        <v>12114</v>
      </c>
      <c r="I1036">
        <v>0</v>
      </c>
      <c r="J1036">
        <v>0</v>
      </c>
    </row>
    <row r="1037">
      <c r="B1037" t="str">
        <v>SJ</v>
      </c>
      <c r="C1037">
        <v>46173</v>
      </c>
      <c r="D1037" t="str">
        <v>POS Data Upload DC Central</v>
      </c>
      <c r="E1037" t="str">
        <v>WL DD Tips</v>
      </c>
      <c r="F1037" t="str">
        <v/>
      </c>
      <c r="G1037">
        <v>670000</v>
      </c>
      <c r="H1037">
        <v>12114</v>
      </c>
      <c r="I1037">
        <v>0</v>
      </c>
      <c r="J1037">
        <v>28.2</v>
      </c>
    </row>
    <row r="1038">
      <c r="B1038" t="str">
        <v>SJ</v>
      </c>
      <c r="C1038">
        <v>46173</v>
      </c>
      <c r="D1038" t="str">
        <v>POS Data Upload DC Central</v>
      </c>
      <c r="E1038" t="str">
        <v>Amex Expected Deposit</v>
      </c>
      <c r="F1038" t="str">
        <v>CC</v>
      </c>
      <c r="G1038">
        <v>102500</v>
      </c>
      <c r="H1038">
        <v>12192</v>
      </c>
      <c r="I1038">
        <v>13.07</v>
      </c>
      <c r="J1038">
        <v>0</v>
      </c>
    </row>
    <row r="1039">
      <c r="B1039" t="str">
        <v>SJ</v>
      </c>
      <c r="C1039">
        <v>46173</v>
      </c>
      <c r="D1039" t="str">
        <v>POS Data Upload DC Central</v>
      </c>
      <c r="E1039" t="str">
        <v>Ca CRV</v>
      </c>
      <c r="F1039" t="str">
        <v/>
      </c>
      <c r="G1039">
        <v>240000</v>
      </c>
      <c r="H1039">
        <v>12192</v>
      </c>
      <c r="I1039">
        <v>0</v>
      </c>
      <c r="J1039">
        <v>0.1</v>
      </c>
    </row>
    <row r="1040">
      <c r="B1040" t="str">
        <v>SJ</v>
      </c>
      <c r="C1040">
        <v>46173</v>
      </c>
      <c r="D1040" t="str">
        <v>POS Data Upload DC Central</v>
      </c>
      <c r="E1040" t="str">
        <v>Cash Expected Deposit</v>
      </c>
      <c r="F1040" t="str">
        <v>CASH</v>
      </c>
      <c r="G1040">
        <v>102000</v>
      </c>
      <c r="H1040">
        <v>12192</v>
      </c>
      <c r="I1040">
        <v>983.2400000000016</v>
      </c>
      <c r="J1040">
        <v>0</v>
      </c>
    </row>
    <row r="1041">
      <c r="B1041" t="str">
        <v>SJ</v>
      </c>
      <c r="C1041">
        <v>46173</v>
      </c>
      <c r="D1041" t="str">
        <v>POS Data Upload DC Central</v>
      </c>
      <c r="E1041" t="str">
        <v>CC Expected Deposit</v>
      </c>
      <c r="F1041" t="str">
        <v>CC</v>
      </c>
      <c r="G1041">
        <v>102500</v>
      </c>
      <c r="H1041">
        <v>12192</v>
      </c>
      <c r="I1041">
        <v>4300.69</v>
      </c>
      <c r="J1041">
        <v>0</v>
      </c>
    </row>
    <row r="1042">
      <c r="B1042" t="str">
        <v>SJ</v>
      </c>
      <c r="C1042">
        <v>46173</v>
      </c>
      <c r="D1042" t="str">
        <v>POS Data Upload DC Central</v>
      </c>
      <c r="E1042" t="str">
        <v>Delivery Fee</v>
      </c>
      <c r="F1042" t="str">
        <v/>
      </c>
      <c r="G1042">
        <v>670000</v>
      </c>
      <c r="H1042">
        <v>12192</v>
      </c>
      <c r="I1042">
        <v>0</v>
      </c>
      <c r="J1042">
        <v>7.45</v>
      </c>
    </row>
    <row r="1043">
      <c r="B1043" t="str">
        <v>SJ</v>
      </c>
      <c r="C1043">
        <v>46173</v>
      </c>
      <c r="D1043" t="str">
        <v>POS Data Upload DC Central</v>
      </c>
      <c r="E1043" t="str">
        <v>Discounts - 10%</v>
      </c>
      <c r="F1043" t="str">
        <v/>
      </c>
      <c r="G1043">
        <v>421000</v>
      </c>
      <c r="H1043">
        <v>12192</v>
      </c>
      <c r="I1043">
        <v>0</v>
      </c>
      <c r="J1043">
        <v>0</v>
      </c>
    </row>
    <row r="1044">
      <c r="B1044" t="str">
        <v>SJ</v>
      </c>
      <c r="C1044">
        <v>46173</v>
      </c>
      <c r="D1044" t="str">
        <v>POS Data Upload DC Central</v>
      </c>
      <c r="E1044" t="str">
        <v>Discounts - Employee</v>
      </c>
      <c r="F1044" t="str">
        <v/>
      </c>
      <c r="G1044">
        <v>421000</v>
      </c>
      <c r="H1044">
        <v>12192</v>
      </c>
      <c r="I1044">
        <v>0</v>
      </c>
      <c r="J1044">
        <v>0</v>
      </c>
    </row>
    <row r="1045">
      <c r="B1045" t="str">
        <v>SJ</v>
      </c>
      <c r="C1045">
        <v>46173</v>
      </c>
      <c r="D1045" t="str">
        <v>POS Data Upload DC Central</v>
      </c>
      <c r="E1045" t="str">
        <v>Discounts - Guest Recovery</v>
      </c>
      <c r="F1045" t="str">
        <v/>
      </c>
      <c r="G1045">
        <v>421000</v>
      </c>
      <c r="H1045">
        <v>12192</v>
      </c>
      <c r="I1045">
        <v>0</v>
      </c>
      <c r="J1045">
        <v>0</v>
      </c>
    </row>
    <row r="1046">
      <c r="B1046" t="str">
        <v>SJ</v>
      </c>
      <c r="C1046">
        <v>46173</v>
      </c>
      <c r="D1046" t="str">
        <v>POS Data Upload DC Central</v>
      </c>
      <c r="E1046" t="str">
        <v>Discounts - Manager</v>
      </c>
      <c r="F1046" t="str">
        <v/>
      </c>
      <c r="G1046">
        <v>421000</v>
      </c>
      <c r="H1046">
        <v>12192</v>
      </c>
      <c r="I1046">
        <v>0</v>
      </c>
      <c r="J1046">
        <v>0</v>
      </c>
    </row>
    <row r="1047">
      <c r="B1047" t="str">
        <v>SJ</v>
      </c>
      <c r="C1047">
        <v>46173</v>
      </c>
      <c r="D1047" t="str">
        <v>POS Data Upload DC Central</v>
      </c>
      <c r="E1047" t="str">
        <v>Discounts - Military</v>
      </c>
      <c r="F1047" t="str">
        <v/>
      </c>
      <c r="G1047">
        <v>421000</v>
      </c>
      <c r="H1047">
        <v>12192</v>
      </c>
      <c r="I1047">
        <v>0</v>
      </c>
      <c r="J1047">
        <v>0</v>
      </c>
    </row>
    <row r="1048">
      <c r="B1048" t="str">
        <v>SJ</v>
      </c>
      <c r="C1048">
        <v>46173</v>
      </c>
      <c r="D1048" t="str">
        <v>POS Data Upload DC Central</v>
      </c>
      <c r="E1048" t="str">
        <v>Discounts - Open $</v>
      </c>
      <c r="F1048" t="str">
        <v/>
      </c>
      <c r="G1048">
        <v>421000</v>
      </c>
      <c r="H1048">
        <v>12192</v>
      </c>
      <c r="I1048">
        <v>0</v>
      </c>
      <c r="J1048">
        <v>0</v>
      </c>
    </row>
    <row r="1049">
      <c r="B1049" t="str">
        <v>SJ</v>
      </c>
      <c r="C1049">
        <v>46173</v>
      </c>
      <c r="D1049" t="str">
        <v>POS Data Upload DC Central</v>
      </c>
      <c r="E1049" t="str">
        <v>Discounts - Open %</v>
      </c>
      <c r="F1049" t="str">
        <v/>
      </c>
      <c r="G1049">
        <v>421000</v>
      </c>
      <c r="H1049">
        <v>12192</v>
      </c>
      <c r="I1049">
        <v>0</v>
      </c>
      <c r="J1049">
        <v>0</v>
      </c>
    </row>
    <row r="1050">
      <c r="B1050" t="str">
        <v>SJ</v>
      </c>
      <c r="C1050">
        <v>46173</v>
      </c>
      <c r="D1050" t="str">
        <v>POS Data Upload DC Central</v>
      </c>
      <c r="E1050" t="str">
        <v>Discounts - Other</v>
      </c>
      <c r="F1050" t="str">
        <v/>
      </c>
      <c r="G1050">
        <v>421000</v>
      </c>
      <c r="H1050">
        <v>12192</v>
      </c>
      <c r="I1050">
        <v>0</v>
      </c>
      <c r="J1050">
        <v>0</v>
      </c>
    </row>
    <row r="1051">
      <c r="B1051" t="str">
        <v>SJ</v>
      </c>
      <c r="C1051">
        <v>46173</v>
      </c>
      <c r="D1051" t="str">
        <v>POS Data Upload DC Central</v>
      </c>
      <c r="E1051" t="str">
        <v>Discounts - Police</v>
      </c>
      <c r="F1051" t="str">
        <v/>
      </c>
      <c r="G1051">
        <v>421000</v>
      </c>
      <c r="H1051">
        <v>12192</v>
      </c>
      <c r="I1051">
        <v>0</v>
      </c>
      <c r="J1051">
        <v>0</v>
      </c>
    </row>
    <row r="1052">
      <c r="B1052" t="str">
        <v>SJ</v>
      </c>
      <c r="C1052">
        <v>46173</v>
      </c>
      <c r="D1052" t="str">
        <v>POS Data Upload DC Central</v>
      </c>
      <c r="E1052" t="str">
        <v>Discounts - Senior Citizen</v>
      </c>
      <c r="F1052" t="str">
        <v/>
      </c>
      <c r="G1052">
        <v>421000</v>
      </c>
      <c r="H1052">
        <v>12192</v>
      </c>
      <c r="I1052">
        <v>0</v>
      </c>
      <c r="J1052">
        <v>0</v>
      </c>
    </row>
    <row r="1053">
      <c r="B1053" t="str">
        <v>SJ</v>
      </c>
      <c r="C1053">
        <v>46173</v>
      </c>
      <c r="D1053" t="str">
        <v>POS Data Upload DC Central</v>
      </c>
      <c r="E1053" t="str">
        <v>Donations</v>
      </c>
      <c r="F1053" t="str">
        <v/>
      </c>
      <c r="G1053">
        <v>236000</v>
      </c>
      <c r="H1053">
        <v>12192</v>
      </c>
      <c r="I1053">
        <v>0</v>
      </c>
      <c r="J1053">
        <v>0</v>
      </c>
    </row>
    <row r="1054">
      <c r="B1054" t="str">
        <v>SJ</v>
      </c>
      <c r="C1054">
        <v>46173</v>
      </c>
      <c r="D1054" t="str">
        <v>POS Data Upload DC Central</v>
      </c>
      <c r="E1054" t="str">
        <v>DoorDash</v>
      </c>
      <c r="F1054" t="str">
        <v>DDD</v>
      </c>
      <c r="G1054">
        <v>113000</v>
      </c>
      <c r="H1054">
        <v>12192</v>
      </c>
      <c r="I1054">
        <v>1571.17</v>
      </c>
      <c r="J1054">
        <v>0</v>
      </c>
    </row>
    <row r="1055">
      <c r="B1055" t="str">
        <v>SJ</v>
      </c>
      <c r="C1055">
        <v>46173</v>
      </c>
      <c r="D1055" t="str">
        <v>POS Data Upload DC Central</v>
      </c>
      <c r="E1055" t="str">
        <v>DoorDash Shortage</v>
      </c>
      <c r="F1055" t="str">
        <v>DDD</v>
      </c>
      <c r="G1055">
        <v>678500</v>
      </c>
      <c r="H1055">
        <v>12192</v>
      </c>
      <c r="I1055">
        <v>0</v>
      </c>
      <c r="J1055">
        <v>0</v>
      </c>
    </row>
    <row r="1056">
      <c r="B1056" t="str">
        <v>SJ</v>
      </c>
      <c r="C1056">
        <v>46173</v>
      </c>
      <c r="D1056" t="str">
        <v>POS Data Upload DC Central</v>
      </c>
      <c r="E1056" t="str">
        <v xml:space="preserve">EBT Expected </v>
      </c>
      <c r="F1056" t="str">
        <v/>
      </c>
      <c r="G1056">
        <v>114000</v>
      </c>
      <c r="H1056">
        <v>12192</v>
      </c>
      <c r="I1056">
        <v>106.53</v>
      </c>
      <c r="J1056">
        <v>0</v>
      </c>
    </row>
    <row r="1057">
      <c r="B1057" t="str">
        <v>SJ</v>
      </c>
      <c r="C1057">
        <v>46173</v>
      </c>
      <c r="D1057" t="str">
        <v>POS Data Upload DC Central</v>
      </c>
      <c r="E1057" t="str">
        <v>EZ Cater</v>
      </c>
      <c r="F1057" t="str">
        <v/>
      </c>
      <c r="G1057">
        <v>110000</v>
      </c>
      <c r="H1057">
        <v>12192</v>
      </c>
      <c r="I1057">
        <v>0</v>
      </c>
      <c r="J1057">
        <v>0</v>
      </c>
    </row>
    <row r="1058">
      <c r="B1058" t="str">
        <v>SJ</v>
      </c>
      <c r="C1058">
        <v>46173</v>
      </c>
      <c r="D1058" t="str">
        <v>POS Data Upload DC Central</v>
      </c>
      <c r="E1058" t="str">
        <v>Gift Card Redeemed</v>
      </c>
      <c r="F1058" t="str">
        <v/>
      </c>
      <c r="G1058">
        <v>202900</v>
      </c>
      <c r="H1058">
        <v>12192</v>
      </c>
      <c r="I1058">
        <v>0</v>
      </c>
      <c r="J1058">
        <v>0</v>
      </c>
    </row>
    <row r="1059">
      <c r="B1059" t="str">
        <v>SJ</v>
      </c>
      <c r="C1059">
        <v>46173</v>
      </c>
      <c r="D1059" t="str">
        <v>POS Data Upload DC Central</v>
      </c>
      <c r="E1059" t="str">
        <v>Gift Cards Sales</v>
      </c>
      <c r="F1059" t="str">
        <v/>
      </c>
      <c r="G1059">
        <v>202800</v>
      </c>
      <c r="H1059">
        <v>12192</v>
      </c>
      <c r="I1059">
        <v>0</v>
      </c>
      <c r="J1059">
        <v>0</v>
      </c>
    </row>
    <row r="1060">
      <c r="B1060" t="str">
        <v>SJ</v>
      </c>
      <c r="C1060">
        <v>46173</v>
      </c>
      <c r="D1060" t="str">
        <v>POS Data Upload DC Central</v>
      </c>
      <c r="E1060" t="str">
        <v>GrubHub</v>
      </c>
      <c r="F1060" t="str">
        <v>GHD</v>
      </c>
      <c r="G1060">
        <v>115000</v>
      </c>
      <c r="H1060">
        <v>12192</v>
      </c>
      <c r="I1060">
        <v>70.46</v>
      </c>
      <c r="J1060">
        <v>0</v>
      </c>
    </row>
    <row r="1061">
      <c r="B1061" t="str">
        <v>SJ</v>
      </c>
      <c r="C1061">
        <v>46173</v>
      </c>
      <c r="D1061" t="str">
        <v>POS Data Upload DC Central</v>
      </c>
      <c r="E1061" t="str">
        <v>Kiosk Expected Payment</v>
      </c>
      <c r="F1061" t="str">
        <v>CC</v>
      </c>
      <c r="G1061">
        <v>102500</v>
      </c>
      <c r="H1061">
        <v>12192</v>
      </c>
      <c r="I1061">
        <v>0</v>
      </c>
      <c r="J1061">
        <v>0</v>
      </c>
    </row>
    <row r="1062">
      <c r="B1062" t="str">
        <v>SJ</v>
      </c>
      <c r="C1062">
        <v>46173</v>
      </c>
      <c r="D1062" t="str">
        <v>POS Data Upload DC Central</v>
      </c>
      <c r="E1062" t="str">
        <v>Non-Redeemable Tender</v>
      </c>
      <c r="F1062" t="str">
        <v>CASH</v>
      </c>
      <c r="G1062">
        <v>676000</v>
      </c>
      <c r="H1062">
        <v>12192</v>
      </c>
      <c r="I1062">
        <v>0</v>
      </c>
      <c r="J1062">
        <v>0</v>
      </c>
    </row>
    <row r="1063">
      <c r="B1063" t="str">
        <v>SJ</v>
      </c>
      <c r="C1063">
        <v>46173</v>
      </c>
      <c r="D1063" t="str">
        <v>POS Data Upload DC Central</v>
      </c>
      <c r="E1063" t="str">
        <v>O/S DC Discrepancies</v>
      </c>
      <c r="F1063" t="str">
        <v>CASH</v>
      </c>
      <c r="G1063">
        <v>676000</v>
      </c>
      <c r="H1063">
        <v>12192</v>
      </c>
      <c r="I1063">
        <v>0</v>
      </c>
      <c r="J1063">
        <v>0</v>
      </c>
    </row>
    <row r="1064">
      <c r="B1064" t="str">
        <v>SJ</v>
      </c>
      <c r="C1064">
        <v>46173</v>
      </c>
      <c r="D1064" t="str">
        <v>POS Data Upload DC Central</v>
      </c>
      <c r="E1064" t="str">
        <v>Online Catering</v>
      </c>
      <c r="F1064" t="str">
        <v/>
      </c>
      <c r="G1064">
        <v>110000</v>
      </c>
      <c r="H1064">
        <v>12192</v>
      </c>
      <c r="I1064">
        <v>0</v>
      </c>
      <c r="J1064">
        <v>0</v>
      </c>
    </row>
    <row r="1065">
      <c r="B1065" t="str">
        <v>SJ</v>
      </c>
      <c r="C1065">
        <v>46173</v>
      </c>
      <c r="D1065" t="str">
        <v>POS Data Upload DC Central</v>
      </c>
      <c r="E1065" t="str">
        <v>Paid Outs</v>
      </c>
      <c r="F1065" t="str">
        <v/>
      </c>
      <c r="G1065">
        <v>116200</v>
      </c>
      <c r="H1065">
        <v>12192</v>
      </c>
      <c r="I1065">
        <v>0</v>
      </c>
      <c r="J1065">
        <v>0</v>
      </c>
    </row>
    <row r="1066">
      <c r="B1066" t="str">
        <v>SJ</v>
      </c>
      <c r="C1066">
        <v>46173</v>
      </c>
      <c r="D1066" t="str">
        <v>POS Data Upload DC Central</v>
      </c>
      <c r="E1066" t="str">
        <v>POS Over/Short</v>
      </c>
      <c r="F1066" t="str">
        <v>CASH</v>
      </c>
      <c r="G1066">
        <v>676000</v>
      </c>
      <c r="H1066">
        <v>12192</v>
      </c>
      <c r="I1066">
        <v>0</v>
      </c>
      <c r="J1066">
        <v>0</v>
      </c>
    </row>
    <row r="1067">
      <c r="B1067" t="str">
        <v>SJ</v>
      </c>
      <c r="C1067">
        <v>46173</v>
      </c>
      <c r="D1067" t="str">
        <v>POS Data Upload DC Central</v>
      </c>
      <c r="E1067" t="str">
        <v>Promotions</v>
      </c>
      <c r="F1067" t="str">
        <v/>
      </c>
      <c r="G1067">
        <v>444000</v>
      </c>
      <c r="H1067">
        <v>12192</v>
      </c>
      <c r="I1067">
        <v>0</v>
      </c>
      <c r="J1067">
        <v>0</v>
      </c>
    </row>
    <row r="1068">
      <c r="B1068" t="str">
        <v>SJ</v>
      </c>
      <c r="C1068">
        <v>46173</v>
      </c>
      <c r="D1068" t="str">
        <v>POS Data Upload DC Central</v>
      </c>
      <c r="E1068" t="str">
        <v>Sales Beverages</v>
      </c>
      <c r="F1068" t="str">
        <v/>
      </c>
      <c r="G1068">
        <v>401000</v>
      </c>
      <c r="H1068">
        <v>12192</v>
      </c>
      <c r="I1068">
        <v>0</v>
      </c>
      <c r="J1068">
        <v>621.31</v>
      </c>
    </row>
    <row r="1069">
      <c r="B1069" t="str">
        <v>SJ</v>
      </c>
      <c r="C1069">
        <v>46173</v>
      </c>
      <c r="D1069" t="str">
        <v>POS Data Upload DC Central</v>
      </c>
      <c r="E1069" t="str">
        <v>Sales Food</v>
      </c>
      <c r="F1069" t="str">
        <v/>
      </c>
      <c r="G1069">
        <v>401000</v>
      </c>
      <c r="H1069">
        <v>12192</v>
      </c>
      <c r="I1069">
        <v>0</v>
      </c>
      <c r="J1069">
        <v>6047.43</v>
      </c>
    </row>
    <row r="1070">
      <c r="B1070" t="str">
        <v>SJ</v>
      </c>
      <c r="C1070">
        <v>46173</v>
      </c>
      <c r="D1070" t="str">
        <v>POS Data Upload DC Central</v>
      </c>
      <c r="E1070" t="str">
        <v>Sales Other</v>
      </c>
      <c r="F1070" t="str">
        <v/>
      </c>
      <c r="G1070">
        <v>408000</v>
      </c>
      <c r="H1070">
        <v>12192</v>
      </c>
      <c r="I1070">
        <v>0</v>
      </c>
      <c r="J1070">
        <v>32.07</v>
      </c>
    </row>
    <row r="1071">
      <c r="B1071" t="str">
        <v>SJ</v>
      </c>
      <c r="C1071">
        <v>46173</v>
      </c>
      <c r="D1071" t="str">
        <v>POS Data Upload DC Central</v>
      </c>
      <c r="E1071" t="str">
        <v>Sales Tax Payable</v>
      </c>
      <c r="F1071" t="str">
        <v/>
      </c>
      <c r="G1071">
        <v>241000</v>
      </c>
      <c r="H1071">
        <v>12192</v>
      </c>
      <c r="I1071">
        <v>0</v>
      </c>
      <c r="J1071">
        <v>590.84</v>
      </c>
    </row>
    <row r="1072">
      <c r="B1072" t="str">
        <v>SJ</v>
      </c>
      <c r="C1072">
        <v>46173</v>
      </c>
      <c r="D1072" t="str">
        <v>POS Data Upload DC Central</v>
      </c>
      <c r="E1072" t="str">
        <v>Uber</v>
      </c>
      <c r="F1072" t="str">
        <v>UBD</v>
      </c>
      <c r="G1072">
        <v>116000</v>
      </c>
      <c r="H1072">
        <v>12192</v>
      </c>
      <c r="I1072">
        <v>269.15</v>
      </c>
      <c r="J1072">
        <v>0</v>
      </c>
    </row>
    <row r="1073">
      <c r="B1073" t="str">
        <v>SJ</v>
      </c>
      <c r="C1073">
        <v>46173</v>
      </c>
      <c r="D1073" t="str">
        <v>POS Data Upload DC Central</v>
      </c>
      <c r="E1073" t="str">
        <v>Uber Shortage</v>
      </c>
      <c r="F1073" t="str">
        <v>UBD</v>
      </c>
      <c r="G1073">
        <v>678500</v>
      </c>
      <c r="H1073">
        <v>12192</v>
      </c>
      <c r="I1073">
        <v>0</v>
      </c>
      <c r="J1073">
        <v>0</v>
      </c>
    </row>
    <row r="1074">
      <c r="B1074" t="str">
        <v>SJ</v>
      </c>
      <c r="C1074">
        <v>46173</v>
      </c>
      <c r="D1074" t="str">
        <v>POS Data Upload DC Central</v>
      </c>
      <c r="E1074" t="str">
        <v>WL DD Tips</v>
      </c>
      <c r="F1074" t="str">
        <v/>
      </c>
      <c r="G1074">
        <v>670000</v>
      </c>
      <c r="H1074">
        <v>12192</v>
      </c>
      <c r="I1074">
        <v>0</v>
      </c>
      <c r="J1074">
        <v>15.11</v>
      </c>
    </row>
    <row r="1075">
      <c r="B1075" t="str">
        <v>SJ</v>
      </c>
      <c r="C1075">
        <v>46173</v>
      </c>
      <c r="D1075" t="str">
        <v>POS Data Upload DC Central</v>
      </c>
      <c r="E1075" t="str">
        <v>Amex Expected Deposit</v>
      </c>
      <c r="F1075" t="str">
        <v>CC</v>
      </c>
      <c r="G1075">
        <v>102500</v>
      </c>
      <c r="H1075">
        <v>12967</v>
      </c>
      <c r="I1075">
        <v>34.88</v>
      </c>
      <c r="J1075">
        <v>0</v>
      </c>
    </row>
    <row r="1076">
      <c r="B1076" t="str">
        <v>SJ</v>
      </c>
      <c r="C1076">
        <v>46173</v>
      </c>
      <c r="D1076" t="str">
        <v>POS Data Upload DC Central</v>
      </c>
      <c r="E1076" t="str">
        <v>Ca CRV</v>
      </c>
      <c r="F1076" t="str">
        <v/>
      </c>
      <c r="G1076">
        <v>240000</v>
      </c>
      <c r="H1076">
        <v>12967</v>
      </c>
      <c r="I1076">
        <v>0</v>
      </c>
      <c r="J1076">
        <v>0.2</v>
      </c>
    </row>
    <row r="1077">
      <c r="B1077" t="str">
        <v>SJ</v>
      </c>
      <c r="C1077">
        <v>46173</v>
      </c>
      <c r="D1077" t="str">
        <v>POS Data Upload DC Central</v>
      </c>
      <c r="E1077" t="str">
        <v>Cash Expected Deposit</v>
      </c>
      <c r="F1077" t="str">
        <v>CASH</v>
      </c>
      <c r="G1077">
        <v>102000</v>
      </c>
      <c r="H1077">
        <v>12967</v>
      </c>
      <c r="I1077">
        <v>782.2600000000011</v>
      </c>
      <c r="J1077">
        <v>0</v>
      </c>
    </row>
    <row r="1078">
      <c r="B1078" t="str">
        <v>SJ</v>
      </c>
      <c r="C1078">
        <v>46173</v>
      </c>
      <c r="D1078" t="str">
        <v>POS Data Upload DC Central</v>
      </c>
      <c r="E1078" t="str">
        <v>CC Expected Deposit</v>
      </c>
      <c r="F1078" t="str">
        <v>CC</v>
      </c>
      <c r="G1078">
        <v>102500</v>
      </c>
      <c r="H1078">
        <v>12967</v>
      </c>
      <c r="I1078">
        <v>4935.0199999999995</v>
      </c>
      <c r="J1078">
        <v>0</v>
      </c>
    </row>
    <row r="1079">
      <c r="B1079" t="str">
        <v>SJ</v>
      </c>
      <c r="C1079">
        <v>46173</v>
      </c>
      <c r="D1079" t="str">
        <v>POS Data Upload DC Central</v>
      </c>
      <c r="E1079" t="str">
        <v>Delivery Fee</v>
      </c>
      <c r="F1079" t="str">
        <v/>
      </c>
      <c r="G1079">
        <v>670000</v>
      </c>
      <c r="H1079">
        <v>12967</v>
      </c>
      <c r="I1079">
        <v>0</v>
      </c>
      <c r="J1079">
        <v>4.47</v>
      </c>
    </row>
    <row r="1080">
      <c r="B1080" t="str">
        <v>SJ</v>
      </c>
      <c r="C1080">
        <v>46173</v>
      </c>
      <c r="D1080" t="str">
        <v>POS Data Upload DC Central</v>
      </c>
      <c r="E1080" t="str">
        <v>Discounts - 10%</v>
      </c>
      <c r="F1080" t="str">
        <v/>
      </c>
      <c r="G1080">
        <v>421000</v>
      </c>
      <c r="H1080">
        <v>12967</v>
      </c>
      <c r="I1080">
        <v>0</v>
      </c>
      <c r="J1080">
        <v>0</v>
      </c>
    </row>
    <row r="1081">
      <c r="B1081" t="str">
        <v>SJ</v>
      </c>
      <c r="C1081">
        <v>46173</v>
      </c>
      <c r="D1081" t="str">
        <v>POS Data Upload DC Central</v>
      </c>
      <c r="E1081" t="str">
        <v>Discounts - Employee</v>
      </c>
      <c r="F1081" t="str">
        <v/>
      </c>
      <c r="G1081">
        <v>421000</v>
      </c>
      <c r="H1081">
        <v>12967</v>
      </c>
      <c r="I1081">
        <v>0</v>
      </c>
      <c r="J1081">
        <v>0</v>
      </c>
    </row>
    <row r="1082">
      <c r="B1082" t="str">
        <v>SJ</v>
      </c>
      <c r="C1082">
        <v>46173</v>
      </c>
      <c r="D1082" t="str">
        <v>POS Data Upload DC Central</v>
      </c>
      <c r="E1082" t="str">
        <v>Discounts - Guest Recovery</v>
      </c>
      <c r="F1082" t="str">
        <v/>
      </c>
      <c r="G1082">
        <v>421000</v>
      </c>
      <c r="H1082">
        <v>12967</v>
      </c>
      <c r="I1082">
        <v>0</v>
      </c>
      <c r="J1082">
        <v>0</v>
      </c>
    </row>
    <row r="1083">
      <c r="B1083" t="str">
        <v>SJ</v>
      </c>
      <c r="C1083">
        <v>46173</v>
      </c>
      <c r="D1083" t="str">
        <v>POS Data Upload DC Central</v>
      </c>
      <c r="E1083" t="str">
        <v>Discounts - Manager</v>
      </c>
      <c r="F1083" t="str">
        <v/>
      </c>
      <c r="G1083">
        <v>421000</v>
      </c>
      <c r="H1083">
        <v>12967</v>
      </c>
      <c r="I1083">
        <v>0</v>
      </c>
      <c r="J1083">
        <v>0</v>
      </c>
    </row>
    <row r="1084">
      <c r="B1084" t="str">
        <v>SJ</v>
      </c>
      <c r="C1084">
        <v>46173</v>
      </c>
      <c r="D1084" t="str">
        <v>POS Data Upload DC Central</v>
      </c>
      <c r="E1084" t="str">
        <v>Discounts - Military</v>
      </c>
      <c r="F1084" t="str">
        <v/>
      </c>
      <c r="G1084">
        <v>421000</v>
      </c>
      <c r="H1084">
        <v>12967</v>
      </c>
      <c r="I1084">
        <v>0</v>
      </c>
      <c r="J1084">
        <v>0</v>
      </c>
    </row>
    <row r="1085">
      <c r="B1085" t="str">
        <v>SJ</v>
      </c>
      <c r="C1085">
        <v>46173</v>
      </c>
      <c r="D1085" t="str">
        <v>POS Data Upload DC Central</v>
      </c>
      <c r="E1085" t="str">
        <v>Discounts - Open $</v>
      </c>
      <c r="F1085" t="str">
        <v/>
      </c>
      <c r="G1085">
        <v>421000</v>
      </c>
      <c r="H1085">
        <v>12967</v>
      </c>
      <c r="I1085">
        <v>0</v>
      </c>
      <c r="J1085">
        <v>0</v>
      </c>
    </row>
    <row r="1086">
      <c r="B1086" t="str">
        <v>SJ</v>
      </c>
      <c r="C1086">
        <v>46173</v>
      </c>
      <c r="D1086" t="str">
        <v>POS Data Upload DC Central</v>
      </c>
      <c r="E1086" t="str">
        <v>Discounts - Open %</v>
      </c>
      <c r="F1086" t="str">
        <v/>
      </c>
      <c r="G1086">
        <v>421000</v>
      </c>
      <c r="H1086">
        <v>12967</v>
      </c>
      <c r="I1086">
        <v>0</v>
      </c>
      <c r="J1086">
        <v>0</v>
      </c>
    </row>
    <row r="1087">
      <c r="B1087" t="str">
        <v>SJ</v>
      </c>
      <c r="C1087">
        <v>46173</v>
      </c>
      <c r="D1087" t="str">
        <v>POS Data Upload DC Central</v>
      </c>
      <c r="E1087" t="str">
        <v>Discounts - Other</v>
      </c>
      <c r="F1087" t="str">
        <v/>
      </c>
      <c r="G1087">
        <v>421000</v>
      </c>
      <c r="H1087">
        <v>12967</v>
      </c>
      <c r="I1087">
        <v>0</v>
      </c>
      <c r="J1087">
        <v>0</v>
      </c>
    </row>
    <row r="1088">
      <c r="B1088" t="str">
        <v>SJ</v>
      </c>
      <c r="C1088">
        <v>46173</v>
      </c>
      <c r="D1088" t="str">
        <v>POS Data Upload DC Central</v>
      </c>
      <c r="E1088" t="str">
        <v>Discounts - Police</v>
      </c>
      <c r="F1088" t="str">
        <v/>
      </c>
      <c r="G1088">
        <v>421000</v>
      </c>
      <c r="H1088">
        <v>12967</v>
      </c>
      <c r="I1088">
        <v>0</v>
      </c>
      <c r="J1088">
        <v>0</v>
      </c>
    </row>
    <row r="1089">
      <c r="B1089" t="str">
        <v>SJ</v>
      </c>
      <c r="C1089">
        <v>46173</v>
      </c>
      <c r="D1089" t="str">
        <v>POS Data Upload DC Central</v>
      </c>
      <c r="E1089" t="str">
        <v>Discounts - Senior Citizen</v>
      </c>
      <c r="F1089" t="str">
        <v/>
      </c>
      <c r="G1089">
        <v>421000</v>
      </c>
      <c r="H1089">
        <v>12967</v>
      </c>
      <c r="I1089">
        <v>0</v>
      </c>
      <c r="J1089">
        <v>0</v>
      </c>
    </row>
    <row r="1090">
      <c r="B1090" t="str">
        <v>SJ</v>
      </c>
      <c r="C1090">
        <v>46173</v>
      </c>
      <c r="D1090" t="str">
        <v>POS Data Upload DC Central</v>
      </c>
      <c r="E1090" t="str">
        <v>Donations</v>
      </c>
      <c r="F1090" t="str">
        <v/>
      </c>
      <c r="G1090">
        <v>236000</v>
      </c>
      <c r="H1090">
        <v>12967</v>
      </c>
      <c r="I1090">
        <v>0</v>
      </c>
      <c r="J1090">
        <v>0</v>
      </c>
    </row>
    <row r="1091">
      <c r="B1091" t="str">
        <v>SJ</v>
      </c>
      <c r="C1091">
        <v>46173</v>
      </c>
      <c r="D1091" t="str">
        <v>POS Data Upload DC Central</v>
      </c>
      <c r="E1091" t="str">
        <v>DoorDash</v>
      </c>
      <c r="F1091" t="str">
        <v>DDD</v>
      </c>
      <c r="G1091">
        <v>113000</v>
      </c>
      <c r="H1091">
        <v>12967</v>
      </c>
      <c r="I1091">
        <v>1413.73</v>
      </c>
      <c r="J1091">
        <v>0</v>
      </c>
    </row>
    <row r="1092">
      <c r="B1092" t="str">
        <v>SJ</v>
      </c>
      <c r="C1092">
        <v>46173</v>
      </c>
      <c r="D1092" t="str">
        <v>POS Data Upload DC Central</v>
      </c>
      <c r="E1092" t="str">
        <v>DoorDash Shortage</v>
      </c>
      <c r="F1092" t="str">
        <v>DDD</v>
      </c>
      <c r="G1092">
        <v>678500</v>
      </c>
      <c r="H1092">
        <v>12967</v>
      </c>
      <c r="I1092">
        <v>0</v>
      </c>
      <c r="J1092">
        <v>0</v>
      </c>
    </row>
    <row r="1093">
      <c r="B1093" t="str">
        <v>SJ</v>
      </c>
      <c r="C1093">
        <v>46173</v>
      </c>
      <c r="D1093" t="str">
        <v>POS Data Upload DC Central</v>
      </c>
      <c r="E1093" t="str">
        <v xml:space="preserve">EBT Expected </v>
      </c>
      <c r="F1093" t="str">
        <v/>
      </c>
      <c r="G1093">
        <v>114000</v>
      </c>
      <c r="H1093">
        <v>12967</v>
      </c>
      <c r="I1093">
        <v>0</v>
      </c>
      <c r="J1093">
        <v>0</v>
      </c>
    </row>
    <row r="1094">
      <c r="B1094" t="str">
        <v>SJ</v>
      </c>
      <c r="C1094">
        <v>46173</v>
      </c>
      <c r="D1094" t="str">
        <v>POS Data Upload DC Central</v>
      </c>
      <c r="E1094" t="str">
        <v>EZ Cater</v>
      </c>
      <c r="F1094" t="str">
        <v/>
      </c>
      <c r="G1094">
        <v>110000</v>
      </c>
      <c r="H1094">
        <v>12967</v>
      </c>
      <c r="I1094">
        <v>0</v>
      </c>
      <c r="J1094">
        <v>0</v>
      </c>
    </row>
    <row r="1095">
      <c r="B1095" t="str">
        <v>SJ</v>
      </c>
      <c r="C1095">
        <v>46173</v>
      </c>
      <c r="D1095" t="str">
        <v>POS Data Upload DC Central</v>
      </c>
      <c r="E1095" t="str">
        <v>Gift Card Redeemed</v>
      </c>
      <c r="F1095" t="str">
        <v/>
      </c>
      <c r="G1095">
        <v>202900</v>
      </c>
      <c r="H1095">
        <v>12967</v>
      </c>
      <c r="I1095">
        <v>0</v>
      </c>
      <c r="J1095">
        <v>0</v>
      </c>
    </row>
    <row r="1096">
      <c r="B1096" t="str">
        <v>SJ</v>
      </c>
      <c r="C1096">
        <v>46173</v>
      </c>
      <c r="D1096" t="str">
        <v>POS Data Upload DC Central</v>
      </c>
      <c r="E1096" t="str">
        <v>Gift Cards Sales</v>
      </c>
      <c r="F1096" t="str">
        <v/>
      </c>
      <c r="G1096">
        <v>202800</v>
      </c>
      <c r="H1096">
        <v>12967</v>
      </c>
      <c r="I1096">
        <v>0</v>
      </c>
      <c r="J1096">
        <v>0</v>
      </c>
    </row>
    <row r="1097">
      <c r="B1097" t="str">
        <v>SJ</v>
      </c>
      <c r="C1097">
        <v>46173</v>
      </c>
      <c r="D1097" t="str">
        <v>POS Data Upload DC Central</v>
      </c>
      <c r="E1097" t="str">
        <v>GrubHub</v>
      </c>
      <c r="F1097" t="str">
        <v>GHD</v>
      </c>
      <c r="G1097">
        <v>115000</v>
      </c>
      <c r="H1097">
        <v>12967</v>
      </c>
      <c r="I1097">
        <v>117.99</v>
      </c>
      <c r="J1097">
        <v>0</v>
      </c>
    </row>
    <row r="1098">
      <c r="B1098" t="str">
        <v>SJ</v>
      </c>
      <c r="C1098">
        <v>46173</v>
      </c>
      <c r="D1098" t="str">
        <v>POS Data Upload DC Central</v>
      </c>
      <c r="E1098" t="str">
        <v>Kiosk Expected Payment</v>
      </c>
      <c r="F1098" t="str">
        <v>CC</v>
      </c>
      <c r="G1098">
        <v>102500</v>
      </c>
      <c r="H1098">
        <v>12967</v>
      </c>
      <c r="I1098">
        <v>0</v>
      </c>
      <c r="J1098">
        <v>0</v>
      </c>
    </row>
    <row r="1099">
      <c r="B1099" t="str">
        <v>SJ</v>
      </c>
      <c r="C1099">
        <v>46173</v>
      </c>
      <c r="D1099" t="str">
        <v>POS Data Upload DC Central</v>
      </c>
      <c r="E1099" t="str">
        <v>Non-Redeemable Tender</v>
      </c>
      <c r="F1099" t="str">
        <v>CASH</v>
      </c>
      <c r="G1099">
        <v>676000</v>
      </c>
      <c r="H1099">
        <v>12967</v>
      </c>
      <c r="I1099">
        <v>0</v>
      </c>
      <c r="J1099">
        <v>0</v>
      </c>
    </row>
    <row r="1100">
      <c r="B1100" t="str">
        <v>SJ</v>
      </c>
      <c r="C1100">
        <v>46173</v>
      </c>
      <c r="D1100" t="str">
        <v>POS Data Upload DC Central</v>
      </c>
      <c r="E1100" t="str">
        <v>O/S DC Discrepancies</v>
      </c>
      <c r="F1100" t="str">
        <v>CASH</v>
      </c>
      <c r="G1100">
        <v>676000</v>
      </c>
      <c r="H1100">
        <v>12967</v>
      </c>
      <c r="I1100">
        <v>0</v>
      </c>
      <c r="J1100">
        <v>0</v>
      </c>
    </row>
    <row r="1101">
      <c r="B1101" t="str">
        <v>SJ</v>
      </c>
      <c r="C1101">
        <v>46173</v>
      </c>
      <c r="D1101" t="str">
        <v>POS Data Upload DC Central</v>
      </c>
      <c r="E1101" t="str">
        <v>Online Catering</v>
      </c>
      <c r="F1101" t="str">
        <v/>
      </c>
      <c r="G1101">
        <v>110000</v>
      </c>
      <c r="H1101">
        <v>12967</v>
      </c>
      <c r="I1101">
        <v>0</v>
      </c>
      <c r="J1101">
        <v>0</v>
      </c>
    </row>
    <row r="1102">
      <c r="B1102" t="str">
        <v>SJ</v>
      </c>
      <c r="C1102">
        <v>46173</v>
      </c>
      <c r="D1102" t="str">
        <v>POS Data Upload DC Central</v>
      </c>
      <c r="E1102" t="str">
        <v>Paid Outs</v>
      </c>
      <c r="F1102" t="str">
        <v/>
      </c>
      <c r="G1102">
        <v>116200</v>
      </c>
      <c r="H1102">
        <v>12967</v>
      </c>
      <c r="I1102">
        <v>0</v>
      </c>
      <c r="J1102">
        <v>0</v>
      </c>
    </row>
    <row r="1103">
      <c r="B1103" t="str">
        <v>SJ</v>
      </c>
      <c r="C1103">
        <v>46173</v>
      </c>
      <c r="D1103" t="str">
        <v>POS Data Upload DC Central</v>
      </c>
      <c r="E1103" t="str">
        <v>POS Over/Short</v>
      </c>
      <c r="F1103" t="str">
        <v>CASH</v>
      </c>
      <c r="G1103">
        <v>676000</v>
      </c>
      <c r="H1103">
        <v>12967</v>
      </c>
      <c r="I1103">
        <v>0</v>
      </c>
      <c r="J1103">
        <v>0</v>
      </c>
    </row>
    <row r="1104">
      <c r="B1104" t="str">
        <v>SJ</v>
      </c>
      <c r="C1104">
        <v>46173</v>
      </c>
      <c r="D1104" t="str">
        <v>POS Data Upload DC Central</v>
      </c>
      <c r="E1104" t="str">
        <v>Promotions</v>
      </c>
      <c r="F1104" t="str">
        <v/>
      </c>
      <c r="G1104">
        <v>444000</v>
      </c>
      <c r="H1104">
        <v>12967</v>
      </c>
      <c r="I1104">
        <v>0</v>
      </c>
      <c r="J1104">
        <v>0</v>
      </c>
    </row>
    <row r="1105">
      <c r="B1105" t="str">
        <v>SJ</v>
      </c>
      <c r="C1105">
        <v>46173</v>
      </c>
      <c r="D1105" t="str">
        <v>POS Data Upload DC Central</v>
      </c>
      <c r="E1105" t="str">
        <v>Sales Beverages</v>
      </c>
      <c r="F1105" t="str">
        <v/>
      </c>
      <c r="G1105">
        <v>401000</v>
      </c>
      <c r="H1105">
        <v>12967</v>
      </c>
      <c r="I1105">
        <v>0</v>
      </c>
      <c r="J1105">
        <v>575.68</v>
      </c>
    </row>
    <row r="1106">
      <c r="B1106" t="str">
        <v>SJ</v>
      </c>
      <c r="C1106">
        <v>46173</v>
      </c>
      <c r="D1106" t="str">
        <v>POS Data Upload DC Central</v>
      </c>
      <c r="E1106" t="str">
        <v>Sales Food</v>
      </c>
      <c r="F1106" t="str">
        <v/>
      </c>
      <c r="G1106">
        <v>401000</v>
      </c>
      <c r="H1106">
        <v>12967</v>
      </c>
      <c r="I1106">
        <v>0</v>
      </c>
      <c r="J1106">
        <v>6133.76</v>
      </c>
    </row>
    <row r="1107">
      <c r="B1107" t="str">
        <v>SJ</v>
      </c>
      <c r="C1107">
        <v>46173</v>
      </c>
      <c r="D1107" t="str">
        <v>POS Data Upload DC Central</v>
      </c>
      <c r="E1107" t="str">
        <v>Sales Other</v>
      </c>
      <c r="F1107" t="str">
        <v/>
      </c>
      <c r="G1107">
        <v>408000</v>
      </c>
      <c r="H1107">
        <v>12967</v>
      </c>
      <c r="I1107">
        <v>0</v>
      </c>
      <c r="J1107">
        <v>16.18</v>
      </c>
    </row>
    <row r="1108">
      <c r="B1108" t="str">
        <v>SJ</v>
      </c>
      <c r="C1108">
        <v>46173</v>
      </c>
      <c r="D1108" t="str">
        <v>POS Data Upload DC Central</v>
      </c>
      <c r="E1108" t="str">
        <v>Sales Tax Payable</v>
      </c>
      <c r="F1108" t="str">
        <v/>
      </c>
      <c r="G1108">
        <v>241000</v>
      </c>
      <c r="H1108">
        <v>12967</v>
      </c>
      <c r="I1108">
        <v>0</v>
      </c>
      <c r="J1108">
        <v>587.21</v>
      </c>
    </row>
    <row r="1109">
      <c r="B1109" t="str">
        <v>SJ</v>
      </c>
      <c r="C1109">
        <v>46173</v>
      </c>
      <c r="D1109" t="str">
        <v>POS Data Upload DC Central</v>
      </c>
      <c r="E1109" t="str">
        <v>Uber</v>
      </c>
      <c r="F1109" t="str">
        <v>UBD</v>
      </c>
      <c r="G1109">
        <v>116000</v>
      </c>
      <c r="H1109">
        <v>12967</v>
      </c>
      <c r="I1109">
        <v>36.14</v>
      </c>
      <c r="J1109">
        <v>0</v>
      </c>
    </row>
    <row r="1110">
      <c r="B1110" t="str">
        <v>SJ</v>
      </c>
      <c r="C1110">
        <v>46173</v>
      </c>
      <c r="D1110" t="str">
        <v>POS Data Upload DC Central</v>
      </c>
      <c r="E1110" t="str">
        <v>Uber Shortage</v>
      </c>
      <c r="F1110" t="str">
        <v>UBD</v>
      </c>
      <c r="G1110">
        <v>678500</v>
      </c>
      <c r="H1110">
        <v>12967</v>
      </c>
      <c r="I1110">
        <v>0</v>
      </c>
      <c r="J1110">
        <v>0</v>
      </c>
    </row>
    <row r="1111">
      <c r="B1111" t="str">
        <v>SJ</v>
      </c>
      <c r="C1111">
        <v>46173</v>
      </c>
      <c r="D1111" t="str">
        <v>POS Data Upload DC Central</v>
      </c>
      <c r="E1111" t="str">
        <v>WL DD Tips</v>
      </c>
      <c r="F1111" t="str">
        <v/>
      </c>
      <c r="G1111">
        <v>670000</v>
      </c>
      <c r="H1111">
        <v>12967</v>
      </c>
      <c r="I1111">
        <v>0</v>
      </c>
      <c r="J1111">
        <v>2.52</v>
      </c>
    </row>
    <row r="1112">
      <c r="B1112" t="str">
        <v>SJ</v>
      </c>
      <c r="C1112">
        <v>46173</v>
      </c>
      <c r="D1112" t="str">
        <v>POS Data Upload DC Central</v>
      </c>
      <c r="E1112" t="str">
        <v>Amex Expected Deposit</v>
      </c>
      <c r="F1112" t="str">
        <v>CC</v>
      </c>
      <c r="G1112">
        <v>102500</v>
      </c>
      <c r="H1112">
        <v>13144</v>
      </c>
      <c r="I1112">
        <v>28.26</v>
      </c>
      <c r="J1112">
        <v>0</v>
      </c>
    </row>
    <row r="1113">
      <c r="B1113" t="str">
        <v>SJ</v>
      </c>
      <c r="C1113">
        <v>46173</v>
      </c>
      <c r="D1113" t="str">
        <v>POS Data Upload DC Central</v>
      </c>
      <c r="E1113" t="str">
        <v>Ca CRV</v>
      </c>
      <c r="F1113" t="str">
        <v/>
      </c>
      <c r="G1113">
        <v>240000</v>
      </c>
      <c r="H1113">
        <v>13144</v>
      </c>
      <c r="I1113">
        <v>0</v>
      </c>
      <c r="J1113">
        <v>0.1</v>
      </c>
    </row>
    <row r="1114">
      <c r="B1114" t="str">
        <v>SJ</v>
      </c>
      <c r="C1114">
        <v>46173</v>
      </c>
      <c r="D1114" t="str">
        <v>POS Data Upload DC Central</v>
      </c>
      <c r="E1114" t="str">
        <v>Cash Expected Deposit</v>
      </c>
      <c r="F1114" t="str">
        <v>CASH</v>
      </c>
      <c r="G1114">
        <v>102000</v>
      </c>
      <c r="H1114">
        <v>13144</v>
      </c>
      <c r="I1114">
        <v>1348.5700000000015</v>
      </c>
      <c r="J1114">
        <v>0</v>
      </c>
    </row>
    <row r="1115">
      <c r="B1115" t="str">
        <v>SJ</v>
      </c>
      <c r="C1115">
        <v>46173</v>
      </c>
      <c r="D1115" t="str">
        <v>POS Data Upload DC Central</v>
      </c>
      <c r="E1115" t="str">
        <v>CC Expected Deposit</v>
      </c>
      <c r="F1115" t="str">
        <v>CC</v>
      </c>
      <c r="G1115">
        <v>102500</v>
      </c>
      <c r="H1115">
        <v>13144</v>
      </c>
      <c r="I1115">
        <v>3492.01</v>
      </c>
      <c r="J1115">
        <v>0</v>
      </c>
    </row>
    <row r="1116">
      <c r="B1116" t="str">
        <v>SJ</v>
      </c>
      <c r="C1116">
        <v>46173</v>
      </c>
      <c r="D1116" t="str">
        <v>POS Data Upload DC Central</v>
      </c>
      <c r="E1116" t="str">
        <v>Delivery Fee</v>
      </c>
      <c r="F1116" t="str">
        <v/>
      </c>
      <c r="G1116">
        <v>670000</v>
      </c>
      <c r="H1116">
        <v>13144</v>
      </c>
      <c r="I1116">
        <v>0</v>
      </c>
      <c r="J1116">
        <v>11.92</v>
      </c>
    </row>
    <row r="1117">
      <c r="B1117" t="str">
        <v>SJ</v>
      </c>
      <c r="C1117">
        <v>46173</v>
      </c>
      <c r="D1117" t="str">
        <v>POS Data Upload DC Central</v>
      </c>
      <c r="E1117" t="str">
        <v>Discounts - 10%</v>
      </c>
      <c r="F1117" t="str">
        <v/>
      </c>
      <c r="G1117">
        <v>421000</v>
      </c>
      <c r="H1117">
        <v>13144</v>
      </c>
      <c r="I1117">
        <v>0</v>
      </c>
      <c r="J1117">
        <v>0</v>
      </c>
    </row>
    <row r="1118">
      <c r="B1118" t="str">
        <v>SJ</v>
      </c>
      <c r="C1118">
        <v>46173</v>
      </c>
      <c r="D1118" t="str">
        <v>POS Data Upload DC Central</v>
      </c>
      <c r="E1118" t="str">
        <v>Discounts - Employee</v>
      </c>
      <c r="F1118" t="str">
        <v/>
      </c>
      <c r="G1118">
        <v>421000</v>
      </c>
      <c r="H1118">
        <v>13144</v>
      </c>
      <c r="I1118">
        <v>0</v>
      </c>
      <c r="J1118">
        <v>0</v>
      </c>
    </row>
    <row r="1119">
      <c r="B1119" t="str">
        <v>SJ</v>
      </c>
      <c r="C1119">
        <v>46173</v>
      </c>
      <c r="D1119" t="str">
        <v>POS Data Upload DC Central</v>
      </c>
      <c r="E1119" t="str">
        <v>Discounts - Guest Recovery</v>
      </c>
      <c r="F1119" t="str">
        <v/>
      </c>
      <c r="G1119">
        <v>421000</v>
      </c>
      <c r="H1119">
        <v>13144</v>
      </c>
      <c r="I1119">
        <v>0</v>
      </c>
      <c r="J1119">
        <v>0</v>
      </c>
    </row>
    <row r="1120">
      <c r="B1120" t="str">
        <v>SJ</v>
      </c>
      <c r="C1120">
        <v>46173</v>
      </c>
      <c r="D1120" t="str">
        <v>POS Data Upload DC Central</v>
      </c>
      <c r="E1120" t="str">
        <v>Discounts - Manager</v>
      </c>
      <c r="F1120" t="str">
        <v/>
      </c>
      <c r="G1120">
        <v>421000</v>
      </c>
      <c r="H1120">
        <v>13144</v>
      </c>
      <c r="I1120">
        <v>0</v>
      </c>
      <c r="J1120">
        <v>0</v>
      </c>
    </row>
    <row r="1121">
      <c r="B1121" t="str">
        <v>SJ</v>
      </c>
      <c r="C1121">
        <v>46173</v>
      </c>
      <c r="D1121" t="str">
        <v>POS Data Upload DC Central</v>
      </c>
      <c r="E1121" t="str">
        <v>Discounts - Military</v>
      </c>
      <c r="F1121" t="str">
        <v/>
      </c>
      <c r="G1121">
        <v>421000</v>
      </c>
      <c r="H1121">
        <v>13144</v>
      </c>
      <c r="I1121">
        <v>0</v>
      </c>
      <c r="J1121">
        <v>0</v>
      </c>
    </row>
    <row r="1122">
      <c r="B1122" t="str">
        <v>SJ</v>
      </c>
      <c r="C1122">
        <v>46173</v>
      </c>
      <c r="D1122" t="str">
        <v>POS Data Upload DC Central</v>
      </c>
      <c r="E1122" t="str">
        <v>Discounts - Open $</v>
      </c>
      <c r="F1122" t="str">
        <v/>
      </c>
      <c r="G1122">
        <v>421000</v>
      </c>
      <c r="H1122">
        <v>13144</v>
      </c>
      <c r="I1122">
        <v>0</v>
      </c>
      <c r="J1122">
        <v>0</v>
      </c>
    </row>
    <row r="1123">
      <c r="B1123" t="str">
        <v>SJ</v>
      </c>
      <c r="C1123">
        <v>46173</v>
      </c>
      <c r="D1123" t="str">
        <v>POS Data Upload DC Central</v>
      </c>
      <c r="E1123" t="str">
        <v>Discounts - Open %</v>
      </c>
      <c r="F1123" t="str">
        <v/>
      </c>
      <c r="G1123">
        <v>421000</v>
      </c>
      <c r="H1123">
        <v>13144</v>
      </c>
      <c r="I1123">
        <v>0</v>
      </c>
      <c r="J1123">
        <v>0</v>
      </c>
    </row>
    <row r="1124">
      <c r="B1124" t="str">
        <v>SJ</v>
      </c>
      <c r="C1124">
        <v>46173</v>
      </c>
      <c r="D1124" t="str">
        <v>POS Data Upload DC Central</v>
      </c>
      <c r="E1124" t="str">
        <v>Discounts - Other</v>
      </c>
      <c r="F1124" t="str">
        <v/>
      </c>
      <c r="G1124">
        <v>421000</v>
      </c>
      <c r="H1124">
        <v>13144</v>
      </c>
      <c r="I1124">
        <v>0</v>
      </c>
      <c r="J1124">
        <v>0</v>
      </c>
    </row>
    <row r="1125">
      <c r="B1125" t="str">
        <v>SJ</v>
      </c>
      <c r="C1125">
        <v>46173</v>
      </c>
      <c r="D1125" t="str">
        <v>POS Data Upload DC Central</v>
      </c>
      <c r="E1125" t="str">
        <v>Discounts - Police</v>
      </c>
      <c r="F1125" t="str">
        <v/>
      </c>
      <c r="G1125">
        <v>421000</v>
      </c>
      <c r="H1125">
        <v>13144</v>
      </c>
      <c r="I1125">
        <v>0</v>
      </c>
      <c r="J1125">
        <v>0</v>
      </c>
    </row>
    <row r="1126">
      <c r="B1126" t="str">
        <v>SJ</v>
      </c>
      <c r="C1126">
        <v>46173</v>
      </c>
      <c r="D1126" t="str">
        <v>POS Data Upload DC Central</v>
      </c>
      <c r="E1126" t="str">
        <v>Discounts - Senior Citizen</v>
      </c>
      <c r="F1126" t="str">
        <v/>
      </c>
      <c r="G1126">
        <v>421000</v>
      </c>
      <c r="H1126">
        <v>13144</v>
      </c>
      <c r="I1126">
        <v>0</v>
      </c>
      <c r="J1126">
        <v>0</v>
      </c>
    </row>
    <row r="1127">
      <c r="B1127" t="str">
        <v>SJ</v>
      </c>
      <c r="C1127">
        <v>46173</v>
      </c>
      <c r="D1127" t="str">
        <v>POS Data Upload DC Central</v>
      </c>
      <c r="E1127" t="str">
        <v>Donations</v>
      </c>
      <c r="F1127" t="str">
        <v/>
      </c>
      <c r="G1127">
        <v>236000</v>
      </c>
      <c r="H1127">
        <v>13144</v>
      </c>
      <c r="I1127">
        <v>0</v>
      </c>
      <c r="J1127">
        <v>0</v>
      </c>
    </row>
    <row r="1128">
      <c r="B1128" t="str">
        <v>SJ</v>
      </c>
      <c r="C1128">
        <v>46173</v>
      </c>
      <c r="D1128" t="str">
        <v>POS Data Upload DC Central</v>
      </c>
      <c r="E1128" t="str">
        <v>DoorDash</v>
      </c>
      <c r="F1128" t="str">
        <v>DDD</v>
      </c>
      <c r="G1128">
        <v>113000</v>
      </c>
      <c r="H1128">
        <v>13144</v>
      </c>
      <c r="I1128">
        <v>1936.55</v>
      </c>
      <c r="J1128">
        <v>0</v>
      </c>
    </row>
    <row r="1129">
      <c r="B1129" t="str">
        <v>SJ</v>
      </c>
      <c r="C1129">
        <v>46173</v>
      </c>
      <c r="D1129" t="str">
        <v>POS Data Upload DC Central</v>
      </c>
      <c r="E1129" t="str">
        <v>DoorDash Shortage</v>
      </c>
      <c r="F1129" t="str">
        <v>DDD</v>
      </c>
      <c r="G1129">
        <v>678500</v>
      </c>
      <c r="H1129">
        <v>13144</v>
      </c>
      <c r="I1129">
        <v>0</v>
      </c>
      <c r="J1129">
        <v>0</v>
      </c>
    </row>
    <row r="1130">
      <c r="B1130" t="str">
        <v>SJ</v>
      </c>
      <c r="C1130">
        <v>46173</v>
      </c>
      <c r="D1130" t="str">
        <v>POS Data Upload DC Central</v>
      </c>
      <c r="E1130" t="str">
        <v xml:space="preserve">EBT Expected </v>
      </c>
      <c r="F1130" t="str">
        <v/>
      </c>
      <c r="G1130">
        <v>114000</v>
      </c>
      <c r="H1130">
        <v>13144</v>
      </c>
      <c r="I1130">
        <v>34.07</v>
      </c>
      <c r="J1130">
        <v>0</v>
      </c>
    </row>
    <row r="1131">
      <c r="B1131" t="str">
        <v>SJ</v>
      </c>
      <c r="C1131">
        <v>46173</v>
      </c>
      <c r="D1131" t="str">
        <v>POS Data Upload DC Central</v>
      </c>
      <c r="E1131" t="str">
        <v>EZ Cater</v>
      </c>
      <c r="F1131" t="str">
        <v/>
      </c>
      <c r="G1131">
        <v>110000</v>
      </c>
      <c r="H1131">
        <v>13144</v>
      </c>
      <c r="I1131">
        <v>0</v>
      </c>
      <c r="J1131">
        <v>0</v>
      </c>
    </row>
    <row r="1132">
      <c r="B1132" t="str">
        <v>SJ</v>
      </c>
      <c r="C1132">
        <v>46173</v>
      </c>
      <c r="D1132" t="str">
        <v>POS Data Upload DC Central</v>
      </c>
      <c r="E1132" t="str">
        <v>Gift Card Redeemed</v>
      </c>
      <c r="F1132" t="str">
        <v/>
      </c>
      <c r="G1132">
        <v>202900</v>
      </c>
      <c r="H1132">
        <v>13144</v>
      </c>
      <c r="I1132">
        <v>0</v>
      </c>
      <c r="J1132">
        <v>0</v>
      </c>
    </row>
    <row r="1133">
      <c r="B1133" t="str">
        <v>SJ</v>
      </c>
      <c r="C1133">
        <v>46173</v>
      </c>
      <c r="D1133" t="str">
        <v>POS Data Upload DC Central</v>
      </c>
      <c r="E1133" t="str">
        <v>Gift Cards Sales</v>
      </c>
      <c r="F1133" t="str">
        <v/>
      </c>
      <c r="G1133">
        <v>202800</v>
      </c>
      <c r="H1133">
        <v>13144</v>
      </c>
      <c r="I1133">
        <v>0</v>
      </c>
      <c r="J1133">
        <v>0</v>
      </c>
    </row>
    <row r="1134">
      <c r="B1134" t="str">
        <v>SJ</v>
      </c>
      <c r="C1134">
        <v>46173</v>
      </c>
      <c r="D1134" t="str">
        <v>POS Data Upload DC Central</v>
      </c>
      <c r="E1134" t="str">
        <v>GrubHub</v>
      </c>
      <c r="F1134" t="str">
        <v>GHD</v>
      </c>
      <c r="G1134">
        <v>115000</v>
      </c>
      <c r="H1134">
        <v>13144</v>
      </c>
      <c r="I1134">
        <v>240.51</v>
      </c>
      <c r="J1134">
        <v>0</v>
      </c>
    </row>
    <row r="1135">
      <c r="B1135" t="str">
        <v>SJ</v>
      </c>
      <c r="C1135">
        <v>46173</v>
      </c>
      <c r="D1135" t="str">
        <v>POS Data Upload DC Central</v>
      </c>
      <c r="E1135" t="str">
        <v>Kiosk Expected Payment</v>
      </c>
      <c r="F1135" t="str">
        <v>CC</v>
      </c>
      <c r="G1135">
        <v>102500</v>
      </c>
      <c r="H1135">
        <v>13144</v>
      </c>
      <c r="I1135">
        <v>813.8199999999999</v>
      </c>
      <c r="J1135">
        <v>0</v>
      </c>
    </row>
    <row r="1136">
      <c r="B1136" t="str">
        <v>SJ</v>
      </c>
      <c r="C1136">
        <v>46173</v>
      </c>
      <c r="D1136" t="str">
        <v>POS Data Upload DC Central</v>
      </c>
      <c r="E1136" t="str">
        <v>Non-Redeemable Tender</v>
      </c>
      <c r="F1136" t="str">
        <v>CASH</v>
      </c>
      <c r="G1136">
        <v>676000</v>
      </c>
      <c r="H1136">
        <v>13144</v>
      </c>
      <c r="I1136">
        <v>0</v>
      </c>
      <c r="J1136">
        <v>0</v>
      </c>
    </row>
    <row r="1137">
      <c r="B1137" t="str">
        <v>SJ</v>
      </c>
      <c r="C1137">
        <v>46173</v>
      </c>
      <c r="D1137" t="str">
        <v>POS Data Upload DC Central</v>
      </c>
      <c r="E1137" t="str">
        <v>O/S DC Discrepancies</v>
      </c>
      <c r="F1137" t="str">
        <v>CASH</v>
      </c>
      <c r="G1137">
        <v>676000</v>
      </c>
      <c r="H1137">
        <v>13144</v>
      </c>
      <c r="I1137">
        <v>0</v>
      </c>
      <c r="J1137">
        <v>0</v>
      </c>
    </row>
    <row r="1138">
      <c r="B1138" t="str">
        <v>SJ</v>
      </c>
      <c r="C1138">
        <v>46173</v>
      </c>
      <c r="D1138" t="str">
        <v>POS Data Upload DC Central</v>
      </c>
      <c r="E1138" t="str">
        <v>Online Catering</v>
      </c>
      <c r="F1138" t="str">
        <v/>
      </c>
      <c r="G1138">
        <v>110000</v>
      </c>
      <c r="H1138">
        <v>13144</v>
      </c>
      <c r="I1138">
        <v>0</v>
      </c>
      <c r="J1138">
        <v>0</v>
      </c>
    </row>
    <row r="1139">
      <c r="B1139" t="str">
        <v>SJ</v>
      </c>
      <c r="C1139">
        <v>46173</v>
      </c>
      <c r="D1139" t="str">
        <v>POS Data Upload DC Central</v>
      </c>
      <c r="E1139" t="str">
        <v>Paid Outs</v>
      </c>
      <c r="F1139" t="str">
        <v/>
      </c>
      <c r="G1139">
        <v>116200</v>
      </c>
      <c r="H1139">
        <v>13144</v>
      </c>
      <c r="I1139">
        <v>0</v>
      </c>
      <c r="J1139">
        <v>0</v>
      </c>
    </row>
    <row r="1140">
      <c r="B1140" t="str">
        <v>SJ</v>
      </c>
      <c r="C1140">
        <v>46173</v>
      </c>
      <c r="D1140" t="str">
        <v>POS Data Upload DC Central</v>
      </c>
      <c r="E1140" t="str">
        <v>POS Over/Short</v>
      </c>
      <c r="F1140" t="str">
        <v>CASH</v>
      </c>
      <c r="G1140">
        <v>676000</v>
      </c>
      <c r="H1140">
        <v>13144</v>
      </c>
      <c r="I1140">
        <v>0</v>
      </c>
      <c r="J1140">
        <v>0</v>
      </c>
    </row>
    <row r="1141">
      <c r="B1141" t="str">
        <v>SJ</v>
      </c>
      <c r="C1141">
        <v>46173</v>
      </c>
      <c r="D1141" t="str">
        <v>POS Data Upload DC Central</v>
      </c>
      <c r="E1141" t="str">
        <v>Promotions</v>
      </c>
      <c r="F1141" t="str">
        <v/>
      </c>
      <c r="G1141">
        <v>444000</v>
      </c>
      <c r="H1141">
        <v>13144</v>
      </c>
      <c r="I1141">
        <v>0</v>
      </c>
      <c r="J1141">
        <v>0</v>
      </c>
    </row>
    <row r="1142">
      <c r="B1142" t="str">
        <v>SJ</v>
      </c>
      <c r="C1142">
        <v>46173</v>
      </c>
      <c r="D1142" t="str">
        <v>POS Data Upload DC Central</v>
      </c>
      <c r="E1142" t="str">
        <v>Sales Beverages</v>
      </c>
      <c r="F1142" t="str">
        <v/>
      </c>
      <c r="G1142">
        <v>401000</v>
      </c>
      <c r="H1142">
        <v>13144</v>
      </c>
      <c r="I1142">
        <v>0</v>
      </c>
      <c r="J1142">
        <v>620.38</v>
      </c>
    </row>
    <row r="1143">
      <c r="B1143" t="str">
        <v>SJ</v>
      </c>
      <c r="C1143">
        <v>46173</v>
      </c>
      <c r="D1143" t="str">
        <v>POS Data Upload DC Central</v>
      </c>
      <c r="E1143" t="str">
        <v>Sales Food</v>
      </c>
      <c r="F1143" t="str">
        <v/>
      </c>
      <c r="G1143">
        <v>401000</v>
      </c>
      <c r="H1143">
        <v>13144</v>
      </c>
      <c r="I1143">
        <v>0</v>
      </c>
      <c r="J1143">
        <v>6892.8</v>
      </c>
    </row>
    <row r="1144">
      <c r="B1144" t="str">
        <v>SJ</v>
      </c>
      <c r="C1144">
        <v>46173</v>
      </c>
      <c r="D1144" t="str">
        <v>POS Data Upload DC Central</v>
      </c>
      <c r="E1144" t="str">
        <v>Sales Other</v>
      </c>
      <c r="F1144" t="str">
        <v/>
      </c>
      <c r="G1144">
        <v>408000</v>
      </c>
      <c r="H1144">
        <v>13144</v>
      </c>
      <c r="I1144">
        <v>0</v>
      </c>
      <c r="J1144">
        <v>38.25</v>
      </c>
    </row>
    <row r="1145">
      <c r="B1145" t="str">
        <v>SJ</v>
      </c>
      <c r="C1145">
        <v>46173</v>
      </c>
      <c r="D1145" t="str">
        <v>POS Data Upload DC Central</v>
      </c>
      <c r="E1145" t="str">
        <v>Sales Tax Payable</v>
      </c>
      <c r="F1145" t="str">
        <v/>
      </c>
      <c r="G1145">
        <v>241000</v>
      </c>
      <c r="H1145">
        <v>13144</v>
      </c>
      <c r="I1145">
        <v>0</v>
      </c>
      <c r="J1145">
        <v>653.36</v>
      </c>
    </row>
    <row r="1146">
      <c r="B1146" t="str">
        <v>SJ</v>
      </c>
      <c r="C1146">
        <v>46173</v>
      </c>
      <c r="D1146" t="str">
        <v>POS Data Upload DC Central</v>
      </c>
      <c r="E1146" t="str">
        <v>Uber</v>
      </c>
      <c r="F1146" t="str">
        <v>UBD</v>
      </c>
      <c r="G1146">
        <v>116000</v>
      </c>
      <c r="H1146">
        <v>13144</v>
      </c>
      <c r="I1146">
        <v>352.22</v>
      </c>
      <c r="J1146">
        <v>0</v>
      </c>
    </row>
    <row r="1147">
      <c r="B1147" t="str">
        <v>SJ</v>
      </c>
      <c r="C1147">
        <v>46173</v>
      </c>
      <c r="D1147" t="str">
        <v>POS Data Upload DC Central</v>
      </c>
      <c r="E1147" t="str">
        <v>Uber Shortage</v>
      </c>
      <c r="F1147" t="str">
        <v>UBD</v>
      </c>
      <c r="G1147">
        <v>678500</v>
      </c>
      <c r="H1147">
        <v>13144</v>
      </c>
      <c r="I1147">
        <v>0</v>
      </c>
      <c r="J1147">
        <v>0</v>
      </c>
    </row>
    <row r="1148">
      <c r="B1148" t="str">
        <v>SJ</v>
      </c>
      <c r="C1148">
        <v>46173</v>
      </c>
      <c r="D1148" t="str">
        <v>POS Data Upload DC Central</v>
      </c>
      <c r="E1148" t="str">
        <v>WL DD Tips</v>
      </c>
      <c r="F1148" t="str">
        <v/>
      </c>
      <c r="G1148">
        <v>670000</v>
      </c>
      <c r="H1148">
        <v>13144</v>
      </c>
      <c r="I1148">
        <v>0</v>
      </c>
      <c r="J1148">
        <v>29.2</v>
      </c>
    </row>
    <row r="1149">
      <c r="B1149" t="str">
        <v>SJ</v>
      </c>
      <c r="C1149">
        <v>46173</v>
      </c>
      <c r="D1149" t="str">
        <v>POS Data Upload DC Central</v>
      </c>
      <c r="E1149" t="str">
        <v>Amex Expected Deposit</v>
      </c>
      <c r="F1149" t="str">
        <v>CC</v>
      </c>
      <c r="G1149">
        <v>102500</v>
      </c>
      <c r="H1149">
        <v>13684</v>
      </c>
      <c r="I1149">
        <v>0</v>
      </c>
      <c r="J1149">
        <v>0</v>
      </c>
    </row>
    <row r="1150">
      <c r="B1150" t="str">
        <v>SJ</v>
      </c>
      <c r="C1150">
        <v>46173</v>
      </c>
      <c r="D1150" t="str">
        <v>POS Data Upload DC Central</v>
      </c>
      <c r="E1150" t="str">
        <v>Ca CRV</v>
      </c>
      <c r="F1150" t="str">
        <v/>
      </c>
      <c r="G1150">
        <v>240000</v>
      </c>
      <c r="H1150">
        <v>13684</v>
      </c>
      <c r="I1150">
        <v>0</v>
      </c>
      <c r="J1150">
        <v>0.15</v>
      </c>
    </row>
    <row r="1151">
      <c r="B1151" t="str">
        <v>SJ</v>
      </c>
      <c r="C1151">
        <v>46173</v>
      </c>
      <c r="D1151" t="str">
        <v>POS Data Upload DC Central</v>
      </c>
      <c r="E1151" t="str">
        <v>Cash Expected Deposit</v>
      </c>
      <c r="F1151" t="str">
        <v>CASH</v>
      </c>
      <c r="G1151">
        <v>102000</v>
      </c>
      <c r="H1151">
        <v>13684</v>
      </c>
      <c r="I1151">
        <v>1635.1899999999996</v>
      </c>
      <c r="J1151">
        <v>0</v>
      </c>
    </row>
    <row r="1152">
      <c r="B1152" t="str">
        <v>SJ</v>
      </c>
      <c r="C1152">
        <v>46173</v>
      </c>
      <c r="D1152" t="str">
        <v>POS Data Upload DC Central</v>
      </c>
      <c r="E1152" t="str">
        <v>CC Expected Deposit</v>
      </c>
      <c r="F1152" t="str">
        <v>CC</v>
      </c>
      <c r="G1152">
        <v>102500</v>
      </c>
      <c r="H1152">
        <v>13684</v>
      </c>
      <c r="I1152">
        <v>5105.550000000001</v>
      </c>
      <c r="J1152">
        <v>0</v>
      </c>
    </row>
    <row r="1153">
      <c r="B1153" t="str">
        <v>SJ</v>
      </c>
      <c r="C1153">
        <v>46173</v>
      </c>
      <c r="D1153" t="str">
        <v>POS Data Upload DC Central</v>
      </c>
      <c r="E1153" t="str">
        <v>Delivery Fee</v>
      </c>
      <c r="F1153" t="str">
        <v/>
      </c>
      <c r="G1153">
        <v>670000</v>
      </c>
      <c r="H1153">
        <v>13684</v>
      </c>
      <c r="I1153">
        <v>0</v>
      </c>
      <c r="J1153">
        <v>0</v>
      </c>
    </row>
    <row r="1154">
      <c r="B1154" t="str">
        <v>SJ</v>
      </c>
      <c r="C1154">
        <v>46173</v>
      </c>
      <c r="D1154" t="str">
        <v>POS Data Upload DC Central</v>
      </c>
      <c r="E1154" t="str">
        <v>Discounts - 10%</v>
      </c>
      <c r="F1154" t="str">
        <v/>
      </c>
      <c r="G1154">
        <v>421000</v>
      </c>
      <c r="H1154">
        <v>13684</v>
      </c>
      <c r="I1154">
        <v>0</v>
      </c>
      <c r="J1154">
        <v>0</v>
      </c>
    </row>
    <row r="1155">
      <c r="B1155" t="str">
        <v>SJ</v>
      </c>
      <c r="C1155">
        <v>46173</v>
      </c>
      <c r="D1155" t="str">
        <v>POS Data Upload DC Central</v>
      </c>
      <c r="E1155" t="str">
        <v>Discounts - Employee</v>
      </c>
      <c r="F1155" t="str">
        <v/>
      </c>
      <c r="G1155">
        <v>421000</v>
      </c>
      <c r="H1155">
        <v>13684</v>
      </c>
      <c r="I1155">
        <v>0</v>
      </c>
      <c r="J1155">
        <v>0</v>
      </c>
    </row>
    <row r="1156">
      <c r="B1156" t="str">
        <v>SJ</v>
      </c>
      <c r="C1156">
        <v>46173</v>
      </c>
      <c r="D1156" t="str">
        <v>POS Data Upload DC Central</v>
      </c>
      <c r="E1156" t="str">
        <v>Discounts - Guest Recovery</v>
      </c>
      <c r="F1156" t="str">
        <v/>
      </c>
      <c r="G1156">
        <v>421000</v>
      </c>
      <c r="H1156">
        <v>13684</v>
      </c>
      <c r="I1156">
        <v>0</v>
      </c>
      <c r="J1156">
        <v>0</v>
      </c>
    </row>
    <row r="1157">
      <c r="B1157" t="str">
        <v>SJ</v>
      </c>
      <c r="C1157">
        <v>46173</v>
      </c>
      <c r="D1157" t="str">
        <v>POS Data Upload DC Central</v>
      </c>
      <c r="E1157" t="str">
        <v>Discounts - Manager</v>
      </c>
      <c r="F1157" t="str">
        <v/>
      </c>
      <c r="G1157">
        <v>421000</v>
      </c>
      <c r="H1157">
        <v>13684</v>
      </c>
      <c r="I1157">
        <v>0</v>
      </c>
      <c r="J1157">
        <v>0</v>
      </c>
    </row>
    <row r="1158">
      <c r="B1158" t="str">
        <v>SJ</v>
      </c>
      <c r="C1158">
        <v>46173</v>
      </c>
      <c r="D1158" t="str">
        <v>POS Data Upload DC Central</v>
      </c>
      <c r="E1158" t="str">
        <v>Discounts - Military</v>
      </c>
      <c r="F1158" t="str">
        <v/>
      </c>
      <c r="G1158">
        <v>421000</v>
      </c>
      <c r="H1158">
        <v>13684</v>
      </c>
      <c r="I1158">
        <v>0</v>
      </c>
      <c r="J1158">
        <v>0</v>
      </c>
    </row>
    <row r="1159">
      <c r="B1159" t="str">
        <v>SJ</v>
      </c>
      <c r="C1159">
        <v>46173</v>
      </c>
      <c r="D1159" t="str">
        <v>POS Data Upload DC Central</v>
      </c>
      <c r="E1159" t="str">
        <v>Discounts - Open $</v>
      </c>
      <c r="F1159" t="str">
        <v/>
      </c>
      <c r="G1159">
        <v>421000</v>
      </c>
      <c r="H1159">
        <v>13684</v>
      </c>
      <c r="I1159">
        <v>0</v>
      </c>
      <c r="J1159">
        <v>0</v>
      </c>
    </row>
    <row r="1160">
      <c r="B1160" t="str">
        <v>SJ</v>
      </c>
      <c r="C1160">
        <v>46173</v>
      </c>
      <c r="D1160" t="str">
        <v>POS Data Upload DC Central</v>
      </c>
      <c r="E1160" t="str">
        <v>Discounts - Open %</v>
      </c>
      <c r="F1160" t="str">
        <v/>
      </c>
      <c r="G1160">
        <v>421000</v>
      </c>
      <c r="H1160">
        <v>13684</v>
      </c>
      <c r="I1160">
        <v>0</v>
      </c>
      <c r="J1160">
        <v>0</v>
      </c>
    </row>
    <row r="1161">
      <c r="B1161" t="str">
        <v>SJ</v>
      </c>
      <c r="C1161">
        <v>46173</v>
      </c>
      <c r="D1161" t="str">
        <v>POS Data Upload DC Central</v>
      </c>
      <c r="E1161" t="str">
        <v>Discounts - Other</v>
      </c>
      <c r="F1161" t="str">
        <v/>
      </c>
      <c r="G1161">
        <v>421000</v>
      </c>
      <c r="H1161">
        <v>13684</v>
      </c>
      <c r="I1161">
        <v>0</v>
      </c>
      <c r="J1161">
        <v>0</v>
      </c>
    </row>
    <row r="1162">
      <c r="B1162" t="str">
        <v>SJ</v>
      </c>
      <c r="C1162">
        <v>46173</v>
      </c>
      <c r="D1162" t="str">
        <v>POS Data Upload DC Central</v>
      </c>
      <c r="E1162" t="str">
        <v>Discounts - Police</v>
      </c>
      <c r="F1162" t="str">
        <v/>
      </c>
      <c r="G1162">
        <v>421000</v>
      </c>
      <c r="H1162">
        <v>13684</v>
      </c>
      <c r="I1162">
        <v>0</v>
      </c>
      <c r="J1162">
        <v>0</v>
      </c>
    </row>
    <row r="1163">
      <c r="B1163" t="str">
        <v>SJ</v>
      </c>
      <c r="C1163">
        <v>46173</v>
      </c>
      <c r="D1163" t="str">
        <v>POS Data Upload DC Central</v>
      </c>
      <c r="E1163" t="str">
        <v>Discounts - Senior Citizen</v>
      </c>
      <c r="F1163" t="str">
        <v/>
      </c>
      <c r="G1163">
        <v>421000</v>
      </c>
      <c r="H1163">
        <v>13684</v>
      </c>
      <c r="I1163">
        <v>0</v>
      </c>
      <c r="J1163">
        <v>0</v>
      </c>
    </row>
    <row r="1164">
      <c r="B1164" t="str">
        <v>SJ</v>
      </c>
      <c r="C1164">
        <v>46173</v>
      </c>
      <c r="D1164" t="str">
        <v>POS Data Upload DC Central</v>
      </c>
      <c r="E1164" t="str">
        <v>Donations</v>
      </c>
      <c r="F1164" t="str">
        <v/>
      </c>
      <c r="G1164">
        <v>236000</v>
      </c>
      <c r="H1164">
        <v>13684</v>
      </c>
      <c r="I1164">
        <v>0</v>
      </c>
      <c r="J1164">
        <v>0</v>
      </c>
    </row>
    <row r="1165">
      <c r="B1165" t="str">
        <v>SJ</v>
      </c>
      <c r="C1165">
        <v>46173</v>
      </c>
      <c r="D1165" t="str">
        <v>POS Data Upload DC Central</v>
      </c>
      <c r="E1165" t="str">
        <v>DoorDash</v>
      </c>
      <c r="F1165" t="str">
        <v>DDD</v>
      </c>
      <c r="G1165">
        <v>113000</v>
      </c>
      <c r="H1165">
        <v>13684</v>
      </c>
      <c r="I1165">
        <v>1948.33</v>
      </c>
      <c r="J1165">
        <v>0</v>
      </c>
    </row>
    <row r="1166">
      <c r="B1166" t="str">
        <v>SJ</v>
      </c>
      <c r="C1166">
        <v>46173</v>
      </c>
      <c r="D1166" t="str">
        <v>POS Data Upload DC Central</v>
      </c>
      <c r="E1166" t="str">
        <v>DoorDash Shortage</v>
      </c>
      <c r="F1166" t="str">
        <v>DDD</v>
      </c>
      <c r="G1166">
        <v>678500</v>
      </c>
      <c r="H1166">
        <v>13684</v>
      </c>
      <c r="I1166">
        <v>0</v>
      </c>
      <c r="J1166">
        <v>0</v>
      </c>
    </row>
    <row r="1167">
      <c r="B1167" t="str">
        <v>SJ</v>
      </c>
      <c r="C1167">
        <v>46173</v>
      </c>
      <c r="D1167" t="str">
        <v>POS Data Upload DC Central</v>
      </c>
      <c r="E1167" t="str">
        <v xml:space="preserve">EBT Expected </v>
      </c>
      <c r="F1167" t="str">
        <v/>
      </c>
      <c r="G1167">
        <v>114000</v>
      </c>
      <c r="H1167">
        <v>13684</v>
      </c>
      <c r="I1167">
        <v>223.93</v>
      </c>
      <c r="J1167">
        <v>0</v>
      </c>
    </row>
    <row r="1168">
      <c r="B1168" t="str">
        <v>SJ</v>
      </c>
      <c r="C1168">
        <v>46173</v>
      </c>
      <c r="D1168" t="str">
        <v>POS Data Upload DC Central</v>
      </c>
      <c r="E1168" t="str">
        <v>EZ Cater</v>
      </c>
      <c r="F1168" t="str">
        <v/>
      </c>
      <c r="G1168">
        <v>110000</v>
      </c>
      <c r="H1168">
        <v>13684</v>
      </c>
      <c r="I1168">
        <v>0</v>
      </c>
      <c r="J1168">
        <v>0</v>
      </c>
    </row>
    <row r="1169">
      <c r="B1169" t="str">
        <v>SJ</v>
      </c>
      <c r="C1169">
        <v>46173</v>
      </c>
      <c r="D1169" t="str">
        <v>POS Data Upload DC Central</v>
      </c>
      <c r="E1169" t="str">
        <v>Gift Card Redeemed</v>
      </c>
      <c r="F1169" t="str">
        <v/>
      </c>
      <c r="G1169">
        <v>202900</v>
      </c>
      <c r="H1169">
        <v>13684</v>
      </c>
      <c r="I1169">
        <v>0</v>
      </c>
      <c r="J1169">
        <v>0</v>
      </c>
    </row>
    <row r="1170">
      <c r="B1170" t="str">
        <v>SJ</v>
      </c>
      <c r="C1170">
        <v>46173</v>
      </c>
      <c r="D1170" t="str">
        <v>POS Data Upload DC Central</v>
      </c>
      <c r="E1170" t="str">
        <v>Gift Cards Sales</v>
      </c>
      <c r="F1170" t="str">
        <v/>
      </c>
      <c r="G1170">
        <v>202800</v>
      </c>
      <c r="H1170">
        <v>13684</v>
      </c>
      <c r="I1170">
        <v>0</v>
      </c>
      <c r="J1170">
        <v>0</v>
      </c>
    </row>
    <row r="1171">
      <c r="B1171" t="str">
        <v>SJ</v>
      </c>
      <c r="C1171">
        <v>46173</v>
      </c>
      <c r="D1171" t="str">
        <v>POS Data Upload DC Central</v>
      </c>
      <c r="E1171" t="str">
        <v>GrubHub</v>
      </c>
      <c r="F1171" t="str">
        <v>GHD</v>
      </c>
      <c r="G1171">
        <v>115000</v>
      </c>
      <c r="H1171">
        <v>13684</v>
      </c>
      <c r="I1171">
        <v>135.19</v>
      </c>
      <c r="J1171">
        <v>0</v>
      </c>
    </row>
    <row r="1172">
      <c r="B1172" t="str">
        <v>SJ</v>
      </c>
      <c r="C1172">
        <v>46173</v>
      </c>
      <c r="D1172" t="str">
        <v>POS Data Upload DC Central</v>
      </c>
      <c r="E1172" t="str">
        <v>Kiosk Expected Payment</v>
      </c>
      <c r="F1172" t="str">
        <v>CC</v>
      </c>
      <c r="G1172">
        <v>102500</v>
      </c>
      <c r="H1172">
        <v>13684</v>
      </c>
      <c r="I1172">
        <v>0</v>
      </c>
      <c r="J1172">
        <v>0</v>
      </c>
    </row>
    <row r="1173">
      <c r="B1173" t="str">
        <v>SJ</v>
      </c>
      <c r="C1173">
        <v>46173</v>
      </c>
      <c r="D1173" t="str">
        <v>POS Data Upload DC Central</v>
      </c>
      <c r="E1173" t="str">
        <v>Non-Redeemable Tender</v>
      </c>
      <c r="F1173" t="str">
        <v>CASH</v>
      </c>
      <c r="G1173">
        <v>676000</v>
      </c>
      <c r="H1173">
        <v>13684</v>
      </c>
      <c r="I1173">
        <v>0</v>
      </c>
      <c r="J1173">
        <v>0</v>
      </c>
    </row>
    <row r="1174">
      <c r="B1174" t="str">
        <v>SJ</v>
      </c>
      <c r="C1174">
        <v>46173</v>
      </c>
      <c r="D1174" t="str">
        <v>POS Data Upload DC Central</v>
      </c>
      <c r="E1174" t="str">
        <v>O/S DC Discrepancies</v>
      </c>
      <c r="F1174" t="str">
        <v>CASH</v>
      </c>
      <c r="G1174">
        <v>676000</v>
      </c>
      <c r="H1174">
        <v>13684</v>
      </c>
      <c r="I1174">
        <v>0</v>
      </c>
      <c r="J1174">
        <v>0</v>
      </c>
    </row>
    <row r="1175">
      <c r="B1175" t="str">
        <v>SJ</v>
      </c>
      <c r="C1175">
        <v>46173</v>
      </c>
      <c r="D1175" t="str">
        <v>POS Data Upload DC Central</v>
      </c>
      <c r="E1175" t="str">
        <v>Online Catering</v>
      </c>
      <c r="F1175" t="str">
        <v/>
      </c>
      <c r="G1175">
        <v>110000</v>
      </c>
      <c r="H1175">
        <v>13684</v>
      </c>
      <c r="I1175">
        <v>0</v>
      </c>
      <c r="J1175">
        <v>0</v>
      </c>
    </row>
    <row r="1176">
      <c r="B1176" t="str">
        <v>SJ</v>
      </c>
      <c r="C1176">
        <v>46173</v>
      </c>
      <c r="D1176" t="str">
        <v>POS Data Upload DC Central</v>
      </c>
      <c r="E1176" t="str">
        <v>Paid Outs</v>
      </c>
      <c r="F1176" t="str">
        <v/>
      </c>
      <c r="G1176">
        <v>116200</v>
      </c>
      <c r="H1176">
        <v>13684</v>
      </c>
      <c r="I1176">
        <v>0</v>
      </c>
      <c r="J1176">
        <v>0</v>
      </c>
    </row>
    <row r="1177">
      <c r="B1177" t="str">
        <v>SJ</v>
      </c>
      <c r="C1177">
        <v>46173</v>
      </c>
      <c r="D1177" t="str">
        <v>POS Data Upload DC Central</v>
      </c>
      <c r="E1177" t="str">
        <v>POS Over/Short</v>
      </c>
      <c r="F1177" t="str">
        <v>CASH</v>
      </c>
      <c r="G1177">
        <v>676000</v>
      </c>
      <c r="H1177">
        <v>13684</v>
      </c>
      <c r="I1177">
        <v>0</v>
      </c>
      <c r="J1177">
        <v>0</v>
      </c>
    </row>
    <row r="1178">
      <c r="B1178" t="str">
        <v>SJ</v>
      </c>
      <c r="C1178">
        <v>46173</v>
      </c>
      <c r="D1178" t="str">
        <v>POS Data Upload DC Central</v>
      </c>
      <c r="E1178" t="str">
        <v>Promotions</v>
      </c>
      <c r="F1178" t="str">
        <v/>
      </c>
      <c r="G1178">
        <v>444000</v>
      </c>
      <c r="H1178">
        <v>13684</v>
      </c>
      <c r="I1178">
        <v>0</v>
      </c>
      <c r="J1178">
        <v>0</v>
      </c>
    </row>
    <row r="1179">
      <c r="B1179" t="str">
        <v>SJ</v>
      </c>
      <c r="C1179">
        <v>46173</v>
      </c>
      <c r="D1179" t="str">
        <v>POS Data Upload DC Central</v>
      </c>
      <c r="E1179" t="str">
        <v>Sales Beverages</v>
      </c>
      <c r="F1179" t="str">
        <v/>
      </c>
      <c r="G1179">
        <v>401000</v>
      </c>
      <c r="H1179">
        <v>13684</v>
      </c>
      <c r="I1179">
        <v>0</v>
      </c>
      <c r="J1179">
        <v>837.28</v>
      </c>
    </row>
    <row r="1180">
      <c r="B1180" t="str">
        <v>SJ</v>
      </c>
      <c r="C1180">
        <v>46173</v>
      </c>
      <c r="D1180" t="str">
        <v>POS Data Upload DC Central</v>
      </c>
      <c r="E1180" t="str">
        <v>Sales Food</v>
      </c>
      <c r="F1180" t="str">
        <v/>
      </c>
      <c r="G1180">
        <v>401000</v>
      </c>
      <c r="H1180">
        <v>13684</v>
      </c>
      <c r="I1180">
        <v>0</v>
      </c>
      <c r="J1180">
        <v>8078.98</v>
      </c>
    </row>
    <row r="1181">
      <c r="B1181" t="str">
        <v>SJ</v>
      </c>
      <c r="C1181">
        <v>46173</v>
      </c>
      <c r="D1181" t="str">
        <v>POS Data Upload DC Central</v>
      </c>
      <c r="E1181" t="str">
        <v>Sales Other</v>
      </c>
      <c r="F1181" t="str">
        <v/>
      </c>
      <c r="G1181">
        <v>408000</v>
      </c>
      <c r="H1181">
        <v>13684</v>
      </c>
      <c r="I1181">
        <v>0</v>
      </c>
      <c r="J1181">
        <v>1.5</v>
      </c>
    </row>
    <row r="1182">
      <c r="B1182" t="str">
        <v>SJ</v>
      </c>
      <c r="C1182">
        <v>46173</v>
      </c>
      <c r="D1182" t="str">
        <v>POS Data Upload DC Central</v>
      </c>
      <c r="E1182" t="str">
        <v>Sales Tax Payable</v>
      </c>
      <c r="F1182" t="str">
        <v/>
      </c>
      <c r="G1182">
        <v>241000</v>
      </c>
      <c r="H1182">
        <v>13684</v>
      </c>
      <c r="I1182">
        <v>0</v>
      </c>
      <c r="J1182">
        <v>760.78</v>
      </c>
    </row>
    <row r="1183">
      <c r="B1183" t="str">
        <v>SJ</v>
      </c>
      <c r="C1183">
        <v>46173</v>
      </c>
      <c r="D1183" t="str">
        <v>POS Data Upload DC Central</v>
      </c>
      <c r="E1183" t="str">
        <v>Uber</v>
      </c>
      <c r="F1183" t="str">
        <v>UBD</v>
      </c>
      <c r="G1183">
        <v>116000</v>
      </c>
      <c r="H1183">
        <v>13684</v>
      </c>
      <c r="I1183">
        <v>630.5</v>
      </c>
      <c r="J1183">
        <v>0</v>
      </c>
    </row>
    <row r="1184">
      <c r="B1184" t="str">
        <v>SJ</v>
      </c>
      <c r="C1184">
        <v>46173</v>
      </c>
      <c r="D1184" t="str">
        <v>POS Data Upload DC Central</v>
      </c>
      <c r="E1184" t="str">
        <v>Uber Shortage</v>
      </c>
      <c r="F1184" t="str">
        <v>UBD</v>
      </c>
      <c r="G1184">
        <v>678500</v>
      </c>
      <c r="H1184">
        <v>13684</v>
      </c>
      <c r="I1184">
        <v>0</v>
      </c>
      <c r="J1184">
        <v>0</v>
      </c>
    </row>
    <row r="1185">
      <c r="B1185" t="str">
        <v>SJ</v>
      </c>
      <c r="C1185">
        <v>46173</v>
      </c>
      <c r="D1185" t="str">
        <v>POS Data Upload DC Central</v>
      </c>
      <c r="E1185" t="str">
        <v>WL DD Tips</v>
      </c>
      <c r="F1185" t="str">
        <v/>
      </c>
      <c r="G1185">
        <v>670000</v>
      </c>
      <c r="H1185">
        <v>13684</v>
      </c>
      <c r="I1185">
        <v>0</v>
      </c>
      <c r="J1185">
        <v>0</v>
      </c>
    </row>
    <row r="1186">
      <c r="B1186" t="str">
        <v>SJ</v>
      </c>
      <c r="C1186">
        <v>46173</v>
      </c>
      <c r="D1186" t="str">
        <v>POS Data Upload DC Central</v>
      </c>
      <c r="E1186" t="str">
        <v>Amex Expected Deposit</v>
      </c>
      <c r="F1186" t="str">
        <v>CC</v>
      </c>
      <c r="G1186">
        <v>102500</v>
      </c>
      <c r="H1186">
        <v>13691</v>
      </c>
      <c r="I1186">
        <v>36.28</v>
      </c>
      <c r="J1186">
        <v>0</v>
      </c>
    </row>
    <row r="1187">
      <c r="B1187" t="str">
        <v>SJ</v>
      </c>
      <c r="C1187">
        <v>46173</v>
      </c>
      <c r="D1187" t="str">
        <v>POS Data Upload DC Central</v>
      </c>
      <c r="E1187" t="str">
        <v>Ca CRV</v>
      </c>
      <c r="F1187" t="str">
        <v/>
      </c>
      <c r="G1187">
        <v>240000</v>
      </c>
      <c r="H1187">
        <v>13691</v>
      </c>
      <c r="I1187">
        <v>0</v>
      </c>
      <c r="J1187">
        <v>0</v>
      </c>
    </row>
    <row r="1188">
      <c r="B1188" t="str">
        <v>SJ</v>
      </c>
      <c r="C1188">
        <v>46173</v>
      </c>
      <c r="D1188" t="str">
        <v>POS Data Upload DC Central</v>
      </c>
      <c r="E1188" t="str">
        <v>Cash Expected Deposit</v>
      </c>
      <c r="F1188" t="str">
        <v>CASH</v>
      </c>
      <c r="G1188">
        <v>102000</v>
      </c>
      <c r="H1188">
        <v>13691</v>
      </c>
      <c r="I1188">
        <v>748.4700000000003</v>
      </c>
      <c r="J1188">
        <v>0</v>
      </c>
    </row>
    <row r="1189">
      <c r="B1189" t="str">
        <v>SJ</v>
      </c>
      <c r="C1189">
        <v>46173</v>
      </c>
      <c r="D1189" t="str">
        <v>POS Data Upload DC Central</v>
      </c>
      <c r="E1189" t="str">
        <v>CC Expected Deposit</v>
      </c>
      <c r="F1189" t="str">
        <v>CC</v>
      </c>
      <c r="G1189">
        <v>102500</v>
      </c>
      <c r="H1189">
        <v>13691</v>
      </c>
      <c r="I1189">
        <v>3199.1499999999996</v>
      </c>
      <c r="J1189">
        <v>0</v>
      </c>
    </row>
    <row r="1190">
      <c r="B1190" t="str">
        <v>SJ</v>
      </c>
      <c r="C1190">
        <v>46173</v>
      </c>
      <c r="D1190" t="str">
        <v>POS Data Upload DC Central</v>
      </c>
      <c r="E1190" t="str">
        <v>Delivery Fee</v>
      </c>
      <c r="F1190" t="str">
        <v/>
      </c>
      <c r="G1190">
        <v>670000</v>
      </c>
      <c r="H1190">
        <v>13691</v>
      </c>
      <c r="I1190">
        <v>0</v>
      </c>
      <c r="J1190">
        <v>11.92</v>
      </c>
    </row>
    <row r="1191">
      <c r="B1191" t="str">
        <v>SJ</v>
      </c>
      <c r="C1191">
        <v>46173</v>
      </c>
      <c r="D1191" t="str">
        <v>POS Data Upload DC Central</v>
      </c>
      <c r="E1191" t="str">
        <v>Discounts - 10%</v>
      </c>
      <c r="F1191" t="str">
        <v/>
      </c>
      <c r="G1191">
        <v>421000</v>
      </c>
      <c r="H1191">
        <v>13691</v>
      </c>
      <c r="I1191">
        <v>0</v>
      </c>
      <c r="J1191">
        <v>0</v>
      </c>
    </row>
    <row r="1192">
      <c r="B1192" t="str">
        <v>SJ</v>
      </c>
      <c r="C1192">
        <v>46173</v>
      </c>
      <c r="D1192" t="str">
        <v>POS Data Upload DC Central</v>
      </c>
      <c r="E1192" t="str">
        <v>Discounts - Employee</v>
      </c>
      <c r="F1192" t="str">
        <v/>
      </c>
      <c r="G1192">
        <v>421000</v>
      </c>
      <c r="H1192">
        <v>13691</v>
      </c>
      <c r="I1192">
        <v>0</v>
      </c>
      <c r="J1192">
        <v>0</v>
      </c>
    </row>
    <row r="1193">
      <c r="B1193" t="str">
        <v>SJ</v>
      </c>
      <c r="C1193">
        <v>46173</v>
      </c>
      <c r="D1193" t="str">
        <v>POS Data Upload DC Central</v>
      </c>
      <c r="E1193" t="str">
        <v>Discounts - Guest Recovery</v>
      </c>
      <c r="F1193" t="str">
        <v/>
      </c>
      <c r="G1193">
        <v>421000</v>
      </c>
      <c r="H1193">
        <v>13691</v>
      </c>
      <c r="I1193">
        <v>0</v>
      </c>
      <c r="J1193">
        <v>0</v>
      </c>
    </row>
    <row r="1194">
      <c r="B1194" t="str">
        <v>SJ</v>
      </c>
      <c r="C1194">
        <v>46173</v>
      </c>
      <c r="D1194" t="str">
        <v>POS Data Upload DC Central</v>
      </c>
      <c r="E1194" t="str">
        <v>Discounts - Manager</v>
      </c>
      <c r="F1194" t="str">
        <v/>
      </c>
      <c r="G1194">
        <v>421000</v>
      </c>
      <c r="H1194">
        <v>13691</v>
      </c>
      <c r="I1194">
        <v>0</v>
      </c>
      <c r="J1194">
        <v>0</v>
      </c>
    </row>
    <row r="1195">
      <c r="B1195" t="str">
        <v>SJ</v>
      </c>
      <c r="C1195">
        <v>46173</v>
      </c>
      <c r="D1195" t="str">
        <v>POS Data Upload DC Central</v>
      </c>
      <c r="E1195" t="str">
        <v>Discounts - Military</v>
      </c>
      <c r="F1195" t="str">
        <v/>
      </c>
      <c r="G1195">
        <v>421000</v>
      </c>
      <c r="H1195">
        <v>13691</v>
      </c>
      <c r="I1195">
        <v>0</v>
      </c>
      <c r="J1195">
        <v>0</v>
      </c>
    </row>
    <row r="1196">
      <c r="B1196" t="str">
        <v>SJ</v>
      </c>
      <c r="C1196">
        <v>46173</v>
      </c>
      <c r="D1196" t="str">
        <v>POS Data Upload DC Central</v>
      </c>
      <c r="E1196" t="str">
        <v>Discounts - Open $</v>
      </c>
      <c r="F1196" t="str">
        <v/>
      </c>
      <c r="G1196">
        <v>421000</v>
      </c>
      <c r="H1196">
        <v>13691</v>
      </c>
      <c r="I1196">
        <v>0</v>
      </c>
      <c r="J1196">
        <v>0</v>
      </c>
    </row>
    <row r="1197">
      <c r="B1197" t="str">
        <v>SJ</v>
      </c>
      <c r="C1197">
        <v>46173</v>
      </c>
      <c r="D1197" t="str">
        <v>POS Data Upload DC Central</v>
      </c>
      <c r="E1197" t="str">
        <v>Discounts - Open %</v>
      </c>
      <c r="F1197" t="str">
        <v/>
      </c>
      <c r="G1197">
        <v>421000</v>
      </c>
      <c r="H1197">
        <v>13691</v>
      </c>
      <c r="I1197">
        <v>0</v>
      </c>
      <c r="J1197">
        <v>0</v>
      </c>
    </row>
    <row r="1198">
      <c r="B1198" t="str">
        <v>SJ</v>
      </c>
      <c r="C1198">
        <v>46173</v>
      </c>
      <c r="D1198" t="str">
        <v>POS Data Upload DC Central</v>
      </c>
      <c r="E1198" t="str">
        <v>Discounts - Other</v>
      </c>
      <c r="F1198" t="str">
        <v/>
      </c>
      <c r="G1198">
        <v>421000</v>
      </c>
      <c r="H1198">
        <v>13691</v>
      </c>
      <c r="I1198">
        <v>0</v>
      </c>
      <c r="J1198">
        <v>0</v>
      </c>
    </row>
    <row r="1199">
      <c r="B1199" t="str">
        <v>SJ</v>
      </c>
      <c r="C1199">
        <v>46173</v>
      </c>
      <c r="D1199" t="str">
        <v>POS Data Upload DC Central</v>
      </c>
      <c r="E1199" t="str">
        <v>Discounts - Police</v>
      </c>
      <c r="F1199" t="str">
        <v/>
      </c>
      <c r="G1199">
        <v>421000</v>
      </c>
      <c r="H1199">
        <v>13691</v>
      </c>
      <c r="I1199">
        <v>0</v>
      </c>
      <c r="J1199">
        <v>0</v>
      </c>
    </row>
    <row r="1200">
      <c r="B1200" t="str">
        <v>SJ</v>
      </c>
      <c r="C1200">
        <v>46173</v>
      </c>
      <c r="D1200" t="str">
        <v>POS Data Upload DC Central</v>
      </c>
      <c r="E1200" t="str">
        <v>Discounts - Senior Citizen</v>
      </c>
      <c r="F1200" t="str">
        <v/>
      </c>
      <c r="G1200">
        <v>421000</v>
      </c>
      <c r="H1200">
        <v>13691</v>
      </c>
      <c r="I1200">
        <v>0</v>
      </c>
      <c r="J1200">
        <v>0</v>
      </c>
    </row>
    <row r="1201">
      <c r="B1201" t="str">
        <v>SJ</v>
      </c>
      <c r="C1201">
        <v>46173</v>
      </c>
      <c r="D1201" t="str">
        <v>POS Data Upload DC Central</v>
      </c>
      <c r="E1201" t="str">
        <v>Donations</v>
      </c>
      <c r="F1201" t="str">
        <v/>
      </c>
      <c r="G1201">
        <v>236000</v>
      </c>
      <c r="H1201">
        <v>13691</v>
      </c>
      <c r="I1201">
        <v>0</v>
      </c>
      <c r="J1201">
        <v>0</v>
      </c>
    </row>
    <row r="1202">
      <c r="B1202" t="str">
        <v>SJ</v>
      </c>
      <c r="C1202">
        <v>46173</v>
      </c>
      <c r="D1202" t="str">
        <v>POS Data Upload DC Central</v>
      </c>
      <c r="E1202" t="str">
        <v>DoorDash</v>
      </c>
      <c r="F1202" t="str">
        <v>DDD</v>
      </c>
      <c r="G1202">
        <v>113000</v>
      </c>
      <c r="H1202">
        <v>13691</v>
      </c>
      <c r="I1202">
        <v>1665.06</v>
      </c>
      <c r="J1202">
        <v>0</v>
      </c>
    </row>
    <row r="1203">
      <c r="B1203" t="str">
        <v>SJ</v>
      </c>
      <c r="C1203">
        <v>46173</v>
      </c>
      <c r="D1203" t="str">
        <v>POS Data Upload DC Central</v>
      </c>
      <c r="E1203" t="str">
        <v>DoorDash Shortage</v>
      </c>
      <c r="F1203" t="str">
        <v>DDD</v>
      </c>
      <c r="G1203">
        <v>678500</v>
      </c>
      <c r="H1203">
        <v>13691</v>
      </c>
      <c r="I1203">
        <v>0</v>
      </c>
      <c r="J1203">
        <v>0</v>
      </c>
    </row>
    <row r="1204">
      <c r="B1204" t="str">
        <v>SJ</v>
      </c>
      <c r="C1204">
        <v>46173</v>
      </c>
      <c r="D1204" t="str">
        <v>POS Data Upload DC Central</v>
      </c>
      <c r="E1204" t="str">
        <v xml:space="preserve">EBT Expected </v>
      </c>
      <c r="F1204" t="str">
        <v/>
      </c>
      <c r="G1204">
        <v>114000</v>
      </c>
      <c r="H1204">
        <v>13691</v>
      </c>
      <c r="I1204">
        <v>47.05</v>
      </c>
      <c r="J1204">
        <v>0</v>
      </c>
    </row>
    <row r="1205">
      <c r="B1205" t="str">
        <v>SJ</v>
      </c>
      <c r="C1205">
        <v>46173</v>
      </c>
      <c r="D1205" t="str">
        <v>POS Data Upload DC Central</v>
      </c>
      <c r="E1205" t="str">
        <v>EZ Cater</v>
      </c>
      <c r="F1205" t="str">
        <v/>
      </c>
      <c r="G1205">
        <v>110000</v>
      </c>
      <c r="H1205">
        <v>13691</v>
      </c>
      <c r="I1205">
        <v>0</v>
      </c>
      <c r="J1205">
        <v>0</v>
      </c>
    </row>
    <row r="1206">
      <c r="B1206" t="str">
        <v>SJ</v>
      </c>
      <c r="C1206">
        <v>46173</v>
      </c>
      <c r="D1206" t="str">
        <v>POS Data Upload DC Central</v>
      </c>
      <c r="E1206" t="str">
        <v>Gift Card Redeemed</v>
      </c>
      <c r="F1206" t="str">
        <v/>
      </c>
      <c r="G1206">
        <v>202900</v>
      </c>
      <c r="H1206">
        <v>13691</v>
      </c>
      <c r="I1206">
        <v>34.57</v>
      </c>
      <c r="J1206">
        <v>0</v>
      </c>
    </row>
    <row r="1207">
      <c r="B1207" t="str">
        <v>SJ</v>
      </c>
      <c r="C1207">
        <v>46173</v>
      </c>
      <c r="D1207" t="str">
        <v>POS Data Upload DC Central</v>
      </c>
      <c r="E1207" t="str">
        <v>Gift Cards Sales</v>
      </c>
      <c r="F1207" t="str">
        <v/>
      </c>
      <c r="G1207">
        <v>202800</v>
      </c>
      <c r="H1207">
        <v>13691</v>
      </c>
      <c r="I1207">
        <v>0</v>
      </c>
      <c r="J1207">
        <v>0</v>
      </c>
    </row>
    <row r="1208">
      <c r="B1208" t="str">
        <v>SJ</v>
      </c>
      <c r="C1208">
        <v>46173</v>
      </c>
      <c r="D1208" t="str">
        <v>POS Data Upload DC Central</v>
      </c>
      <c r="E1208" t="str">
        <v>GrubHub</v>
      </c>
      <c r="F1208" t="str">
        <v>GHD</v>
      </c>
      <c r="G1208">
        <v>115000</v>
      </c>
      <c r="H1208">
        <v>13691</v>
      </c>
      <c r="I1208">
        <v>75.26</v>
      </c>
      <c r="J1208">
        <v>0</v>
      </c>
    </row>
    <row r="1209">
      <c r="B1209" t="str">
        <v>SJ</v>
      </c>
      <c r="C1209">
        <v>46173</v>
      </c>
      <c r="D1209" t="str">
        <v>POS Data Upload DC Central</v>
      </c>
      <c r="E1209" t="str">
        <v>Kiosk Expected Payment</v>
      </c>
      <c r="F1209" t="str">
        <v>CC</v>
      </c>
      <c r="G1209">
        <v>102500</v>
      </c>
      <c r="H1209">
        <v>13691</v>
      </c>
      <c r="I1209">
        <v>0</v>
      </c>
      <c r="J1209">
        <v>0</v>
      </c>
    </row>
    <row r="1210">
      <c r="B1210" t="str">
        <v>SJ</v>
      </c>
      <c r="C1210">
        <v>46173</v>
      </c>
      <c r="D1210" t="str">
        <v>POS Data Upload DC Central</v>
      </c>
      <c r="E1210" t="str">
        <v>Non-Redeemable Tender</v>
      </c>
      <c r="F1210" t="str">
        <v>CASH</v>
      </c>
      <c r="G1210">
        <v>676000</v>
      </c>
      <c r="H1210">
        <v>13691</v>
      </c>
      <c r="I1210">
        <v>0</v>
      </c>
      <c r="J1210">
        <v>0</v>
      </c>
    </row>
    <row r="1211">
      <c r="B1211" t="str">
        <v>SJ</v>
      </c>
      <c r="C1211">
        <v>46173</v>
      </c>
      <c r="D1211" t="str">
        <v>POS Data Upload DC Central</v>
      </c>
      <c r="E1211" t="str">
        <v>O/S DC Discrepancies</v>
      </c>
      <c r="F1211" t="str">
        <v>CASH</v>
      </c>
      <c r="G1211">
        <v>676000</v>
      </c>
      <c r="H1211">
        <v>13691</v>
      </c>
      <c r="I1211">
        <v>0</v>
      </c>
      <c r="J1211">
        <v>0</v>
      </c>
    </row>
    <row r="1212">
      <c r="B1212" t="str">
        <v>SJ</v>
      </c>
      <c r="C1212">
        <v>46173</v>
      </c>
      <c r="D1212" t="str">
        <v>POS Data Upload DC Central</v>
      </c>
      <c r="E1212" t="str">
        <v>Online Catering</v>
      </c>
      <c r="F1212" t="str">
        <v/>
      </c>
      <c r="G1212">
        <v>110000</v>
      </c>
      <c r="H1212">
        <v>13691</v>
      </c>
      <c r="I1212">
        <v>0</v>
      </c>
      <c r="J1212">
        <v>0</v>
      </c>
    </row>
    <row r="1213">
      <c r="B1213" t="str">
        <v>SJ</v>
      </c>
      <c r="C1213">
        <v>46173</v>
      </c>
      <c r="D1213" t="str">
        <v>POS Data Upload DC Central</v>
      </c>
      <c r="E1213" t="str">
        <v>Paid Outs</v>
      </c>
      <c r="F1213" t="str">
        <v/>
      </c>
      <c r="G1213">
        <v>116200</v>
      </c>
      <c r="H1213">
        <v>13691</v>
      </c>
      <c r="I1213">
        <v>0</v>
      </c>
      <c r="J1213">
        <v>0</v>
      </c>
    </row>
    <row r="1214">
      <c r="B1214" t="str">
        <v>SJ</v>
      </c>
      <c r="C1214">
        <v>46173</v>
      </c>
      <c r="D1214" t="str">
        <v>POS Data Upload DC Central</v>
      </c>
      <c r="E1214" t="str">
        <v>POS Over/Short</v>
      </c>
      <c r="F1214" t="str">
        <v>CASH</v>
      </c>
      <c r="G1214">
        <v>676000</v>
      </c>
      <c r="H1214">
        <v>13691</v>
      </c>
      <c r="I1214">
        <v>0</v>
      </c>
      <c r="J1214">
        <v>0</v>
      </c>
    </row>
    <row r="1215">
      <c r="B1215" t="str">
        <v>SJ</v>
      </c>
      <c r="C1215">
        <v>46173</v>
      </c>
      <c r="D1215" t="str">
        <v>POS Data Upload DC Central</v>
      </c>
      <c r="E1215" t="str">
        <v>Promotions</v>
      </c>
      <c r="F1215" t="str">
        <v/>
      </c>
      <c r="G1215">
        <v>444000</v>
      </c>
      <c r="H1215">
        <v>13691</v>
      </c>
      <c r="I1215">
        <v>0</v>
      </c>
      <c r="J1215">
        <v>0</v>
      </c>
    </row>
    <row r="1216">
      <c r="B1216" t="str">
        <v>SJ</v>
      </c>
      <c r="C1216">
        <v>46173</v>
      </c>
      <c r="D1216" t="str">
        <v>POS Data Upload DC Central</v>
      </c>
      <c r="E1216" t="str">
        <v>Sales Beverages</v>
      </c>
      <c r="F1216" t="str">
        <v/>
      </c>
      <c r="G1216">
        <v>401000</v>
      </c>
      <c r="H1216">
        <v>13691</v>
      </c>
      <c r="I1216">
        <v>0</v>
      </c>
      <c r="J1216">
        <v>394.06</v>
      </c>
    </row>
    <row r="1217">
      <c r="B1217" t="str">
        <v>SJ</v>
      </c>
      <c r="C1217">
        <v>46173</v>
      </c>
      <c r="D1217" t="str">
        <v>POS Data Upload DC Central</v>
      </c>
      <c r="E1217" t="str">
        <v>Sales Food</v>
      </c>
      <c r="F1217" t="str">
        <v/>
      </c>
      <c r="G1217">
        <v>401000</v>
      </c>
      <c r="H1217">
        <v>13691</v>
      </c>
      <c r="I1217">
        <v>0</v>
      </c>
      <c r="J1217">
        <v>5059.13</v>
      </c>
    </row>
    <row r="1218">
      <c r="B1218" t="str">
        <v>SJ</v>
      </c>
      <c r="C1218">
        <v>46173</v>
      </c>
      <c r="D1218" t="str">
        <v>POS Data Upload DC Central</v>
      </c>
      <c r="E1218" t="str">
        <v>Sales Other</v>
      </c>
      <c r="F1218" t="str">
        <v/>
      </c>
      <c r="G1218">
        <v>408000</v>
      </c>
      <c r="H1218">
        <v>13691</v>
      </c>
      <c r="I1218">
        <v>0</v>
      </c>
      <c r="J1218">
        <v>38.13</v>
      </c>
    </row>
    <row r="1219">
      <c r="B1219" t="str">
        <v>SJ</v>
      </c>
      <c r="C1219">
        <v>46173</v>
      </c>
      <c r="D1219" t="str">
        <v>POS Data Upload DC Central</v>
      </c>
      <c r="E1219" t="str">
        <v>Sales Tax Payable</v>
      </c>
      <c r="F1219" t="str">
        <v/>
      </c>
      <c r="G1219">
        <v>241000</v>
      </c>
      <c r="H1219">
        <v>13691</v>
      </c>
      <c r="I1219">
        <v>0</v>
      </c>
      <c r="J1219">
        <v>419.04</v>
      </c>
    </row>
    <row r="1220">
      <c r="B1220" t="str">
        <v>SJ</v>
      </c>
      <c r="C1220">
        <v>46173</v>
      </c>
      <c r="D1220" t="str">
        <v>POS Data Upload DC Central</v>
      </c>
      <c r="E1220" t="str">
        <v>Uber</v>
      </c>
      <c r="F1220" t="str">
        <v>UBD</v>
      </c>
      <c r="G1220">
        <v>116000</v>
      </c>
      <c r="H1220">
        <v>13691</v>
      </c>
      <c r="I1220">
        <v>147.47</v>
      </c>
      <c r="J1220">
        <v>0</v>
      </c>
    </row>
    <row r="1221">
      <c r="B1221" t="str">
        <v>SJ</v>
      </c>
      <c r="C1221">
        <v>46173</v>
      </c>
      <c r="D1221" t="str">
        <v>POS Data Upload DC Central</v>
      </c>
      <c r="E1221" t="str">
        <v>Uber Shortage</v>
      </c>
      <c r="F1221" t="str">
        <v>UBD</v>
      </c>
      <c r="G1221">
        <v>678500</v>
      </c>
      <c r="H1221">
        <v>13691</v>
      </c>
      <c r="I1221">
        <v>0</v>
      </c>
      <c r="J1221">
        <v>0</v>
      </c>
    </row>
    <row r="1222">
      <c r="B1222" t="str">
        <v>SJ</v>
      </c>
      <c r="C1222">
        <v>46173</v>
      </c>
      <c r="D1222" t="str">
        <v>POS Data Upload DC Central</v>
      </c>
      <c r="E1222" t="str">
        <v>WL DD Tips</v>
      </c>
      <c r="F1222" t="str">
        <v/>
      </c>
      <c r="G1222">
        <v>670000</v>
      </c>
      <c r="H1222">
        <v>13691</v>
      </c>
      <c r="I1222">
        <v>0</v>
      </c>
      <c r="J1222">
        <v>31.03</v>
      </c>
    </row>
    <row r="1223">
      <c r="B1223" t="str">
        <v>SJ</v>
      </c>
      <c r="C1223">
        <v>46173</v>
      </c>
      <c r="D1223" t="str">
        <v>POS Data Upload DC Central</v>
      </c>
      <c r="E1223" t="str">
        <v>Amex Expected Deposit</v>
      </c>
      <c r="F1223" t="str">
        <v>CC</v>
      </c>
      <c r="G1223">
        <v>102500</v>
      </c>
      <c r="H1223">
        <v>13903</v>
      </c>
      <c r="I1223">
        <v>30.65</v>
      </c>
      <c r="J1223">
        <v>0</v>
      </c>
    </row>
    <row r="1224">
      <c r="B1224" t="str">
        <v>SJ</v>
      </c>
      <c r="C1224">
        <v>46173</v>
      </c>
      <c r="D1224" t="str">
        <v>POS Data Upload DC Central</v>
      </c>
      <c r="E1224" t="str">
        <v>Ca CRV</v>
      </c>
      <c r="F1224" t="str">
        <v/>
      </c>
      <c r="G1224">
        <v>240000</v>
      </c>
      <c r="H1224">
        <v>13903</v>
      </c>
      <c r="I1224">
        <v>0</v>
      </c>
      <c r="J1224">
        <v>0.2</v>
      </c>
    </row>
    <row r="1225">
      <c r="B1225" t="str">
        <v>SJ</v>
      </c>
      <c r="C1225">
        <v>46173</v>
      </c>
      <c r="D1225" t="str">
        <v>POS Data Upload DC Central</v>
      </c>
      <c r="E1225" t="str">
        <v>Cash Expected Deposit</v>
      </c>
      <c r="F1225" t="str">
        <v>CASH</v>
      </c>
      <c r="G1225">
        <v>102000</v>
      </c>
      <c r="H1225">
        <v>13903</v>
      </c>
      <c r="I1225">
        <v>1254.8899999999994</v>
      </c>
      <c r="J1225">
        <v>0</v>
      </c>
    </row>
    <row r="1226">
      <c r="B1226" t="str">
        <v>SJ</v>
      </c>
      <c r="C1226">
        <v>46173</v>
      </c>
      <c r="D1226" t="str">
        <v>POS Data Upload DC Central</v>
      </c>
      <c r="E1226" t="str">
        <v>CC Expected Deposit</v>
      </c>
      <c r="F1226" t="str">
        <v>CC</v>
      </c>
      <c r="G1226">
        <v>102500</v>
      </c>
      <c r="H1226">
        <v>13903</v>
      </c>
      <c r="I1226">
        <v>3724.7700000000004</v>
      </c>
      <c r="J1226">
        <v>0</v>
      </c>
    </row>
    <row r="1227">
      <c r="B1227" t="str">
        <v>SJ</v>
      </c>
      <c r="C1227">
        <v>46173</v>
      </c>
      <c r="D1227" t="str">
        <v>POS Data Upload DC Central</v>
      </c>
      <c r="E1227" t="str">
        <v>Delivery Fee</v>
      </c>
      <c r="F1227" t="str">
        <v/>
      </c>
      <c r="G1227">
        <v>670000</v>
      </c>
      <c r="H1227">
        <v>13903</v>
      </c>
      <c r="I1227">
        <v>0</v>
      </c>
      <c r="J1227">
        <v>0</v>
      </c>
    </row>
    <row r="1228">
      <c r="B1228" t="str">
        <v>SJ</v>
      </c>
      <c r="C1228">
        <v>46173</v>
      </c>
      <c r="D1228" t="str">
        <v>POS Data Upload DC Central</v>
      </c>
      <c r="E1228" t="str">
        <v>Discounts - 10%</v>
      </c>
      <c r="F1228" t="str">
        <v/>
      </c>
      <c r="G1228">
        <v>421000</v>
      </c>
      <c r="H1228">
        <v>13903</v>
      </c>
      <c r="I1228">
        <v>0</v>
      </c>
      <c r="J1228">
        <v>0</v>
      </c>
    </row>
    <row r="1229">
      <c r="B1229" t="str">
        <v>SJ</v>
      </c>
      <c r="C1229">
        <v>46173</v>
      </c>
      <c r="D1229" t="str">
        <v>POS Data Upload DC Central</v>
      </c>
      <c r="E1229" t="str">
        <v>Discounts - Employee</v>
      </c>
      <c r="F1229" t="str">
        <v/>
      </c>
      <c r="G1229">
        <v>421000</v>
      </c>
      <c r="H1229">
        <v>13903</v>
      </c>
      <c r="I1229">
        <v>0</v>
      </c>
      <c r="J1229">
        <v>0</v>
      </c>
    </row>
    <row r="1230">
      <c r="B1230" t="str">
        <v>SJ</v>
      </c>
      <c r="C1230">
        <v>46173</v>
      </c>
      <c r="D1230" t="str">
        <v>POS Data Upload DC Central</v>
      </c>
      <c r="E1230" t="str">
        <v>Discounts - Guest Recovery</v>
      </c>
      <c r="F1230" t="str">
        <v/>
      </c>
      <c r="G1230">
        <v>421000</v>
      </c>
      <c r="H1230">
        <v>13903</v>
      </c>
      <c r="I1230">
        <v>0</v>
      </c>
      <c r="J1230">
        <v>0</v>
      </c>
    </row>
    <row r="1231">
      <c r="B1231" t="str">
        <v>SJ</v>
      </c>
      <c r="C1231">
        <v>46173</v>
      </c>
      <c r="D1231" t="str">
        <v>POS Data Upload DC Central</v>
      </c>
      <c r="E1231" t="str">
        <v>Discounts - Manager</v>
      </c>
      <c r="F1231" t="str">
        <v/>
      </c>
      <c r="G1231">
        <v>421000</v>
      </c>
      <c r="H1231">
        <v>13903</v>
      </c>
      <c r="I1231">
        <v>0</v>
      </c>
      <c r="J1231">
        <v>0</v>
      </c>
    </row>
    <row r="1232">
      <c r="B1232" t="str">
        <v>SJ</v>
      </c>
      <c r="C1232">
        <v>46173</v>
      </c>
      <c r="D1232" t="str">
        <v>POS Data Upload DC Central</v>
      </c>
      <c r="E1232" t="str">
        <v>Discounts - Military</v>
      </c>
      <c r="F1232" t="str">
        <v/>
      </c>
      <c r="G1232">
        <v>421000</v>
      </c>
      <c r="H1232">
        <v>13903</v>
      </c>
      <c r="I1232">
        <v>0</v>
      </c>
      <c r="J1232">
        <v>0</v>
      </c>
    </row>
    <row r="1233">
      <c r="B1233" t="str">
        <v>SJ</v>
      </c>
      <c r="C1233">
        <v>46173</v>
      </c>
      <c r="D1233" t="str">
        <v>POS Data Upload DC Central</v>
      </c>
      <c r="E1233" t="str">
        <v>Discounts - Open $</v>
      </c>
      <c r="F1233" t="str">
        <v/>
      </c>
      <c r="G1233">
        <v>421000</v>
      </c>
      <c r="H1233">
        <v>13903</v>
      </c>
      <c r="I1233">
        <v>0</v>
      </c>
      <c r="J1233">
        <v>0</v>
      </c>
    </row>
    <row r="1234">
      <c r="B1234" t="str">
        <v>SJ</v>
      </c>
      <c r="C1234">
        <v>46173</v>
      </c>
      <c r="D1234" t="str">
        <v>POS Data Upload DC Central</v>
      </c>
      <c r="E1234" t="str">
        <v>Discounts - Open %</v>
      </c>
      <c r="F1234" t="str">
        <v/>
      </c>
      <c r="G1234">
        <v>421000</v>
      </c>
      <c r="H1234">
        <v>13903</v>
      </c>
      <c r="I1234">
        <v>0</v>
      </c>
      <c r="J1234">
        <v>0</v>
      </c>
    </row>
    <row r="1235">
      <c r="B1235" t="str">
        <v>SJ</v>
      </c>
      <c r="C1235">
        <v>46173</v>
      </c>
      <c r="D1235" t="str">
        <v>POS Data Upload DC Central</v>
      </c>
      <c r="E1235" t="str">
        <v>Discounts - Other</v>
      </c>
      <c r="F1235" t="str">
        <v/>
      </c>
      <c r="G1235">
        <v>421000</v>
      </c>
      <c r="H1235">
        <v>13903</v>
      </c>
      <c r="I1235">
        <v>0</v>
      </c>
      <c r="J1235">
        <v>0</v>
      </c>
    </row>
    <row r="1236">
      <c r="B1236" t="str">
        <v>SJ</v>
      </c>
      <c r="C1236">
        <v>46173</v>
      </c>
      <c r="D1236" t="str">
        <v>POS Data Upload DC Central</v>
      </c>
      <c r="E1236" t="str">
        <v>Discounts - Police</v>
      </c>
      <c r="F1236" t="str">
        <v/>
      </c>
      <c r="G1236">
        <v>421000</v>
      </c>
      <c r="H1236">
        <v>13903</v>
      </c>
      <c r="I1236">
        <v>0</v>
      </c>
      <c r="J1236">
        <v>0</v>
      </c>
    </row>
    <row r="1237">
      <c r="B1237" t="str">
        <v>SJ</v>
      </c>
      <c r="C1237">
        <v>46173</v>
      </c>
      <c r="D1237" t="str">
        <v>POS Data Upload DC Central</v>
      </c>
      <c r="E1237" t="str">
        <v>Discounts - Senior Citizen</v>
      </c>
      <c r="F1237" t="str">
        <v/>
      </c>
      <c r="G1237">
        <v>421000</v>
      </c>
      <c r="H1237">
        <v>13903</v>
      </c>
      <c r="I1237">
        <v>0</v>
      </c>
      <c r="J1237">
        <v>0</v>
      </c>
    </row>
    <row r="1238">
      <c r="B1238" t="str">
        <v>SJ</v>
      </c>
      <c r="C1238">
        <v>46173</v>
      </c>
      <c r="D1238" t="str">
        <v>POS Data Upload DC Central</v>
      </c>
      <c r="E1238" t="str">
        <v>Donations</v>
      </c>
      <c r="F1238" t="str">
        <v/>
      </c>
      <c r="G1238">
        <v>236000</v>
      </c>
      <c r="H1238">
        <v>13903</v>
      </c>
      <c r="I1238">
        <v>0</v>
      </c>
      <c r="J1238">
        <v>0</v>
      </c>
    </row>
    <row r="1239">
      <c r="B1239" t="str">
        <v>SJ</v>
      </c>
      <c r="C1239">
        <v>46173</v>
      </c>
      <c r="D1239" t="str">
        <v>POS Data Upload DC Central</v>
      </c>
      <c r="E1239" t="str">
        <v>DoorDash</v>
      </c>
      <c r="F1239" t="str">
        <v>DDD</v>
      </c>
      <c r="G1239">
        <v>113000</v>
      </c>
      <c r="H1239">
        <v>13903</v>
      </c>
      <c r="I1239">
        <v>1054.47</v>
      </c>
      <c r="J1239">
        <v>0</v>
      </c>
    </row>
    <row r="1240">
      <c r="B1240" t="str">
        <v>SJ</v>
      </c>
      <c r="C1240">
        <v>46173</v>
      </c>
      <c r="D1240" t="str">
        <v>POS Data Upload DC Central</v>
      </c>
      <c r="E1240" t="str">
        <v>DoorDash Shortage</v>
      </c>
      <c r="F1240" t="str">
        <v>DDD</v>
      </c>
      <c r="G1240">
        <v>678500</v>
      </c>
      <c r="H1240">
        <v>13903</v>
      </c>
      <c r="I1240">
        <v>0</v>
      </c>
      <c r="J1240">
        <v>0</v>
      </c>
    </row>
    <row r="1241">
      <c r="B1241" t="str">
        <v>SJ</v>
      </c>
      <c r="C1241">
        <v>46173</v>
      </c>
      <c r="D1241" t="str">
        <v>POS Data Upload DC Central</v>
      </c>
      <c r="E1241" t="str">
        <v xml:space="preserve">EBT Expected </v>
      </c>
      <c r="F1241" t="str">
        <v/>
      </c>
      <c r="G1241">
        <v>114000</v>
      </c>
      <c r="H1241">
        <v>13903</v>
      </c>
      <c r="I1241">
        <v>89.22</v>
      </c>
      <c r="J1241">
        <v>0</v>
      </c>
    </row>
    <row r="1242">
      <c r="B1242" t="str">
        <v>SJ</v>
      </c>
      <c r="C1242">
        <v>46173</v>
      </c>
      <c r="D1242" t="str">
        <v>POS Data Upload DC Central</v>
      </c>
      <c r="E1242" t="str">
        <v>EZ Cater</v>
      </c>
      <c r="F1242" t="str">
        <v/>
      </c>
      <c r="G1242">
        <v>110000</v>
      </c>
      <c r="H1242">
        <v>13903</v>
      </c>
      <c r="I1242">
        <v>0</v>
      </c>
      <c r="J1242">
        <v>0</v>
      </c>
    </row>
    <row r="1243">
      <c r="B1243" t="str">
        <v>SJ</v>
      </c>
      <c r="C1243">
        <v>46173</v>
      </c>
      <c r="D1243" t="str">
        <v>POS Data Upload DC Central</v>
      </c>
      <c r="E1243" t="str">
        <v>Gift Card Redeemed</v>
      </c>
      <c r="F1243" t="str">
        <v/>
      </c>
      <c r="G1243">
        <v>202900</v>
      </c>
      <c r="H1243">
        <v>13903</v>
      </c>
      <c r="I1243">
        <v>0</v>
      </c>
      <c r="J1243">
        <v>0</v>
      </c>
    </row>
    <row r="1244">
      <c r="B1244" t="str">
        <v>SJ</v>
      </c>
      <c r="C1244">
        <v>46173</v>
      </c>
      <c r="D1244" t="str">
        <v>POS Data Upload DC Central</v>
      </c>
      <c r="E1244" t="str">
        <v>Gift Cards Sales</v>
      </c>
      <c r="F1244" t="str">
        <v/>
      </c>
      <c r="G1244">
        <v>202800</v>
      </c>
      <c r="H1244">
        <v>13903</v>
      </c>
      <c r="I1244">
        <v>0</v>
      </c>
      <c r="J1244">
        <v>0</v>
      </c>
    </row>
    <row r="1245">
      <c r="B1245" t="str">
        <v>SJ</v>
      </c>
      <c r="C1245">
        <v>46173</v>
      </c>
      <c r="D1245" t="str">
        <v>POS Data Upload DC Central</v>
      </c>
      <c r="E1245" t="str">
        <v>GrubHub</v>
      </c>
      <c r="F1245" t="str">
        <v>GHD</v>
      </c>
      <c r="G1245">
        <v>115000</v>
      </c>
      <c r="H1245">
        <v>13903</v>
      </c>
      <c r="I1245">
        <v>16.68</v>
      </c>
      <c r="J1245">
        <v>0</v>
      </c>
    </row>
    <row r="1246">
      <c r="B1246" t="str">
        <v>SJ</v>
      </c>
      <c r="C1246">
        <v>46173</v>
      </c>
      <c r="D1246" t="str">
        <v>POS Data Upload DC Central</v>
      </c>
      <c r="E1246" t="str">
        <v>Kiosk Expected Payment</v>
      </c>
      <c r="F1246" t="str">
        <v>CC</v>
      </c>
      <c r="G1246">
        <v>102500</v>
      </c>
      <c r="H1246">
        <v>13903</v>
      </c>
      <c r="I1246">
        <v>0</v>
      </c>
      <c r="J1246">
        <v>0</v>
      </c>
    </row>
    <row r="1247">
      <c r="B1247" t="str">
        <v>SJ</v>
      </c>
      <c r="C1247">
        <v>46173</v>
      </c>
      <c r="D1247" t="str">
        <v>POS Data Upload DC Central</v>
      </c>
      <c r="E1247" t="str">
        <v>Non-Redeemable Tender</v>
      </c>
      <c r="F1247" t="str">
        <v>CASH</v>
      </c>
      <c r="G1247">
        <v>676000</v>
      </c>
      <c r="H1247">
        <v>13903</v>
      </c>
      <c r="I1247">
        <v>0</v>
      </c>
      <c r="J1247">
        <v>0</v>
      </c>
    </row>
    <row r="1248">
      <c r="B1248" t="str">
        <v>SJ</v>
      </c>
      <c r="C1248">
        <v>46173</v>
      </c>
      <c r="D1248" t="str">
        <v>POS Data Upload DC Central</v>
      </c>
      <c r="E1248" t="str">
        <v>O/S DC Discrepancies</v>
      </c>
      <c r="F1248" t="str">
        <v>CASH</v>
      </c>
      <c r="G1248">
        <v>676000</v>
      </c>
      <c r="H1248">
        <v>13903</v>
      </c>
      <c r="I1248">
        <v>0</v>
      </c>
      <c r="J1248">
        <v>0</v>
      </c>
    </row>
    <row r="1249">
      <c r="B1249" t="str">
        <v>SJ</v>
      </c>
      <c r="C1249">
        <v>46173</v>
      </c>
      <c r="D1249" t="str">
        <v>POS Data Upload DC Central</v>
      </c>
      <c r="E1249" t="str">
        <v>Online Catering</v>
      </c>
      <c r="F1249" t="str">
        <v/>
      </c>
      <c r="G1249">
        <v>110000</v>
      </c>
      <c r="H1249">
        <v>13903</v>
      </c>
      <c r="I1249">
        <v>0</v>
      </c>
      <c r="J1249">
        <v>0</v>
      </c>
    </row>
    <row r="1250">
      <c r="B1250" t="str">
        <v>SJ</v>
      </c>
      <c r="C1250">
        <v>46173</v>
      </c>
      <c r="D1250" t="str">
        <v>POS Data Upload DC Central</v>
      </c>
      <c r="E1250" t="str">
        <v>Paid Outs</v>
      </c>
      <c r="F1250" t="str">
        <v/>
      </c>
      <c r="G1250">
        <v>116200</v>
      </c>
      <c r="H1250">
        <v>13903</v>
      </c>
      <c r="I1250">
        <v>0</v>
      </c>
      <c r="J1250">
        <v>0</v>
      </c>
    </row>
    <row r="1251">
      <c r="B1251" t="str">
        <v>SJ</v>
      </c>
      <c r="C1251">
        <v>46173</v>
      </c>
      <c r="D1251" t="str">
        <v>POS Data Upload DC Central</v>
      </c>
      <c r="E1251" t="str">
        <v>POS Over/Short</v>
      </c>
      <c r="F1251" t="str">
        <v>CASH</v>
      </c>
      <c r="G1251">
        <v>676000</v>
      </c>
      <c r="H1251">
        <v>13903</v>
      </c>
      <c r="I1251">
        <v>0</v>
      </c>
      <c r="J1251">
        <v>0</v>
      </c>
    </row>
    <row r="1252">
      <c r="B1252" t="str">
        <v>SJ</v>
      </c>
      <c r="C1252">
        <v>46173</v>
      </c>
      <c r="D1252" t="str">
        <v>POS Data Upload DC Central</v>
      </c>
      <c r="E1252" t="str">
        <v>Promotions</v>
      </c>
      <c r="F1252" t="str">
        <v/>
      </c>
      <c r="G1252">
        <v>444000</v>
      </c>
      <c r="H1252">
        <v>13903</v>
      </c>
      <c r="I1252">
        <v>0</v>
      </c>
      <c r="J1252">
        <v>0</v>
      </c>
    </row>
    <row r="1253">
      <c r="B1253" t="str">
        <v>SJ</v>
      </c>
      <c r="C1253">
        <v>46173</v>
      </c>
      <c r="D1253" t="str">
        <v>POS Data Upload DC Central</v>
      </c>
      <c r="E1253" t="str">
        <v>Sales Beverages</v>
      </c>
      <c r="F1253" t="str">
        <v/>
      </c>
      <c r="G1253">
        <v>401000</v>
      </c>
      <c r="H1253">
        <v>13903</v>
      </c>
      <c r="I1253">
        <v>0</v>
      </c>
      <c r="J1253">
        <v>504.62</v>
      </c>
    </row>
    <row r="1254">
      <c r="B1254" t="str">
        <v>SJ</v>
      </c>
      <c r="C1254">
        <v>46173</v>
      </c>
      <c r="D1254" t="str">
        <v>POS Data Upload DC Central</v>
      </c>
      <c r="E1254" t="str">
        <v>Sales Food</v>
      </c>
      <c r="F1254" t="str">
        <v/>
      </c>
      <c r="G1254">
        <v>401000</v>
      </c>
      <c r="H1254">
        <v>13903</v>
      </c>
      <c r="I1254">
        <v>0</v>
      </c>
      <c r="J1254">
        <v>5312.85</v>
      </c>
    </row>
    <row r="1255">
      <c r="B1255" t="str">
        <v>SJ</v>
      </c>
      <c r="C1255">
        <v>46173</v>
      </c>
      <c r="D1255" t="str">
        <v>POS Data Upload DC Central</v>
      </c>
      <c r="E1255" t="str">
        <v>Sales Other</v>
      </c>
      <c r="F1255" t="str">
        <v/>
      </c>
      <c r="G1255">
        <v>408000</v>
      </c>
      <c r="H1255">
        <v>13903</v>
      </c>
      <c r="I1255">
        <v>0</v>
      </c>
      <c r="J1255">
        <v>2.88</v>
      </c>
    </row>
    <row r="1256">
      <c r="B1256" t="str">
        <v>SJ</v>
      </c>
      <c r="C1256">
        <v>46173</v>
      </c>
      <c r="D1256" t="str">
        <v>POS Data Upload DC Central</v>
      </c>
      <c r="E1256" t="str">
        <v>Sales Tax Payable</v>
      </c>
      <c r="F1256" t="str">
        <v/>
      </c>
      <c r="G1256">
        <v>241000</v>
      </c>
      <c r="H1256">
        <v>13903</v>
      </c>
      <c r="I1256">
        <v>0</v>
      </c>
      <c r="J1256">
        <v>480.29</v>
      </c>
    </row>
    <row r="1257">
      <c r="B1257" t="str">
        <v>SJ</v>
      </c>
      <c r="C1257">
        <v>46173</v>
      </c>
      <c r="D1257" t="str">
        <v>POS Data Upload DC Central</v>
      </c>
      <c r="E1257" t="str">
        <v>Uber</v>
      </c>
      <c r="F1257" t="str">
        <v>UBD</v>
      </c>
      <c r="G1257">
        <v>116000</v>
      </c>
      <c r="H1257">
        <v>13903</v>
      </c>
      <c r="I1257">
        <v>130.16</v>
      </c>
      <c r="J1257">
        <v>0</v>
      </c>
    </row>
    <row r="1258">
      <c r="B1258" t="str">
        <v>SJ</v>
      </c>
      <c r="C1258">
        <v>46173</v>
      </c>
      <c r="D1258" t="str">
        <v>POS Data Upload DC Central</v>
      </c>
      <c r="E1258" t="str">
        <v>Uber Shortage</v>
      </c>
      <c r="F1258" t="str">
        <v>UBD</v>
      </c>
      <c r="G1258">
        <v>678500</v>
      </c>
      <c r="H1258">
        <v>13903</v>
      </c>
      <c r="I1258">
        <v>0</v>
      </c>
      <c r="J1258">
        <v>0</v>
      </c>
    </row>
    <row r="1259">
      <c r="B1259" t="str">
        <v>SJ</v>
      </c>
      <c r="C1259">
        <v>46173</v>
      </c>
      <c r="D1259" t="str">
        <v>POS Data Upload DC Central</v>
      </c>
      <c r="E1259" t="str">
        <v>WL DD Tips</v>
      </c>
      <c r="F1259" t="str">
        <v/>
      </c>
      <c r="G1259">
        <v>670000</v>
      </c>
      <c r="H1259">
        <v>13903</v>
      </c>
      <c r="I1259">
        <v>0</v>
      </c>
      <c r="J1259">
        <v>0</v>
      </c>
    </row>
    <row r="1260">
      <c r="B1260" t="str">
        <v>SJ</v>
      </c>
      <c r="C1260">
        <v>46173</v>
      </c>
      <c r="D1260" t="str">
        <v>POS Data Upload DC Central</v>
      </c>
      <c r="E1260" t="str">
        <v>Amex Expected Deposit</v>
      </c>
      <c r="F1260" t="str">
        <v>CC</v>
      </c>
      <c r="G1260">
        <v>102500</v>
      </c>
      <c r="H1260">
        <v>13959</v>
      </c>
      <c r="I1260">
        <v>69.85</v>
      </c>
      <c r="J1260">
        <v>0</v>
      </c>
    </row>
    <row r="1261">
      <c r="B1261" t="str">
        <v>SJ</v>
      </c>
      <c r="C1261">
        <v>46173</v>
      </c>
      <c r="D1261" t="str">
        <v>POS Data Upload DC Central</v>
      </c>
      <c r="E1261" t="str">
        <v>Ca CRV</v>
      </c>
      <c r="F1261" t="str">
        <v/>
      </c>
      <c r="G1261">
        <v>240000</v>
      </c>
      <c r="H1261">
        <v>13959</v>
      </c>
      <c r="I1261">
        <v>0</v>
      </c>
      <c r="J1261">
        <v>0.15</v>
      </c>
    </row>
    <row r="1262">
      <c r="B1262" t="str">
        <v>SJ</v>
      </c>
      <c r="C1262">
        <v>46173</v>
      </c>
      <c r="D1262" t="str">
        <v>POS Data Upload DC Central</v>
      </c>
      <c r="E1262" t="str">
        <v>Cash Expected Deposit</v>
      </c>
      <c r="F1262" t="str">
        <v>CASH</v>
      </c>
      <c r="G1262">
        <v>102000</v>
      </c>
      <c r="H1262">
        <v>13959</v>
      </c>
      <c r="I1262">
        <v>546.4599999999996</v>
      </c>
      <c r="J1262">
        <v>0</v>
      </c>
    </row>
    <row r="1263">
      <c r="B1263" t="str">
        <v>SJ</v>
      </c>
      <c r="C1263">
        <v>46173</v>
      </c>
      <c r="D1263" t="str">
        <v>POS Data Upload DC Central</v>
      </c>
      <c r="E1263" t="str">
        <v>CC Expected Deposit</v>
      </c>
      <c r="F1263" t="str">
        <v>CC</v>
      </c>
      <c r="G1263">
        <v>102500</v>
      </c>
      <c r="H1263">
        <v>13959</v>
      </c>
      <c r="I1263">
        <v>2475.71</v>
      </c>
      <c r="J1263">
        <v>0</v>
      </c>
    </row>
    <row r="1264">
      <c r="B1264" t="str">
        <v>SJ</v>
      </c>
      <c r="C1264">
        <v>46173</v>
      </c>
      <c r="D1264" t="str">
        <v>POS Data Upload DC Central</v>
      </c>
      <c r="E1264" t="str">
        <v>Delivery Fee</v>
      </c>
      <c r="F1264" t="str">
        <v/>
      </c>
      <c r="G1264">
        <v>670000</v>
      </c>
      <c r="H1264">
        <v>13959</v>
      </c>
      <c r="I1264">
        <v>0</v>
      </c>
      <c r="J1264">
        <v>1.49</v>
      </c>
    </row>
    <row r="1265">
      <c r="B1265" t="str">
        <v>SJ</v>
      </c>
      <c r="C1265">
        <v>46173</v>
      </c>
      <c r="D1265" t="str">
        <v>POS Data Upload DC Central</v>
      </c>
      <c r="E1265" t="str">
        <v>Discounts - 10%</v>
      </c>
      <c r="F1265" t="str">
        <v/>
      </c>
      <c r="G1265">
        <v>421000</v>
      </c>
      <c r="H1265">
        <v>13959</v>
      </c>
      <c r="I1265">
        <v>0</v>
      </c>
      <c r="J1265">
        <v>0</v>
      </c>
    </row>
    <row r="1266">
      <c r="B1266" t="str">
        <v>SJ</v>
      </c>
      <c r="C1266">
        <v>46173</v>
      </c>
      <c r="D1266" t="str">
        <v>POS Data Upload DC Central</v>
      </c>
      <c r="E1266" t="str">
        <v>Discounts - Employee</v>
      </c>
      <c r="F1266" t="str">
        <v/>
      </c>
      <c r="G1266">
        <v>421000</v>
      </c>
      <c r="H1266">
        <v>13959</v>
      </c>
      <c r="I1266">
        <v>0</v>
      </c>
      <c r="J1266">
        <v>0</v>
      </c>
    </row>
    <row r="1267">
      <c r="B1267" t="str">
        <v>SJ</v>
      </c>
      <c r="C1267">
        <v>46173</v>
      </c>
      <c r="D1267" t="str">
        <v>POS Data Upload DC Central</v>
      </c>
      <c r="E1267" t="str">
        <v>Discounts - Guest Recovery</v>
      </c>
      <c r="F1267" t="str">
        <v/>
      </c>
      <c r="G1267">
        <v>421000</v>
      </c>
      <c r="H1267">
        <v>13959</v>
      </c>
      <c r="I1267">
        <v>0</v>
      </c>
      <c r="J1267">
        <v>0</v>
      </c>
    </row>
    <row r="1268">
      <c r="B1268" t="str">
        <v>SJ</v>
      </c>
      <c r="C1268">
        <v>46173</v>
      </c>
      <c r="D1268" t="str">
        <v>POS Data Upload DC Central</v>
      </c>
      <c r="E1268" t="str">
        <v>Discounts - Manager</v>
      </c>
      <c r="F1268" t="str">
        <v/>
      </c>
      <c r="G1268">
        <v>421000</v>
      </c>
      <c r="H1268">
        <v>13959</v>
      </c>
      <c r="I1268">
        <v>0</v>
      </c>
      <c r="J1268">
        <v>0</v>
      </c>
    </row>
    <row r="1269">
      <c r="B1269" t="str">
        <v>SJ</v>
      </c>
      <c r="C1269">
        <v>46173</v>
      </c>
      <c r="D1269" t="str">
        <v>POS Data Upload DC Central</v>
      </c>
      <c r="E1269" t="str">
        <v>Discounts - Military</v>
      </c>
      <c r="F1269" t="str">
        <v/>
      </c>
      <c r="G1269">
        <v>421000</v>
      </c>
      <c r="H1269">
        <v>13959</v>
      </c>
      <c r="I1269">
        <v>0</v>
      </c>
      <c r="J1269">
        <v>0</v>
      </c>
    </row>
    <row r="1270">
      <c r="B1270" t="str">
        <v>SJ</v>
      </c>
      <c r="C1270">
        <v>46173</v>
      </c>
      <c r="D1270" t="str">
        <v>POS Data Upload DC Central</v>
      </c>
      <c r="E1270" t="str">
        <v>Discounts - Open $</v>
      </c>
      <c r="F1270" t="str">
        <v/>
      </c>
      <c r="G1270">
        <v>421000</v>
      </c>
      <c r="H1270">
        <v>13959</v>
      </c>
      <c r="I1270">
        <v>0</v>
      </c>
      <c r="J1270">
        <v>0</v>
      </c>
    </row>
    <row r="1271">
      <c r="B1271" t="str">
        <v>SJ</v>
      </c>
      <c r="C1271">
        <v>46173</v>
      </c>
      <c r="D1271" t="str">
        <v>POS Data Upload DC Central</v>
      </c>
      <c r="E1271" t="str">
        <v>Discounts - Open %</v>
      </c>
      <c r="F1271" t="str">
        <v/>
      </c>
      <c r="G1271">
        <v>421000</v>
      </c>
      <c r="H1271">
        <v>13959</v>
      </c>
      <c r="I1271">
        <v>0</v>
      </c>
      <c r="J1271">
        <v>0</v>
      </c>
    </row>
    <row r="1272">
      <c r="B1272" t="str">
        <v>SJ</v>
      </c>
      <c r="C1272">
        <v>46173</v>
      </c>
      <c r="D1272" t="str">
        <v>POS Data Upload DC Central</v>
      </c>
      <c r="E1272" t="str">
        <v>Discounts - Other</v>
      </c>
      <c r="F1272" t="str">
        <v/>
      </c>
      <c r="G1272">
        <v>421000</v>
      </c>
      <c r="H1272">
        <v>13959</v>
      </c>
      <c r="I1272">
        <v>0</v>
      </c>
      <c r="J1272">
        <v>0</v>
      </c>
    </row>
    <row r="1273">
      <c r="B1273" t="str">
        <v>SJ</v>
      </c>
      <c r="C1273">
        <v>46173</v>
      </c>
      <c r="D1273" t="str">
        <v>POS Data Upload DC Central</v>
      </c>
      <c r="E1273" t="str">
        <v>Discounts - Police</v>
      </c>
      <c r="F1273" t="str">
        <v/>
      </c>
      <c r="G1273">
        <v>421000</v>
      </c>
      <c r="H1273">
        <v>13959</v>
      </c>
      <c r="I1273">
        <v>0</v>
      </c>
      <c r="J1273">
        <v>0</v>
      </c>
    </row>
    <row r="1274">
      <c r="B1274" t="str">
        <v>SJ</v>
      </c>
      <c r="C1274">
        <v>46173</v>
      </c>
      <c r="D1274" t="str">
        <v>POS Data Upload DC Central</v>
      </c>
      <c r="E1274" t="str">
        <v>Discounts - Senior Citizen</v>
      </c>
      <c r="F1274" t="str">
        <v/>
      </c>
      <c r="G1274">
        <v>421000</v>
      </c>
      <c r="H1274">
        <v>13959</v>
      </c>
      <c r="I1274">
        <v>0</v>
      </c>
      <c r="J1274">
        <v>0</v>
      </c>
    </row>
    <row r="1275">
      <c r="B1275" t="str">
        <v>SJ</v>
      </c>
      <c r="C1275">
        <v>46173</v>
      </c>
      <c r="D1275" t="str">
        <v>POS Data Upload DC Central</v>
      </c>
      <c r="E1275" t="str">
        <v>Donations</v>
      </c>
      <c r="F1275" t="str">
        <v/>
      </c>
      <c r="G1275">
        <v>236000</v>
      </c>
      <c r="H1275">
        <v>13959</v>
      </c>
      <c r="I1275">
        <v>0</v>
      </c>
      <c r="J1275">
        <v>0</v>
      </c>
    </row>
    <row r="1276">
      <c r="B1276" t="str">
        <v>SJ</v>
      </c>
      <c r="C1276">
        <v>46173</v>
      </c>
      <c r="D1276" t="str">
        <v>POS Data Upload DC Central</v>
      </c>
      <c r="E1276" t="str">
        <v>DoorDash</v>
      </c>
      <c r="F1276" t="str">
        <v>DDD</v>
      </c>
      <c r="G1276">
        <v>113000</v>
      </c>
      <c r="H1276">
        <v>13959</v>
      </c>
      <c r="I1276">
        <v>204.38</v>
      </c>
      <c r="J1276">
        <v>0</v>
      </c>
    </row>
    <row r="1277">
      <c r="B1277" t="str">
        <v>SJ</v>
      </c>
      <c r="C1277">
        <v>46173</v>
      </c>
      <c r="D1277" t="str">
        <v>POS Data Upload DC Central</v>
      </c>
      <c r="E1277" t="str">
        <v>DoorDash Shortage</v>
      </c>
      <c r="F1277" t="str">
        <v>DDD</v>
      </c>
      <c r="G1277">
        <v>678500</v>
      </c>
      <c r="H1277">
        <v>13959</v>
      </c>
      <c r="I1277">
        <v>0</v>
      </c>
      <c r="J1277">
        <v>0</v>
      </c>
    </row>
    <row r="1278">
      <c r="B1278" t="str">
        <v>SJ</v>
      </c>
      <c r="C1278">
        <v>46173</v>
      </c>
      <c r="D1278" t="str">
        <v>POS Data Upload DC Central</v>
      </c>
      <c r="E1278" t="str">
        <v xml:space="preserve">EBT Expected </v>
      </c>
      <c r="F1278" t="str">
        <v/>
      </c>
      <c r="G1278">
        <v>114000</v>
      </c>
      <c r="H1278">
        <v>13959</v>
      </c>
      <c r="I1278">
        <v>0</v>
      </c>
      <c r="J1278">
        <v>0</v>
      </c>
    </row>
    <row r="1279">
      <c r="B1279" t="str">
        <v>SJ</v>
      </c>
      <c r="C1279">
        <v>46173</v>
      </c>
      <c r="D1279" t="str">
        <v>POS Data Upload DC Central</v>
      </c>
      <c r="E1279" t="str">
        <v>EZ Cater</v>
      </c>
      <c r="F1279" t="str">
        <v/>
      </c>
      <c r="G1279">
        <v>110000</v>
      </c>
      <c r="H1279">
        <v>13959</v>
      </c>
      <c r="I1279">
        <v>0</v>
      </c>
      <c r="J1279">
        <v>0</v>
      </c>
    </row>
    <row r="1280">
      <c r="B1280" t="str">
        <v>SJ</v>
      </c>
      <c r="C1280">
        <v>46173</v>
      </c>
      <c r="D1280" t="str">
        <v>POS Data Upload DC Central</v>
      </c>
      <c r="E1280" t="str">
        <v>Gift Card Redeemed</v>
      </c>
      <c r="F1280" t="str">
        <v/>
      </c>
      <c r="G1280">
        <v>202900</v>
      </c>
      <c r="H1280">
        <v>13959</v>
      </c>
      <c r="I1280">
        <v>11.84</v>
      </c>
      <c r="J1280">
        <v>0</v>
      </c>
    </row>
    <row r="1281">
      <c r="B1281" t="str">
        <v>SJ</v>
      </c>
      <c r="C1281">
        <v>46173</v>
      </c>
      <c r="D1281" t="str">
        <v>POS Data Upload DC Central</v>
      </c>
      <c r="E1281" t="str">
        <v>Gift Cards Sales</v>
      </c>
      <c r="F1281" t="str">
        <v/>
      </c>
      <c r="G1281">
        <v>202800</v>
      </c>
      <c r="H1281">
        <v>13959</v>
      </c>
      <c r="I1281">
        <v>0</v>
      </c>
      <c r="J1281">
        <v>0</v>
      </c>
    </row>
    <row r="1282">
      <c r="B1282" t="str">
        <v>SJ</v>
      </c>
      <c r="C1282">
        <v>46173</v>
      </c>
      <c r="D1282" t="str">
        <v>POS Data Upload DC Central</v>
      </c>
      <c r="E1282" t="str">
        <v>GrubHub</v>
      </c>
      <c r="F1282" t="str">
        <v>GHD</v>
      </c>
      <c r="G1282">
        <v>115000</v>
      </c>
      <c r="H1282">
        <v>13959</v>
      </c>
      <c r="I1282">
        <v>65.87</v>
      </c>
      <c r="J1282">
        <v>0</v>
      </c>
    </row>
    <row r="1283">
      <c r="B1283" t="str">
        <v>SJ</v>
      </c>
      <c r="C1283">
        <v>46173</v>
      </c>
      <c r="D1283" t="str">
        <v>POS Data Upload DC Central</v>
      </c>
      <c r="E1283" t="str">
        <v>Kiosk Expected Payment</v>
      </c>
      <c r="F1283" t="str">
        <v>CC</v>
      </c>
      <c r="G1283">
        <v>102500</v>
      </c>
      <c r="H1283">
        <v>13959</v>
      </c>
      <c r="I1283">
        <v>0</v>
      </c>
      <c r="J1283">
        <v>0</v>
      </c>
    </row>
    <row r="1284">
      <c r="B1284" t="str">
        <v>SJ</v>
      </c>
      <c r="C1284">
        <v>46173</v>
      </c>
      <c r="D1284" t="str">
        <v>POS Data Upload DC Central</v>
      </c>
      <c r="E1284" t="str">
        <v>Non-Redeemable Tender</v>
      </c>
      <c r="F1284" t="str">
        <v>CASH</v>
      </c>
      <c r="G1284">
        <v>676000</v>
      </c>
      <c r="H1284">
        <v>13959</v>
      </c>
      <c r="I1284">
        <v>0</v>
      </c>
      <c r="J1284">
        <v>0</v>
      </c>
    </row>
    <row r="1285">
      <c r="B1285" t="str">
        <v>SJ</v>
      </c>
      <c r="C1285">
        <v>46173</v>
      </c>
      <c r="D1285" t="str">
        <v>POS Data Upload DC Central</v>
      </c>
      <c r="E1285" t="str">
        <v>O/S DC Discrepancies</v>
      </c>
      <c r="F1285" t="str">
        <v>CASH</v>
      </c>
      <c r="G1285">
        <v>676000</v>
      </c>
      <c r="H1285">
        <v>13959</v>
      </c>
      <c r="I1285">
        <v>0</v>
      </c>
      <c r="J1285">
        <v>0</v>
      </c>
    </row>
    <row r="1286">
      <c r="B1286" t="str">
        <v>SJ</v>
      </c>
      <c r="C1286">
        <v>46173</v>
      </c>
      <c r="D1286" t="str">
        <v>POS Data Upload DC Central</v>
      </c>
      <c r="E1286" t="str">
        <v>Online Catering</v>
      </c>
      <c r="F1286" t="str">
        <v/>
      </c>
      <c r="G1286">
        <v>110000</v>
      </c>
      <c r="H1286">
        <v>13959</v>
      </c>
      <c r="I1286">
        <v>0</v>
      </c>
      <c r="J1286">
        <v>0</v>
      </c>
    </row>
    <row r="1287">
      <c r="B1287" t="str">
        <v>SJ</v>
      </c>
      <c r="C1287">
        <v>46173</v>
      </c>
      <c r="D1287" t="str">
        <v>POS Data Upload DC Central</v>
      </c>
      <c r="E1287" t="str">
        <v>Paid Outs</v>
      </c>
      <c r="F1287" t="str">
        <v/>
      </c>
      <c r="G1287">
        <v>116200</v>
      </c>
      <c r="H1287">
        <v>13959</v>
      </c>
      <c r="I1287">
        <v>0</v>
      </c>
      <c r="J1287">
        <v>0</v>
      </c>
    </row>
    <row r="1288">
      <c r="B1288" t="str">
        <v>SJ</v>
      </c>
      <c r="C1288">
        <v>46173</v>
      </c>
      <c r="D1288" t="str">
        <v>POS Data Upload DC Central</v>
      </c>
      <c r="E1288" t="str">
        <v>POS Over/Short</v>
      </c>
      <c r="F1288" t="str">
        <v>CASH</v>
      </c>
      <c r="G1288">
        <v>676000</v>
      </c>
      <c r="H1288">
        <v>13959</v>
      </c>
      <c r="I1288">
        <v>0</v>
      </c>
      <c r="J1288">
        <v>0</v>
      </c>
    </row>
    <row r="1289">
      <c r="B1289" t="str">
        <v>SJ</v>
      </c>
      <c r="C1289">
        <v>46173</v>
      </c>
      <c r="D1289" t="str">
        <v>POS Data Upload DC Central</v>
      </c>
      <c r="E1289" t="str">
        <v>Promotions</v>
      </c>
      <c r="F1289" t="str">
        <v/>
      </c>
      <c r="G1289">
        <v>444000</v>
      </c>
      <c r="H1289">
        <v>13959</v>
      </c>
      <c r="I1289">
        <v>0</v>
      </c>
      <c r="J1289">
        <v>0</v>
      </c>
    </row>
    <row r="1290">
      <c r="B1290" t="str">
        <v>SJ</v>
      </c>
      <c r="C1290">
        <v>46173</v>
      </c>
      <c r="D1290" t="str">
        <v>POS Data Upload DC Central</v>
      </c>
      <c r="E1290" t="str">
        <v>Sales Beverages</v>
      </c>
      <c r="F1290" t="str">
        <v/>
      </c>
      <c r="G1290">
        <v>401000</v>
      </c>
      <c r="H1290">
        <v>13959</v>
      </c>
      <c r="I1290">
        <v>0</v>
      </c>
      <c r="J1290">
        <v>311.79</v>
      </c>
    </row>
    <row r="1291">
      <c r="B1291" t="str">
        <v>SJ</v>
      </c>
      <c r="C1291">
        <v>46173</v>
      </c>
      <c r="D1291" t="str">
        <v>POS Data Upload DC Central</v>
      </c>
      <c r="E1291" t="str">
        <v>Sales Food</v>
      </c>
      <c r="F1291" t="str">
        <v/>
      </c>
      <c r="G1291">
        <v>401000</v>
      </c>
      <c r="H1291">
        <v>13959</v>
      </c>
      <c r="I1291">
        <v>0</v>
      </c>
      <c r="J1291">
        <v>2810.43</v>
      </c>
    </row>
    <row r="1292">
      <c r="B1292" t="str">
        <v>SJ</v>
      </c>
      <c r="C1292">
        <v>46173</v>
      </c>
      <c r="D1292" t="str">
        <v>POS Data Upload DC Central</v>
      </c>
      <c r="E1292" t="str">
        <v>Sales Other</v>
      </c>
      <c r="F1292" t="str">
        <v/>
      </c>
      <c r="G1292">
        <v>408000</v>
      </c>
      <c r="H1292">
        <v>13959</v>
      </c>
      <c r="I1292">
        <v>0</v>
      </c>
      <c r="J1292">
        <v>4.5</v>
      </c>
    </row>
    <row r="1293">
      <c r="B1293" t="str">
        <v>SJ</v>
      </c>
      <c r="C1293">
        <v>46173</v>
      </c>
      <c r="D1293" t="str">
        <v>POS Data Upload DC Central</v>
      </c>
      <c r="E1293" t="str">
        <v>Sales Tax Payable</v>
      </c>
      <c r="F1293" t="str">
        <v/>
      </c>
      <c r="G1293">
        <v>241000</v>
      </c>
      <c r="H1293">
        <v>13959</v>
      </c>
      <c r="I1293">
        <v>0</v>
      </c>
      <c r="J1293">
        <v>242.27</v>
      </c>
    </row>
    <row r="1294">
      <c r="B1294" t="str">
        <v>SJ</v>
      </c>
      <c r="C1294">
        <v>46173</v>
      </c>
      <c r="D1294" t="str">
        <v>POS Data Upload DC Central</v>
      </c>
      <c r="E1294" t="str">
        <v>Uber</v>
      </c>
      <c r="F1294" t="str">
        <v>UBD</v>
      </c>
      <c r="G1294">
        <v>116000</v>
      </c>
      <c r="H1294">
        <v>13959</v>
      </c>
      <c r="I1294">
        <v>0</v>
      </c>
      <c r="J1294">
        <v>0</v>
      </c>
    </row>
    <row r="1295">
      <c r="B1295" t="str">
        <v>SJ</v>
      </c>
      <c r="C1295">
        <v>46173</v>
      </c>
      <c r="D1295" t="str">
        <v>POS Data Upload DC Central</v>
      </c>
      <c r="E1295" t="str">
        <v>Uber Shortage</v>
      </c>
      <c r="F1295" t="str">
        <v>UBD</v>
      </c>
      <c r="G1295">
        <v>678500</v>
      </c>
      <c r="H1295">
        <v>13959</v>
      </c>
      <c r="I1295">
        <v>0</v>
      </c>
      <c r="J1295">
        <v>0</v>
      </c>
    </row>
    <row r="1296">
      <c r="B1296" t="str">
        <v>SJ</v>
      </c>
      <c r="C1296">
        <v>46173</v>
      </c>
      <c r="D1296" t="str">
        <v>POS Data Upload DC Central</v>
      </c>
      <c r="E1296" t="str">
        <v>WL DD Tips</v>
      </c>
      <c r="F1296" t="str">
        <v/>
      </c>
      <c r="G1296">
        <v>670000</v>
      </c>
      <c r="H1296">
        <v>13959</v>
      </c>
      <c r="I1296">
        <v>0</v>
      </c>
      <c r="J1296">
        <v>3.48</v>
      </c>
    </row>
    <row r="1297">
      <c r="B1297" t="str">
        <v>SJ</v>
      </c>
      <c r="C1297">
        <v>46173</v>
      </c>
      <c r="D1297" t="str">
        <v>POS Data Upload DC Central</v>
      </c>
      <c r="E1297" t="str">
        <v>Amex Expected Deposit</v>
      </c>
      <c r="F1297" t="str">
        <v>CC</v>
      </c>
      <c r="G1297">
        <v>102500</v>
      </c>
      <c r="H1297">
        <v>14183</v>
      </c>
      <c r="I1297">
        <v>5.98</v>
      </c>
      <c r="J1297">
        <v>0</v>
      </c>
    </row>
    <row r="1298">
      <c r="B1298" t="str">
        <v>SJ</v>
      </c>
      <c r="C1298">
        <v>46173</v>
      </c>
      <c r="D1298" t="str">
        <v>POS Data Upload DC Central</v>
      </c>
      <c r="E1298" t="str">
        <v>Ca CRV</v>
      </c>
      <c r="F1298" t="str">
        <v/>
      </c>
      <c r="G1298">
        <v>240000</v>
      </c>
      <c r="H1298">
        <v>14183</v>
      </c>
      <c r="I1298">
        <v>0</v>
      </c>
      <c r="J1298">
        <v>0</v>
      </c>
    </row>
    <row r="1299">
      <c r="B1299" t="str">
        <v>SJ</v>
      </c>
      <c r="C1299">
        <v>46173</v>
      </c>
      <c r="D1299" t="str">
        <v>POS Data Upload DC Central</v>
      </c>
      <c r="E1299" t="str">
        <v>Cash Expected Deposit</v>
      </c>
      <c r="F1299" t="str">
        <v>CASH</v>
      </c>
      <c r="G1299">
        <v>102000</v>
      </c>
      <c r="H1299">
        <v>14183</v>
      </c>
      <c r="I1299">
        <v>1175.63</v>
      </c>
      <c r="J1299">
        <v>0</v>
      </c>
    </row>
    <row r="1300">
      <c r="B1300" t="str">
        <v>SJ</v>
      </c>
      <c r="C1300">
        <v>46173</v>
      </c>
      <c r="D1300" t="str">
        <v>POS Data Upload DC Central</v>
      </c>
      <c r="E1300" t="str">
        <v>CC Expected Deposit</v>
      </c>
      <c r="F1300" t="str">
        <v>CC</v>
      </c>
      <c r="G1300">
        <v>102500</v>
      </c>
      <c r="H1300">
        <v>14183</v>
      </c>
      <c r="I1300">
        <v>2569.07</v>
      </c>
      <c r="J1300">
        <v>0</v>
      </c>
    </row>
    <row r="1301">
      <c r="B1301" t="str">
        <v>SJ</v>
      </c>
      <c r="C1301">
        <v>46173</v>
      </c>
      <c r="D1301" t="str">
        <v>POS Data Upload DC Central</v>
      </c>
      <c r="E1301" t="str">
        <v>Delivery Fee</v>
      </c>
      <c r="F1301" t="str">
        <v/>
      </c>
      <c r="G1301">
        <v>670000</v>
      </c>
      <c r="H1301">
        <v>14183</v>
      </c>
      <c r="I1301">
        <v>0</v>
      </c>
      <c r="J1301">
        <v>0</v>
      </c>
    </row>
    <row r="1302">
      <c r="B1302" t="str">
        <v>SJ</v>
      </c>
      <c r="C1302">
        <v>46173</v>
      </c>
      <c r="D1302" t="str">
        <v>POS Data Upload DC Central</v>
      </c>
      <c r="E1302" t="str">
        <v>Discounts - 10%</v>
      </c>
      <c r="F1302" t="str">
        <v/>
      </c>
      <c r="G1302">
        <v>421000</v>
      </c>
      <c r="H1302">
        <v>14183</v>
      </c>
      <c r="I1302">
        <v>0</v>
      </c>
      <c r="J1302">
        <v>0</v>
      </c>
    </row>
    <row r="1303">
      <c r="B1303" t="str">
        <v>SJ</v>
      </c>
      <c r="C1303">
        <v>46173</v>
      </c>
      <c r="D1303" t="str">
        <v>POS Data Upload DC Central</v>
      </c>
      <c r="E1303" t="str">
        <v>Discounts - Employee</v>
      </c>
      <c r="F1303" t="str">
        <v/>
      </c>
      <c r="G1303">
        <v>421000</v>
      </c>
      <c r="H1303">
        <v>14183</v>
      </c>
      <c r="I1303">
        <v>0</v>
      </c>
      <c r="J1303">
        <v>0</v>
      </c>
    </row>
    <row r="1304">
      <c r="B1304" t="str">
        <v>SJ</v>
      </c>
      <c r="C1304">
        <v>46173</v>
      </c>
      <c r="D1304" t="str">
        <v>POS Data Upload DC Central</v>
      </c>
      <c r="E1304" t="str">
        <v>Discounts - Guest Recovery</v>
      </c>
      <c r="F1304" t="str">
        <v/>
      </c>
      <c r="G1304">
        <v>421000</v>
      </c>
      <c r="H1304">
        <v>14183</v>
      </c>
      <c r="I1304">
        <v>0</v>
      </c>
      <c r="J1304">
        <v>0</v>
      </c>
    </row>
    <row r="1305">
      <c r="B1305" t="str">
        <v>SJ</v>
      </c>
      <c r="C1305">
        <v>46173</v>
      </c>
      <c r="D1305" t="str">
        <v>POS Data Upload DC Central</v>
      </c>
      <c r="E1305" t="str">
        <v>Discounts - Manager</v>
      </c>
      <c r="F1305" t="str">
        <v/>
      </c>
      <c r="G1305">
        <v>421000</v>
      </c>
      <c r="H1305">
        <v>14183</v>
      </c>
      <c r="I1305">
        <v>0</v>
      </c>
      <c r="J1305">
        <v>0</v>
      </c>
    </row>
    <row r="1306">
      <c r="B1306" t="str">
        <v>SJ</v>
      </c>
      <c r="C1306">
        <v>46173</v>
      </c>
      <c r="D1306" t="str">
        <v>POS Data Upload DC Central</v>
      </c>
      <c r="E1306" t="str">
        <v>Discounts - Military</v>
      </c>
      <c r="F1306" t="str">
        <v/>
      </c>
      <c r="G1306">
        <v>421000</v>
      </c>
      <c r="H1306">
        <v>14183</v>
      </c>
      <c r="I1306">
        <v>0</v>
      </c>
      <c r="J1306">
        <v>0</v>
      </c>
    </row>
    <row r="1307">
      <c r="B1307" t="str">
        <v>SJ</v>
      </c>
      <c r="C1307">
        <v>46173</v>
      </c>
      <c r="D1307" t="str">
        <v>POS Data Upload DC Central</v>
      </c>
      <c r="E1307" t="str">
        <v>Discounts - Open $</v>
      </c>
      <c r="F1307" t="str">
        <v/>
      </c>
      <c r="G1307">
        <v>421000</v>
      </c>
      <c r="H1307">
        <v>14183</v>
      </c>
      <c r="I1307">
        <v>0</v>
      </c>
      <c r="J1307">
        <v>0</v>
      </c>
    </row>
    <row r="1308">
      <c r="B1308" t="str">
        <v>SJ</v>
      </c>
      <c r="C1308">
        <v>46173</v>
      </c>
      <c r="D1308" t="str">
        <v>POS Data Upload DC Central</v>
      </c>
      <c r="E1308" t="str">
        <v>Discounts - Open %</v>
      </c>
      <c r="F1308" t="str">
        <v/>
      </c>
      <c r="G1308">
        <v>421000</v>
      </c>
      <c r="H1308">
        <v>14183</v>
      </c>
      <c r="I1308">
        <v>0</v>
      </c>
      <c r="J1308">
        <v>0</v>
      </c>
    </row>
    <row r="1309">
      <c r="B1309" t="str">
        <v>SJ</v>
      </c>
      <c r="C1309">
        <v>46173</v>
      </c>
      <c r="D1309" t="str">
        <v>POS Data Upload DC Central</v>
      </c>
      <c r="E1309" t="str">
        <v>Discounts - Other</v>
      </c>
      <c r="F1309" t="str">
        <v/>
      </c>
      <c r="G1309">
        <v>421000</v>
      </c>
      <c r="H1309">
        <v>14183</v>
      </c>
      <c r="I1309">
        <v>0</v>
      </c>
      <c r="J1309">
        <v>0</v>
      </c>
    </row>
    <row r="1310">
      <c r="B1310" t="str">
        <v>SJ</v>
      </c>
      <c r="C1310">
        <v>46173</v>
      </c>
      <c r="D1310" t="str">
        <v>POS Data Upload DC Central</v>
      </c>
      <c r="E1310" t="str">
        <v>Discounts - Police</v>
      </c>
      <c r="F1310" t="str">
        <v/>
      </c>
      <c r="G1310">
        <v>421000</v>
      </c>
      <c r="H1310">
        <v>14183</v>
      </c>
      <c r="I1310">
        <v>0</v>
      </c>
      <c r="J1310">
        <v>0</v>
      </c>
    </row>
    <row r="1311">
      <c r="B1311" t="str">
        <v>SJ</v>
      </c>
      <c r="C1311">
        <v>46173</v>
      </c>
      <c r="D1311" t="str">
        <v>POS Data Upload DC Central</v>
      </c>
      <c r="E1311" t="str">
        <v>Discounts - Senior Citizen</v>
      </c>
      <c r="F1311" t="str">
        <v/>
      </c>
      <c r="G1311">
        <v>421000</v>
      </c>
      <c r="H1311">
        <v>14183</v>
      </c>
      <c r="I1311">
        <v>0</v>
      </c>
      <c r="J1311">
        <v>0</v>
      </c>
    </row>
    <row r="1312">
      <c r="B1312" t="str">
        <v>SJ</v>
      </c>
      <c r="C1312">
        <v>46173</v>
      </c>
      <c r="D1312" t="str">
        <v>POS Data Upload DC Central</v>
      </c>
      <c r="E1312" t="str">
        <v>Donations</v>
      </c>
      <c r="F1312" t="str">
        <v/>
      </c>
      <c r="G1312">
        <v>236000</v>
      </c>
      <c r="H1312">
        <v>14183</v>
      </c>
      <c r="I1312">
        <v>0</v>
      </c>
      <c r="J1312">
        <v>0</v>
      </c>
    </row>
    <row r="1313">
      <c r="B1313" t="str">
        <v>SJ</v>
      </c>
      <c r="C1313">
        <v>46173</v>
      </c>
      <c r="D1313" t="str">
        <v>POS Data Upload DC Central</v>
      </c>
      <c r="E1313" t="str">
        <v>DoorDash</v>
      </c>
      <c r="F1313" t="str">
        <v>DDD</v>
      </c>
      <c r="G1313">
        <v>113000</v>
      </c>
      <c r="H1313">
        <v>14183</v>
      </c>
      <c r="I1313">
        <v>1099.49</v>
      </c>
      <c r="J1313">
        <v>0</v>
      </c>
    </row>
    <row r="1314">
      <c r="B1314" t="str">
        <v>SJ</v>
      </c>
      <c r="C1314">
        <v>46173</v>
      </c>
      <c r="D1314" t="str">
        <v>POS Data Upload DC Central</v>
      </c>
      <c r="E1314" t="str">
        <v>DoorDash Shortage</v>
      </c>
      <c r="F1314" t="str">
        <v>DDD</v>
      </c>
      <c r="G1314">
        <v>678500</v>
      </c>
      <c r="H1314">
        <v>14183</v>
      </c>
      <c r="I1314">
        <v>0</v>
      </c>
      <c r="J1314">
        <v>0</v>
      </c>
    </row>
    <row r="1315">
      <c r="B1315" t="str">
        <v>SJ</v>
      </c>
      <c r="C1315">
        <v>46173</v>
      </c>
      <c r="D1315" t="str">
        <v>POS Data Upload DC Central</v>
      </c>
      <c r="E1315" t="str">
        <v xml:space="preserve">EBT Expected </v>
      </c>
      <c r="F1315" t="str">
        <v/>
      </c>
      <c r="G1315">
        <v>114000</v>
      </c>
      <c r="H1315">
        <v>14183</v>
      </c>
      <c r="I1315">
        <v>0</v>
      </c>
      <c r="J1315">
        <v>0</v>
      </c>
    </row>
    <row r="1316">
      <c r="B1316" t="str">
        <v>SJ</v>
      </c>
      <c r="C1316">
        <v>46173</v>
      </c>
      <c r="D1316" t="str">
        <v>POS Data Upload DC Central</v>
      </c>
      <c r="E1316" t="str">
        <v>EZ Cater</v>
      </c>
      <c r="F1316" t="str">
        <v/>
      </c>
      <c r="G1316">
        <v>110000</v>
      </c>
      <c r="H1316">
        <v>14183</v>
      </c>
      <c r="I1316">
        <v>0</v>
      </c>
      <c r="J1316">
        <v>0</v>
      </c>
    </row>
    <row r="1317">
      <c r="B1317" t="str">
        <v>SJ</v>
      </c>
      <c r="C1317">
        <v>46173</v>
      </c>
      <c r="D1317" t="str">
        <v>POS Data Upload DC Central</v>
      </c>
      <c r="E1317" t="str">
        <v>Gift Card Redeemed</v>
      </c>
      <c r="F1317" t="str">
        <v/>
      </c>
      <c r="G1317">
        <v>202900</v>
      </c>
      <c r="H1317">
        <v>14183</v>
      </c>
      <c r="I1317">
        <v>0</v>
      </c>
      <c r="J1317">
        <v>0</v>
      </c>
    </row>
    <row r="1318">
      <c r="B1318" t="str">
        <v>SJ</v>
      </c>
      <c r="C1318">
        <v>46173</v>
      </c>
      <c r="D1318" t="str">
        <v>POS Data Upload DC Central</v>
      </c>
      <c r="E1318" t="str">
        <v>Gift Cards Sales</v>
      </c>
      <c r="F1318" t="str">
        <v/>
      </c>
      <c r="G1318">
        <v>202800</v>
      </c>
      <c r="H1318">
        <v>14183</v>
      </c>
      <c r="I1318">
        <v>0</v>
      </c>
      <c r="J1318">
        <v>0</v>
      </c>
    </row>
    <row r="1319">
      <c r="B1319" t="str">
        <v>SJ</v>
      </c>
      <c r="C1319">
        <v>46173</v>
      </c>
      <c r="D1319" t="str">
        <v>POS Data Upload DC Central</v>
      </c>
      <c r="E1319" t="str">
        <v>GrubHub</v>
      </c>
      <c r="F1319" t="str">
        <v>GHD</v>
      </c>
      <c r="G1319">
        <v>115000</v>
      </c>
      <c r="H1319">
        <v>14183</v>
      </c>
      <c r="I1319">
        <v>80.21</v>
      </c>
      <c r="J1319">
        <v>0</v>
      </c>
    </row>
    <row r="1320">
      <c r="B1320" t="str">
        <v>SJ</v>
      </c>
      <c r="C1320">
        <v>46173</v>
      </c>
      <c r="D1320" t="str">
        <v>POS Data Upload DC Central</v>
      </c>
      <c r="E1320" t="str">
        <v>Kiosk Expected Payment</v>
      </c>
      <c r="F1320" t="str">
        <v>CC</v>
      </c>
      <c r="G1320">
        <v>102500</v>
      </c>
      <c r="H1320">
        <v>14183</v>
      </c>
      <c r="I1320">
        <v>0</v>
      </c>
      <c r="J1320">
        <v>0</v>
      </c>
    </row>
    <row r="1321">
      <c r="B1321" t="str">
        <v>SJ</v>
      </c>
      <c r="C1321">
        <v>46173</v>
      </c>
      <c r="D1321" t="str">
        <v>POS Data Upload DC Central</v>
      </c>
      <c r="E1321" t="str">
        <v>Non-Redeemable Tender</v>
      </c>
      <c r="F1321" t="str">
        <v>CASH</v>
      </c>
      <c r="G1321">
        <v>676000</v>
      </c>
      <c r="H1321">
        <v>14183</v>
      </c>
      <c r="I1321">
        <v>0</v>
      </c>
      <c r="J1321">
        <v>0</v>
      </c>
    </row>
    <row r="1322">
      <c r="B1322" t="str">
        <v>SJ</v>
      </c>
      <c r="C1322">
        <v>46173</v>
      </c>
      <c r="D1322" t="str">
        <v>POS Data Upload DC Central</v>
      </c>
      <c r="E1322" t="str">
        <v>O/S DC Discrepancies</v>
      </c>
      <c r="F1322" t="str">
        <v>CASH</v>
      </c>
      <c r="G1322">
        <v>676000</v>
      </c>
      <c r="H1322">
        <v>14183</v>
      </c>
      <c r="I1322">
        <v>0</v>
      </c>
      <c r="J1322">
        <v>0</v>
      </c>
    </row>
    <row r="1323">
      <c r="B1323" t="str">
        <v>SJ</v>
      </c>
      <c r="C1323">
        <v>46173</v>
      </c>
      <c r="D1323" t="str">
        <v>POS Data Upload DC Central</v>
      </c>
      <c r="E1323" t="str">
        <v>Online Catering</v>
      </c>
      <c r="F1323" t="str">
        <v/>
      </c>
      <c r="G1323">
        <v>110000</v>
      </c>
      <c r="H1323">
        <v>14183</v>
      </c>
      <c r="I1323">
        <v>0</v>
      </c>
      <c r="J1323">
        <v>0</v>
      </c>
    </row>
    <row r="1324">
      <c r="B1324" t="str">
        <v>SJ</v>
      </c>
      <c r="C1324">
        <v>46173</v>
      </c>
      <c r="D1324" t="str">
        <v>POS Data Upload DC Central</v>
      </c>
      <c r="E1324" t="str">
        <v>Paid Outs</v>
      </c>
      <c r="F1324" t="str">
        <v/>
      </c>
      <c r="G1324">
        <v>116200</v>
      </c>
      <c r="H1324">
        <v>14183</v>
      </c>
      <c r="I1324">
        <v>0</v>
      </c>
      <c r="J1324">
        <v>0</v>
      </c>
    </row>
    <row r="1325">
      <c r="B1325" t="str">
        <v>SJ</v>
      </c>
      <c r="C1325">
        <v>46173</v>
      </c>
      <c r="D1325" t="str">
        <v>POS Data Upload DC Central</v>
      </c>
      <c r="E1325" t="str">
        <v>POS Over/Short</v>
      </c>
      <c r="F1325" t="str">
        <v>CASH</v>
      </c>
      <c r="G1325">
        <v>676000</v>
      </c>
      <c r="H1325">
        <v>14183</v>
      </c>
      <c r="I1325">
        <v>0</v>
      </c>
      <c r="J1325">
        <v>0</v>
      </c>
    </row>
    <row r="1326">
      <c r="B1326" t="str">
        <v>SJ</v>
      </c>
      <c r="C1326">
        <v>46173</v>
      </c>
      <c r="D1326" t="str">
        <v>POS Data Upload DC Central</v>
      </c>
      <c r="E1326" t="str">
        <v>Promotions</v>
      </c>
      <c r="F1326" t="str">
        <v/>
      </c>
      <c r="G1326">
        <v>444000</v>
      </c>
      <c r="H1326">
        <v>14183</v>
      </c>
      <c r="I1326">
        <v>0</v>
      </c>
      <c r="J1326">
        <v>0</v>
      </c>
    </row>
    <row r="1327">
      <c r="B1327" t="str">
        <v>SJ</v>
      </c>
      <c r="C1327">
        <v>46173</v>
      </c>
      <c r="D1327" t="str">
        <v>POS Data Upload DC Central</v>
      </c>
      <c r="E1327" t="str">
        <v>Sales Beverages</v>
      </c>
      <c r="F1327" t="str">
        <v/>
      </c>
      <c r="G1327">
        <v>401000</v>
      </c>
      <c r="H1327">
        <v>14183</v>
      </c>
      <c r="I1327">
        <v>0</v>
      </c>
      <c r="J1327">
        <v>123.52</v>
      </c>
    </row>
    <row r="1328">
      <c r="B1328" t="str">
        <v>SJ</v>
      </c>
      <c r="C1328">
        <v>46173</v>
      </c>
      <c r="D1328" t="str">
        <v>POS Data Upload DC Central</v>
      </c>
      <c r="E1328" t="str">
        <v>Sales Food</v>
      </c>
      <c r="F1328" t="str">
        <v/>
      </c>
      <c r="G1328">
        <v>401000</v>
      </c>
      <c r="H1328">
        <v>14183</v>
      </c>
      <c r="I1328">
        <v>0</v>
      </c>
      <c r="J1328">
        <v>4452.07</v>
      </c>
    </row>
    <row r="1329">
      <c r="B1329" t="str">
        <v>SJ</v>
      </c>
      <c r="C1329">
        <v>46173</v>
      </c>
      <c r="D1329" t="str">
        <v>POS Data Upload DC Central</v>
      </c>
      <c r="E1329" t="str">
        <v>Sales Other</v>
      </c>
      <c r="F1329" t="str">
        <v/>
      </c>
      <c r="G1329">
        <v>408000</v>
      </c>
      <c r="H1329">
        <v>14183</v>
      </c>
      <c r="I1329">
        <v>0</v>
      </c>
      <c r="J1329">
        <v>0</v>
      </c>
    </row>
    <row r="1330">
      <c r="B1330" t="str">
        <v>SJ</v>
      </c>
      <c r="C1330">
        <v>46173</v>
      </c>
      <c r="D1330" t="str">
        <v>POS Data Upload DC Central</v>
      </c>
      <c r="E1330" t="str">
        <v>Sales Tax Payable</v>
      </c>
      <c r="F1330" t="str">
        <v/>
      </c>
      <c r="G1330">
        <v>241000</v>
      </c>
      <c r="H1330">
        <v>14183</v>
      </c>
      <c r="I1330">
        <v>0</v>
      </c>
      <c r="J1330">
        <v>411.84</v>
      </c>
    </row>
    <row r="1331">
      <c r="B1331" t="str">
        <v>SJ</v>
      </c>
      <c r="C1331">
        <v>46173</v>
      </c>
      <c r="D1331" t="str">
        <v>POS Data Upload DC Central</v>
      </c>
      <c r="E1331" t="str">
        <v>Uber</v>
      </c>
      <c r="F1331" t="str">
        <v>UBD</v>
      </c>
      <c r="G1331">
        <v>116000</v>
      </c>
      <c r="H1331">
        <v>14183</v>
      </c>
      <c r="I1331">
        <v>57.05</v>
      </c>
      <c r="J1331">
        <v>0</v>
      </c>
    </row>
    <row r="1332">
      <c r="B1332" t="str">
        <v>SJ</v>
      </c>
      <c r="C1332">
        <v>46173</v>
      </c>
      <c r="D1332" t="str">
        <v>POS Data Upload DC Central</v>
      </c>
      <c r="E1332" t="str">
        <v>Uber Shortage</v>
      </c>
      <c r="F1332" t="str">
        <v>UBD</v>
      </c>
      <c r="G1332">
        <v>678500</v>
      </c>
      <c r="H1332">
        <v>14183</v>
      </c>
      <c r="I1332">
        <v>0</v>
      </c>
      <c r="J1332">
        <v>0</v>
      </c>
    </row>
    <row r="1333">
      <c r="B1333" t="str">
        <v>SJ</v>
      </c>
      <c r="C1333">
        <v>46173</v>
      </c>
      <c r="D1333" t="str">
        <v>POS Data Upload DC Central</v>
      </c>
      <c r="E1333" t="str">
        <v>WL DD Tips</v>
      </c>
      <c r="F1333" t="str">
        <v/>
      </c>
      <c r="G1333">
        <v>670000</v>
      </c>
      <c r="H1333">
        <v>14183</v>
      </c>
      <c r="I1333">
        <v>0</v>
      </c>
      <c r="J1333">
        <v>0</v>
      </c>
    </row>
    <row r="1334">
      <c r="B1334" t="str">
        <v>SJ</v>
      </c>
      <c r="C1334">
        <v>46173</v>
      </c>
      <c r="D1334" t="str">
        <v>POS Data Upload DC Central</v>
      </c>
      <c r="E1334" t="str">
        <v>Amex Expected Deposit</v>
      </c>
      <c r="F1334" t="str">
        <v>CC</v>
      </c>
      <c r="G1334">
        <v>102500</v>
      </c>
      <c r="H1334">
        <v>14184</v>
      </c>
      <c r="I1334">
        <v>0</v>
      </c>
      <c r="J1334">
        <v>0</v>
      </c>
    </row>
    <row r="1335">
      <c r="B1335" t="str">
        <v>SJ</v>
      </c>
      <c r="C1335">
        <v>46173</v>
      </c>
      <c r="D1335" t="str">
        <v>POS Data Upload DC Central</v>
      </c>
      <c r="E1335" t="str">
        <v>Ca CRV</v>
      </c>
      <c r="F1335" t="str">
        <v/>
      </c>
      <c r="G1335">
        <v>240000</v>
      </c>
      <c r="H1335">
        <v>14184</v>
      </c>
      <c r="I1335">
        <v>0</v>
      </c>
      <c r="J1335">
        <v>0.05</v>
      </c>
    </row>
    <row r="1336">
      <c r="B1336" t="str">
        <v>SJ</v>
      </c>
      <c r="C1336">
        <v>46173</v>
      </c>
      <c r="D1336" t="str">
        <v>POS Data Upload DC Central</v>
      </c>
      <c r="E1336" t="str">
        <v>Cash Expected Deposit</v>
      </c>
      <c r="F1336" t="str">
        <v>CASH</v>
      </c>
      <c r="G1336">
        <v>102000</v>
      </c>
      <c r="H1336">
        <v>14184</v>
      </c>
      <c r="I1336">
        <v>526.0200000000004</v>
      </c>
      <c r="J1336">
        <v>0</v>
      </c>
    </row>
    <row r="1337">
      <c r="B1337" t="str">
        <v>SJ</v>
      </c>
      <c r="C1337">
        <v>46173</v>
      </c>
      <c r="D1337" t="str">
        <v>POS Data Upload DC Central</v>
      </c>
      <c r="E1337" t="str">
        <v>CC Expected Deposit</v>
      </c>
      <c r="F1337" t="str">
        <v>CC</v>
      </c>
      <c r="G1337">
        <v>102500</v>
      </c>
      <c r="H1337">
        <v>14184</v>
      </c>
      <c r="I1337">
        <v>2068.29</v>
      </c>
      <c r="J1337">
        <v>0</v>
      </c>
    </row>
    <row r="1338">
      <c r="B1338" t="str">
        <v>SJ</v>
      </c>
      <c r="C1338">
        <v>46173</v>
      </c>
      <c r="D1338" t="str">
        <v>POS Data Upload DC Central</v>
      </c>
      <c r="E1338" t="str">
        <v>Delivery Fee</v>
      </c>
      <c r="F1338" t="str">
        <v/>
      </c>
      <c r="G1338">
        <v>670000</v>
      </c>
      <c r="H1338">
        <v>14184</v>
      </c>
      <c r="I1338">
        <v>0</v>
      </c>
      <c r="J1338">
        <v>0</v>
      </c>
    </row>
    <row r="1339">
      <c r="B1339" t="str">
        <v>SJ</v>
      </c>
      <c r="C1339">
        <v>46173</v>
      </c>
      <c r="D1339" t="str">
        <v>POS Data Upload DC Central</v>
      </c>
      <c r="E1339" t="str">
        <v>Discounts - 10%</v>
      </c>
      <c r="F1339" t="str">
        <v/>
      </c>
      <c r="G1339">
        <v>421000</v>
      </c>
      <c r="H1339">
        <v>14184</v>
      </c>
      <c r="I1339">
        <v>0</v>
      </c>
      <c r="J1339">
        <v>0</v>
      </c>
    </row>
    <row r="1340">
      <c r="B1340" t="str">
        <v>SJ</v>
      </c>
      <c r="C1340">
        <v>46173</v>
      </c>
      <c r="D1340" t="str">
        <v>POS Data Upload DC Central</v>
      </c>
      <c r="E1340" t="str">
        <v>Discounts - Employee</v>
      </c>
      <c r="F1340" t="str">
        <v/>
      </c>
      <c r="G1340">
        <v>421000</v>
      </c>
      <c r="H1340">
        <v>14184</v>
      </c>
      <c r="I1340">
        <v>0</v>
      </c>
      <c r="J1340">
        <v>0</v>
      </c>
    </row>
    <row r="1341">
      <c r="B1341" t="str">
        <v>SJ</v>
      </c>
      <c r="C1341">
        <v>46173</v>
      </c>
      <c r="D1341" t="str">
        <v>POS Data Upload DC Central</v>
      </c>
      <c r="E1341" t="str">
        <v>Discounts - Guest Recovery</v>
      </c>
      <c r="F1341" t="str">
        <v/>
      </c>
      <c r="G1341">
        <v>421000</v>
      </c>
      <c r="H1341">
        <v>14184</v>
      </c>
      <c r="I1341">
        <v>0</v>
      </c>
      <c r="J1341">
        <v>0</v>
      </c>
    </row>
    <row r="1342">
      <c r="B1342" t="str">
        <v>SJ</v>
      </c>
      <c r="C1342">
        <v>46173</v>
      </c>
      <c r="D1342" t="str">
        <v>POS Data Upload DC Central</v>
      </c>
      <c r="E1342" t="str">
        <v>Discounts - Manager</v>
      </c>
      <c r="F1342" t="str">
        <v/>
      </c>
      <c r="G1342">
        <v>421000</v>
      </c>
      <c r="H1342">
        <v>14184</v>
      </c>
      <c r="I1342">
        <v>0</v>
      </c>
      <c r="J1342">
        <v>0</v>
      </c>
    </row>
    <row r="1343">
      <c r="B1343" t="str">
        <v>SJ</v>
      </c>
      <c r="C1343">
        <v>46173</v>
      </c>
      <c r="D1343" t="str">
        <v>POS Data Upload DC Central</v>
      </c>
      <c r="E1343" t="str">
        <v>Discounts - Military</v>
      </c>
      <c r="F1343" t="str">
        <v/>
      </c>
      <c r="G1343">
        <v>421000</v>
      </c>
      <c r="H1343">
        <v>14184</v>
      </c>
      <c r="I1343">
        <v>0</v>
      </c>
      <c r="J1343">
        <v>0</v>
      </c>
    </row>
    <row r="1344">
      <c r="B1344" t="str">
        <v>SJ</v>
      </c>
      <c r="C1344">
        <v>46173</v>
      </c>
      <c r="D1344" t="str">
        <v>POS Data Upload DC Central</v>
      </c>
      <c r="E1344" t="str">
        <v>Discounts - Open $</v>
      </c>
      <c r="F1344" t="str">
        <v/>
      </c>
      <c r="G1344">
        <v>421000</v>
      </c>
      <c r="H1344">
        <v>14184</v>
      </c>
      <c r="I1344">
        <v>0</v>
      </c>
      <c r="J1344">
        <v>0</v>
      </c>
    </row>
    <row r="1345">
      <c r="B1345" t="str">
        <v>SJ</v>
      </c>
      <c r="C1345">
        <v>46173</v>
      </c>
      <c r="D1345" t="str">
        <v>POS Data Upload DC Central</v>
      </c>
      <c r="E1345" t="str">
        <v>Discounts - Open %</v>
      </c>
      <c r="F1345" t="str">
        <v/>
      </c>
      <c r="G1345">
        <v>421000</v>
      </c>
      <c r="H1345">
        <v>14184</v>
      </c>
      <c r="I1345">
        <v>0</v>
      </c>
      <c r="J1345">
        <v>0</v>
      </c>
    </row>
    <row r="1346">
      <c r="B1346" t="str">
        <v>SJ</v>
      </c>
      <c r="C1346">
        <v>46173</v>
      </c>
      <c r="D1346" t="str">
        <v>POS Data Upload DC Central</v>
      </c>
      <c r="E1346" t="str">
        <v>Discounts - Other</v>
      </c>
      <c r="F1346" t="str">
        <v/>
      </c>
      <c r="G1346">
        <v>421000</v>
      </c>
      <c r="H1346">
        <v>14184</v>
      </c>
      <c r="I1346">
        <v>0</v>
      </c>
      <c r="J1346">
        <v>0</v>
      </c>
    </row>
    <row r="1347">
      <c r="B1347" t="str">
        <v>SJ</v>
      </c>
      <c r="C1347">
        <v>46173</v>
      </c>
      <c r="D1347" t="str">
        <v>POS Data Upload DC Central</v>
      </c>
      <c r="E1347" t="str">
        <v>Discounts - Police</v>
      </c>
      <c r="F1347" t="str">
        <v/>
      </c>
      <c r="G1347">
        <v>421000</v>
      </c>
      <c r="H1347">
        <v>14184</v>
      </c>
      <c r="I1347">
        <v>0</v>
      </c>
      <c r="J1347">
        <v>0</v>
      </c>
    </row>
    <row r="1348">
      <c r="B1348" t="str">
        <v>SJ</v>
      </c>
      <c r="C1348">
        <v>46173</v>
      </c>
      <c r="D1348" t="str">
        <v>POS Data Upload DC Central</v>
      </c>
      <c r="E1348" t="str">
        <v>Discounts - Senior Citizen</v>
      </c>
      <c r="F1348" t="str">
        <v/>
      </c>
      <c r="G1348">
        <v>421000</v>
      </c>
      <c r="H1348">
        <v>14184</v>
      </c>
      <c r="I1348">
        <v>0</v>
      </c>
      <c r="J1348">
        <v>0</v>
      </c>
    </row>
    <row r="1349">
      <c r="B1349" t="str">
        <v>SJ</v>
      </c>
      <c r="C1349">
        <v>46173</v>
      </c>
      <c r="D1349" t="str">
        <v>POS Data Upload DC Central</v>
      </c>
      <c r="E1349" t="str">
        <v>Donations</v>
      </c>
      <c r="F1349" t="str">
        <v/>
      </c>
      <c r="G1349">
        <v>236000</v>
      </c>
      <c r="H1349">
        <v>14184</v>
      </c>
      <c r="I1349">
        <v>0</v>
      </c>
      <c r="J1349">
        <v>0</v>
      </c>
    </row>
    <row r="1350">
      <c r="B1350" t="str">
        <v>SJ</v>
      </c>
      <c r="C1350">
        <v>46173</v>
      </c>
      <c r="D1350" t="str">
        <v>POS Data Upload DC Central</v>
      </c>
      <c r="E1350" t="str">
        <v>DoorDash</v>
      </c>
      <c r="F1350" t="str">
        <v>DDD</v>
      </c>
      <c r="G1350">
        <v>113000</v>
      </c>
      <c r="H1350">
        <v>14184</v>
      </c>
      <c r="I1350">
        <v>206.31</v>
      </c>
      <c r="J1350">
        <v>0</v>
      </c>
    </row>
    <row r="1351">
      <c r="B1351" t="str">
        <v>SJ</v>
      </c>
      <c r="C1351">
        <v>46173</v>
      </c>
      <c r="D1351" t="str">
        <v>POS Data Upload DC Central</v>
      </c>
      <c r="E1351" t="str">
        <v>DoorDash Shortage</v>
      </c>
      <c r="F1351" t="str">
        <v>DDD</v>
      </c>
      <c r="G1351">
        <v>678500</v>
      </c>
      <c r="H1351">
        <v>14184</v>
      </c>
      <c r="I1351">
        <v>0</v>
      </c>
      <c r="J1351">
        <v>0</v>
      </c>
    </row>
    <row r="1352">
      <c r="B1352" t="str">
        <v>SJ</v>
      </c>
      <c r="C1352">
        <v>46173</v>
      </c>
      <c r="D1352" t="str">
        <v>POS Data Upload DC Central</v>
      </c>
      <c r="E1352" t="str">
        <v xml:space="preserve">EBT Expected </v>
      </c>
      <c r="F1352" t="str">
        <v/>
      </c>
      <c r="G1352">
        <v>114000</v>
      </c>
      <c r="H1352">
        <v>14184</v>
      </c>
      <c r="I1352">
        <v>23.76</v>
      </c>
      <c r="J1352">
        <v>0</v>
      </c>
    </row>
    <row r="1353">
      <c r="B1353" t="str">
        <v>SJ</v>
      </c>
      <c r="C1353">
        <v>46173</v>
      </c>
      <c r="D1353" t="str">
        <v>POS Data Upload DC Central</v>
      </c>
      <c r="E1353" t="str">
        <v>EZ Cater</v>
      </c>
      <c r="F1353" t="str">
        <v/>
      </c>
      <c r="G1353">
        <v>110000</v>
      </c>
      <c r="H1353">
        <v>14184</v>
      </c>
      <c r="I1353">
        <v>0</v>
      </c>
      <c r="J1353">
        <v>0</v>
      </c>
    </row>
    <row r="1354">
      <c r="B1354" t="str">
        <v>SJ</v>
      </c>
      <c r="C1354">
        <v>46173</v>
      </c>
      <c r="D1354" t="str">
        <v>POS Data Upload DC Central</v>
      </c>
      <c r="E1354" t="str">
        <v>Gift Card Redeemed</v>
      </c>
      <c r="F1354" t="str">
        <v/>
      </c>
      <c r="G1354">
        <v>202900</v>
      </c>
      <c r="H1354">
        <v>14184</v>
      </c>
      <c r="I1354">
        <v>0</v>
      </c>
      <c r="J1354">
        <v>0</v>
      </c>
    </row>
    <row r="1355">
      <c r="B1355" t="str">
        <v>SJ</v>
      </c>
      <c r="C1355">
        <v>46173</v>
      </c>
      <c r="D1355" t="str">
        <v>POS Data Upload DC Central</v>
      </c>
      <c r="E1355" t="str">
        <v>Gift Cards Sales</v>
      </c>
      <c r="F1355" t="str">
        <v/>
      </c>
      <c r="G1355">
        <v>202800</v>
      </c>
      <c r="H1355">
        <v>14184</v>
      </c>
      <c r="I1355">
        <v>0</v>
      </c>
      <c r="J1355">
        <v>0</v>
      </c>
    </row>
    <row r="1356">
      <c r="B1356" t="str">
        <v>SJ</v>
      </c>
      <c r="C1356">
        <v>46173</v>
      </c>
      <c r="D1356" t="str">
        <v>POS Data Upload DC Central</v>
      </c>
      <c r="E1356" t="str">
        <v>GrubHub</v>
      </c>
      <c r="F1356" t="str">
        <v>GHD</v>
      </c>
      <c r="G1356">
        <v>115000</v>
      </c>
      <c r="H1356">
        <v>14184</v>
      </c>
      <c r="I1356">
        <v>19.92</v>
      </c>
      <c r="J1356">
        <v>0</v>
      </c>
    </row>
    <row r="1357">
      <c r="B1357" t="str">
        <v>SJ</v>
      </c>
      <c r="C1357">
        <v>46173</v>
      </c>
      <c r="D1357" t="str">
        <v>POS Data Upload DC Central</v>
      </c>
      <c r="E1357" t="str">
        <v>Kiosk Expected Payment</v>
      </c>
      <c r="F1357" t="str">
        <v>CC</v>
      </c>
      <c r="G1357">
        <v>102500</v>
      </c>
      <c r="H1357">
        <v>14184</v>
      </c>
      <c r="I1357">
        <v>0</v>
      </c>
      <c r="J1357">
        <v>0</v>
      </c>
    </row>
    <row r="1358">
      <c r="B1358" t="str">
        <v>SJ</v>
      </c>
      <c r="C1358">
        <v>46173</v>
      </c>
      <c r="D1358" t="str">
        <v>POS Data Upload DC Central</v>
      </c>
      <c r="E1358" t="str">
        <v>Non-Redeemable Tender</v>
      </c>
      <c r="F1358" t="str">
        <v>CASH</v>
      </c>
      <c r="G1358">
        <v>676000</v>
      </c>
      <c r="H1358">
        <v>14184</v>
      </c>
      <c r="I1358">
        <v>0</v>
      </c>
      <c r="J1358">
        <v>0</v>
      </c>
    </row>
    <row r="1359">
      <c r="B1359" t="str">
        <v>SJ</v>
      </c>
      <c r="C1359">
        <v>46173</v>
      </c>
      <c r="D1359" t="str">
        <v>POS Data Upload DC Central</v>
      </c>
      <c r="E1359" t="str">
        <v>O/S DC Discrepancies</v>
      </c>
      <c r="F1359" t="str">
        <v>CASH</v>
      </c>
      <c r="G1359">
        <v>676000</v>
      </c>
      <c r="H1359">
        <v>14184</v>
      </c>
      <c r="I1359">
        <v>0</v>
      </c>
      <c r="J1359">
        <v>0</v>
      </c>
    </row>
    <row r="1360">
      <c r="B1360" t="str">
        <v>SJ</v>
      </c>
      <c r="C1360">
        <v>46173</v>
      </c>
      <c r="D1360" t="str">
        <v>POS Data Upload DC Central</v>
      </c>
      <c r="E1360" t="str">
        <v>Online Catering</v>
      </c>
      <c r="F1360" t="str">
        <v/>
      </c>
      <c r="G1360">
        <v>110000</v>
      </c>
      <c r="H1360">
        <v>14184</v>
      </c>
      <c r="I1360">
        <v>0</v>
      </c>
      <c r="J1360">
        <v>0</v>
      </c>
    </row>
    <row r="1361">
      <c r="B1361" t="str">
        <v>SJ</v>
      </c>
      <c r="C1361">
        <v>46173</v>
      </c>
      <c r="D1361" t="str">
        <v>POS Data Upload DC Central</v>
      </c>
      <c r="E1361" t="str">
        <v>Paid Outs</v>
      </c>
      <c r="F1361" t="str">
        <v/>
      </c>
      <c r="G1361">
        <v>116200</v>
      </c>
      <c r="H1361">
        <v>14184</v>
      </c>
      <c r="I1361">
        <v>0</v>
      </c>
      <c r="J1361">
        <v>0</v>
      </c>
    </row>
    <row r="1362">
      <c r="B1362" t="str">
        <v>SJ</v>
      </c>
      <c r="C1362">
        <v>46173</v>
      </c>
      <c r="D1362" t="str">
        <v>POS Data Upload DC Central</v>
      </c>
      <c r="E1362" t="str">
        <v>POS Over/Short</v>
      </c>
      <c r="F1362" t="str">
        <v>CASH</v>
      </c>
      <c r="G1362">
        <v>676000</v>
      </c>
      <c r="H1362">
        <v>14184</v>
      </c>
      <c r="I1362">
        <v>0</v>
      </c>
      <c r="J1362">
        <v>0</v>
      </c>
    </row>
    <row r="1363">
      <c r="B1363" t="str">
        <v>SJ</v>
      </c>
      <c r="C1363">
        <v>46173</v>
      </c>
      <c r="D1363" t="str">
        <v>POS Data Upload DC Central</v>
      </c>
      <c r="E1363" t="str">
        <v>Promotions</v>
      </c>
      <c r="F1363" t="str">
        <v/>
      </c>
      <c r="G1363">
        <v>444000</v>
      </c>
      <c r="H1363">
        <v>14184</v>
      </c>
      <c r="I1363">
        <v>0</v>
      </c>
      <c r="J1363">
        <v>0</v>
      </c>
    </row>
    <row r="1364">
      <c r="B1364" t="str">
        <v>SJ</v>
      </c>
      <c r="C1364">
        <v>46173</v>
      </c>
      <c r="D1364" t="str">
        <v>POS Data Upload DC Central</v>
      </c>
      <c r="E1364" t="str">
        <v>Sales Beverages</v>
      </c>
      <c r="F1364" t="str">
        <v/>
      </c>
      <c r="G1364">
        <v>401000</v>
      </c>
      <c r="H1364">
        <v>14184</v>
      </c>
      <c r="I1364">
        <v>0</v>
      </c>
      <c r="J1364">
        <v>206.34</v>
      </c>
    </row>
    <row r="1365">
      <c r="B1365" t="str">
        <v>SJ</v>
      </c>
      <c r="C1365">
        <v>46173</v>
      </c>
      <c r="D1365" t="str">
        <v>POS Data Upload DC Central</v>
      </c>
      <c r="E1365" t="str">
        <v>Sales Food</v>
      </c>
      <c r="F1365" t="str">
        <v/>
      </c>
      <c r="G1365">
        <v>401000</v>
      </c>
      <c r="H1365">
        <v>14184</v>
      </c>
      <c r="I1365">
        <v>0</v>
      </c>
      <c r="J1365">
        <v>2461.77</v>
      </c>
    </row>
    <row r="1366">
      <c r="B1366" t="str">
        <v>SJ</v>
      </c>
      <c r="C1366">
        <v>46173</v>
      </c>
      <c r="D1366" t="str">
        <v>POS Data Upload DC Central</v>
      </c>
      <c r="E1366" t="str">
        <v>Sales Other</v>
      </c>
      <c r="F1366" t="str">
        <v/>
      </c>
      <c r="G1366">
        <v>408000</v>
      </c>
      <c r="H1366">
        <v>14184</v>
      </c>
      <c r="I1366">
        <v>0</v>
      </c>
      <c r="J1366">
        <v>0.69</v>
      </c>
    </row>
    <row r="1367">
      <c r="B1367" t="str">
        <v>SJ</v>
      </c>
      <c r="C1367">
        <v>46173</v>
      </c>
      <c r="D1367" t="str">
        <v>POS Data Upload DC Central</v>
      </c>
      <c r="E1367" t="str">
        <v>Sales Tax Payable</v>
      </c>
      <c r="F1367" t="str">
        <v/>
      </c>
      <c r="G1367">
        <v>241000</v>
      </c>
      <c r="H1367">
        <v>14184</v>
      </c>
      <c r="I1367">
        <v>0</v>
      </c>
      <c r="J1367">
        <v>205.05</v>
      </c>
    </row>
    <row r="1368">
      <c r="B1368" t="str">
        <v>SJ</v>
      </c>
      <c r="C1368">
        <v>46173</v>
      </c>
      <c r="D1368" t="str">
        <v>POS Data Upload DC Central</v>
      </c>
      <c r="E1368" t="str">
        <v>Uber</v>
      </c>
      <c r="F1368" t="str">
        <v>UBD</v>
      </c>
      <c r="G1368">
        <v>116000</v>
      </c>
      <c r="H1368">
        <v>14184</v>
      </c>
      <c r="I1368">
        <v>29.6</v>
      </c>
      <c r="J1368">
        <v>0</v>
      </c>
    </row>
    <row r="1369">
      <c r="B1369" t="str">
        <v>SJ</v>
      </c>
      <c r="C1369">
        <v>46173</v>
      </c>
      <c r="D1369" t="str">
        <v>POS Data Upload DC Central</v>
      </c>
      <c r="E1369" t="str">
        <v>Uber Shortage</v>
      </c>
      <c r="F1369" t="str">
        <v>UBD</v>
      </c>
      <c r="G1369">
        <v>678500</v>
      </c>
      <c r="H1369">
        <v>14184</v>
      </c>
      <c r="I1369">
        <v>0</v>
      </c>
      <c r="J1369">
        <v>0</v>
      </c>
    </row>
    <row r="1370">
      <c r="B1370" t="str">
        <v>SJ</v>
      </c>
      <c r="C1370">
        <v>46173</v>
      </c>
      <c r="D1370" t="str">
        <v>POS Data Upload DC Central</v>
      </c>
      <c r="E1370" t="str">
        <v>WL DD Tips</v>
      </c>
      <c r="F1370" t="str">
        <v/>
      </c>
      <c r="G1370">
        <v>670000</v>
      </c>
      <c r="H1370">
        <v>14184</v>
      </c>
      <c r="I1370">
        <v>0</v>
      </c>
      <c r="J1370">
        <v>0</v>
      </c>
    </row>
    <row r="1371">
      <c r="B1371" t="str">
        <v>SJ</v>
      </c>
      <c r="C1371">
        <v>46173</v>
      </c>
      <c r="D1371" t="str">
        <v>POS Data Upload DC Central</v>
      </c>
      <c r="E1371" t="str">
        <v>Amex Expected Deposit</v>
      </c>
      <c r="F1371" t="str">
        <v>CC</v>
      </c>
      <c r="G1371">
        <v>102500</v>
      </c>
      <c r="H1371">
        <v>14210</v>
      </c>
      <c r="I1371">
        <v>26.49</v>
      </c>
      <c r="J1371">
        <v>0</v>
      </c>
    </row>
    <row r="1372">
      <c r="B1372" t="str">
        <v>SJ</v>
      </c>
      <c r="C1372">
        <v>46173</v>
      </c>
      <c r="D1372" t="str">
        <v>POS Data Upload DC Central</v>
      </c>
      <c r="E1372" t="str">
        <v>Ca CRV</v>
      </c>
      <c r="F1372" t="str">
        <v/>
      </c>
      <c r="G1372">
        <v>240000</v>
      </c>
      <c r="H1372">
        <v>14210</v>
      </c>
      <c r="I1372">
        <v>0</v>
      </c>
      <c r="J1372">
        <v>0</v>
      </c>
    </row>
    <row r="1373">
      <c r="B1373" t="str">
        <v>SJ</v>
      </c>
      <c r="C1373">
        <v>46173</v>
      </c>
      <c r="D1373" t="str">
        <v>POS Data Upload DC Central</v>
      </c>
      <c r="E1373" t="str">
        <v>Cash Expected Deposit</v>
      </c>
      <c r="F1373" t="str">
        <v>CASH</v>
      </c>
      <c r="G1373">
        <v>102000</v>
      </c>
      <c r="H1373">
        <v>14210</v>
      </c>
      <c r="I1373">
        <v>827.7300000000005</v>
      </c>
      <c r="J1373">
        <v>0</v>
      </c>
    </row>
    <row r="1374">
      <c r="B1374" t="str">
        <v>SJ</v>
      </c>
      <c r="C1374">
        <v>46173</v>
      </c>
      <c r="D1374" t="str">
        <v>POS Data Upload DC Central</v>
      </c>
      <c r="E1374" t="str">
        <v>CC Expected Deposit</v>
      </c>
      <c r="F1374" t="str">
        <v>CC</v>
      </c>
      <c r="G1374">
        <v>102500</v>
      </c>
      <c r="H1374">
        <v>14210</v>
      </c>
      <c r="I1374">
        <v>3465.2</v>
      </c>
      <c r="J1374">
        <v>0</v>
      </c>
    </row>
    <row r="1375">
      <c r="B1375" t="str">
        <v>SJ</v>
      </c>
      <c r="C1375">
        <v>46173</v>
      </c>
      <c r="D1375" t="str">
        <v>POS Data Upload DC Central</v>
      </c>
      <c r="E1375" t="str">
        <v>Delivery Fee</v>
      </c>
      <c r="F1375" t="str">
        <v/>
      </c>
      <c r="G1375">
        <v>670000</v>
      </c>
      <c r="H1375">
        <v>14210</v>
      </c>
      <c r="I1375">
        <v>0</v>
      </c>
      <c r="J1375">
        <v>0</v>
      </c>
    </row>
    <row r="1376">
      <c r="B1376" t="str">
        <v>SJ</v>
      </c>
      <c r="C1376">
        <v>46173</v>
      </c>
      <c r="D1376" t="str">
        <v>POS Data Upload DC Central</v>
      </c>
      <c r="E1376" t="str">
        <v>Discounts - 10%</v>
      </c>
      <c r="F1376" t="str">
        <v/>
      </c>
      <c r="G1376">
        <v>421000</v>
      </c>
      <c r="H1376">
        <v>14210</v>
      </c>
      <c r="I1376">
        <v>0</v>
      </c>
      <c r="J1376">
        <v>0</v>
      </c>
    </row>
    <row r="1377">
      <c r="B1377" t="str">
        <v>SJ</v>
      </c>
      <c r="C1377">
        <v>46173</v>
      </c>
      <c r="D1377" t="str">
        <v>POS Data Upload DC Central</v>
      </c>
      <c r="E1377" t="str">
        <v>Discounts - Employee</v>
      </c>
      <c r="F1377" t="str">
        <v/>
      </c>
      <c r="G1377">
        <v>421000</v>
      </c>
      <c r="H1377">
        <v>14210</v>
      </c>
      <c r="I1377">
        <v>0</v>
      </c>
      <c r="J1377">
        <v>0</v>
      </c>
    </row>
    <row r="1378">
      <c r="B1378" t="str">
        <v>SJ</v>
      </c>
      <c r="C1378">
        <v>46173</v>
      </c>
      <c r="D1378" t="str">
        <v>POS Data Upload DC Central</v>
      </c>
      <c r="E1378" t="str">
        <v>Discounts - Guest Recovery</v>
      </c>
      <c r="F1378" t="str">
        <v/>
      </c>
      <c r="G1378">
        <v>421000</v>
      </c>
      <c r="H1378">
        <v>14210</v>
      </c>
      <c r="I1378">
        <v>0</v>
      </c>
      <c r="J1378">
        <v>0</v>
      </c>
    </row>
    <row r="1379">
      <c r="B1379" t="str">
        <v>SJ</v>
      </c>
      <c r="C1379">
        <v>46173</v>
      </c>
      <c r="D1379" t="str">
        <v>POS Data Upload DC Central</v>
      </c>
      <c r="E1379" t="str">
        <v>Discounts - Manager</v>
      </c>
      <c r="F1379" t="str">
        <v/>
      </c>
      <c r="G1379">
        <v>421000</v>
      </c>
      <c r="H1379">
        <v>14210</v>
      </c>
      <c r="I1379">
        <v>0</v>
      </c>
      <c r="J1379">
        <v>0</v>
      </c>
    </row>
    <row r="1380">
      <c r="B1380" t="str">
        <v>SJ</v>
      </c>
      <c r="C1380">
        <v>46173</v>
      </c>
      <c r="D1380" t="str">
        <v>POS Data Upload DC Central</v>
      </c>
      <c r="E1380" t="str">
        <v>Discounts - Military</v>
      </c>
      <c r="F1380" t="str">
        <v/>
      </c>
      <c r="G1380">
        <v>421000</v>
      </c>
      <c r="H1380">
        <v>14210</v>
      </c>
      <c r="I1380">
        <v>0</v>
      </c>
      <c r="J1380">
        <v>0</v>
      </c>
    </row>
    <row r="1381">
      <c r="B1381" t="str">
        <v>SJ</v>
      </c>
      <c r="C1381">
        <v>46173</v>
      </c>
      <c r="D1381" t="str">
        <v>POS Data Upload DC Central</v>
      </c>
      <c r="E1381" t="str">
        <v>Discounts - Open $</v>
      </c>
      <c r="F1381" t="str">
        <v/>
      </c>
      <c r="G1381">
        <v>421000</v>
      </c>
      <c r="H1381">
        <v>14210</v>
      </c>
      <c r="I1381">
        <v>0</v>
      </c>
      <c r="J1381">
        <v>0</v>
      </c>
    </row>
    <row r="1382">
      <c r="B1382" t="str">
        <v>SJ</v>
      </c>
      <c r="C1382">
        <v>46173</v>
      </c>
      <c r="D1382" t="str">
        <v>POS Data Upload DC Central</v>
      </c>
      <c r="E1382" t="str">
        <v>Discounts - Open %</v>
      </c>
      <c r="F1382" t="str">
        <v/>
      </c>
      <c r="G1382">
        <v>421000</v>
      </c>
      <c r="H1382">
        <v>14210</v>
      </c>
      <c r="I1382">
        <v>0</v>
      </c>
      <c r="J1382">
        <v>0</v>
      </c>
    </row>
    <row r="1383">
      <c r="B1383" t="str">
        <v>SJ</v>
      </c>
      <c r="C1383">
        <v>46173</v>
      </c>
      <c r="D1383" t="str">
        <v>POS Data Upload DC Central</v>
      </c>
      <c r="E1383" t="str">
        <v>Discounts - Other</v>
      </c>
      <c r="F1383" t="str">
        <v/>
      </c>
      <c r="G1383">
        <v>421000</v>
      </c>
      <c r="H1383">
        <v>14210</v>
      </c>
      <c r="I1383">
        <v>0</v>
      </c>
      <c r="J1383">
        <v>0</v>
      </c>
    </row>
    <row r="1384">
      <c r="B1384" t="str">
        <v>SJ</v>
      </c>
      <c r="C1384">
        <v>46173</v>
      </c>
      <c r="D1384" t="str">
        <v>POS Data Upload DC Central</v>
      </c>
      <c r="E1384" t="str">
        <v>Discounts - Police</v>
      </c>
      <c r="F1384" t="str">
        <v/>
      </c>
      <c r="G1384">
        <v>421000</v>
      </c>
      <c r="H1384">
        <v>14210</v>
      </c>
      <c r="I1384">
        <v>0</v>
      </c>
      <c r="J1384">
        <v>0</v>
      </c>
    </row>
    <row r="1385">
      <c r="B1385" t="str">
        <v>SJ</v>
      </c>
      <c r="C1385">
        <v>46173</v>
      </c>
      <c r="D1385" t="str">
        <v>POS Data Upload DC Central</v>
      </c>
      <c r="E1385" t="str">
        <v>Discounts - Senior Citizen</v>
      </c>
      <c r="F1385" t="str">
        <v/>
      </c>
      <c r="G1385">
        <v>421000</v>
      </c>
      <c r="H1385">
        <v>14210</v>
      </c>
      <c r="I1385">
        <v>0</v>
      </c>
      <c r="J1385">
        <v>0</v>
      </c>
    </row>
    <row r="1386">
      <c r="B1386" t="str">
        <v>SJ</v>
      </c>
      <c r="C1386">
        <v>46173</v>
      </c>
      <c r="D1386" t="str">
        <v>POS Data Upload DC Central</v>
      </c>
      <c r="E1386" t="str">
        <v>Donations</v>
      </c>
      <c r="F1386" t="str">
        <v/>
      </c>
      <c r="G1386">
        <v>236000</v>
      </c>
      <c r="H1386">
        <v>14210</v>
      </c>
      <c r="I1386">
        <v>0</v>
      </c>
      <c r="J1386">
        <v>0</v>
      </c>
    </row>
    <row r="1387">
      <c r="B1387" t="str">
        <v>SJ</v>
      </c>
      <c r="C1387">
        <v>46173</v>
      </c>
      <c r="D1387" t="str">
        <v>POS Data Upload DC Central</v>
      </c>
      <c r="E1387" t="str">
        <v>DoorDash</v>
      </c>
      <c r="F1387" t="str">
        <v>DDD</v>
      </c>
      <c r="G1387">
        <v>113000</v>
      </c>
      <c r="H1387">
        <v>14210</v>
      </c>
      <c r="I1387">
        <v>436.37</v>
      </c>
      <c r="J1387">
        <v>0</v>
      </c>
    </row>
    <row r="1388">
      <c r="B1388" t="str">
        <v>SJ</v>
      </c>
      <c r="C1388">
        <v>46173</v>
      </c>
      <c r="D1388" t="str">
        <v>POS Data Upload DC Central</v>
      </c>
      <c r="E1388" t="str">
        <v>DoorDash Shortage</v>
      </c>
      <c r="F1388" t="str">
        <v>DDD</v>
      </c>
      <c r="G1388">
        <v>678500</v>
      </c>
      <c r="H1388">
        <v>14210</v>
      </c>
      <c r="I1388">
        <v>0</v>
      </c>
      <c r="J1388">
        <v>0</v>
      </c>
    </row>
    <row r="1389">
      <c r="B1389" t="str">
        <v>SJ</v>
      </c>
      <c r="C1389">
        <v>46173</v>
      </c>
      <c r="D1389" t="str">
        <v>POS Data Upload DC Central</v>
      </c>
      <c r="E1389" t="str">
        <v xml:space="preserve">EBT Expected </v>
      </c>
      <c r="F1389" t="str">
        <v/>
      </c>
      <c r="G1389">
        <v>114000</v>
      </c>
      <c r="H1389">
        <v>14210</v>
      </c>
      <c r="I1389">
        <v>0</v>
      </c>
      <c r="J1389">
        <v>0</v>
      </c>
    </row>
    <row r="1390">
      <c r="B1390" t="str">
        <v>SJ</v>
      </c>
      <c r="C1390">
        <v>46173</v>
      </c>
      <c r="D1390" t="str">
        <v>POS Data Upload DC Central</v>
      </c>
      <c r="E1390" t="str">
        <v>EZ Cater</v>
      </c>
      <c r="F1390" t="str">
        <v/>
      </c>
      <c r="G1390">
        <v>110000</v>
      </c>
      <c r="H1390">
        <v>14210</v>
      </c>
      <c r="I1390">
        <v>0</v>
      </c>
      <c r="J1390">
        <v>0</v>
      </c>
    </row>
    <row r="1391">
      <c r="B1391" t="str">
        <v>SJ</v>
      </c>
      <c r="C1391">
        <v>46173</v>
      </c>
      <c r="D1391" t="str">
        <v>POS Data Upload DC Central</v>
      </c>
      <c r="E1391" t="str">
        <v>Gift Card Redeemed</v>
      </c>
      <c r="F1391" t="str">
        <v/>
      </c>
      <c r="G1391">
        <v>202900</v>
      </c>
      <c r="H1391">
        <v>14210</v>
      </c>
      <c r="I1391">
        <v>0</v>
      </c>
      <c r="J1391">
        <v>0</v>
      </c>
    </row>
    <row r="1392">
      <c r="B1392" t="str">
        <v>SJ</v>
      </c>
      <c r="C1392">
        <v>46173</v>
      </c>
      <c r="D1392" t="str">
        <v>POS Data Upload DC Central</v>
      </c>
      <c r="E1392" t="str">
        <v>Gift Cards Sales</v>
      </c>
      <c r="F1392" t="str">
        <v/>
      </c>
      <c r="G1392">
        <v>202800</v>
      </c>
      <c r="H1392">
        <v>14210</v>
      </c>
      <c r="I1392">
        <v>0</v>
      </c>
      <c r="J1392">
        <v>0</v>
      </c>
    </row>
    <row r="1393">
      <c r="B1393" t="str">
        <v>SJ</v>
      </c>
      <c r="C1393">
        <v>46173</v>
      </c>
      <c r="D1393" t="str">
        <v>POS Data Upload DC Central</v>
      </c>
      <c r="E1393" t="str">
        <v>GrubHub</v>
      </c>
      <c r="F1393" t="str">
        <v>GHD</v>
      </c>
      <c r="G1393">
        <v>115000</v>
      </c>
      <c r="H1393">
        <v>14210</v>
      </c>
      <c r="I1393">
        <v>0</v>
      </c>
      <c r="J1393">
        <v>0</v>
      </c>
    </row>
    <row r="1394">
      <c r="B1394" t="str">
        <v>SJ</v>
      </c>
      <c r="C1394">
        <v>46173</v>
      </c>
      <c r="D1394" t="str">
        <v>POS Data Upload DC Central</v>
      </c>
      <c r="E1394" t="str">
        <v>Kiosk Expected Payment</v>
      </c>
      <c r="F1394" t="str">
        <v>CC</v>
      </c>
      <c r="G1394">
        <v>102500</v>
      </c>
      <c r="H1394">
        <v>14210</v>
      </c>
      <c r="I1394">
        <v>0</v>
      </c>
      <c r="J1394">
        <v>0</v>
      </c>
    </row>
    <row r="1395">
      <c r="B1395" t="str">
        <v>SJ</v>
      </c>
      <c r="C1395">
        <v>46173</v>
      </c>
      <c r="D1395" t="str">
        <v>POS Data Upload DC Central</v>
      </c>
      <c r="E1395" t="str">
        <v>Non-Redeemable Tender</v>
      </c>
      <c r="F1395" t="str">
        <v>CASH</v>
      </c>
      <c r="G1395">
        <v>676000</v>
      </c>
      <c r="H1395">
        <v>14210</v>
      </c>
      <c r="I1395">
        <v>0</v>
      </c>
      <c r="J1395">
        <v>0</v>
      </c>
    </row>
    <row r="1396">
      <c r="B1396" t="str">
        <v>SJ</v>
      </c>
      <c r="C1396">
        <v>46173</v>
      </c>
      <c r="D1396" t="str">
        <v>POS Data Upload DC Central</v>
      </c>
      <c r="E1396" t="str">
        <v>O/S DC Discrepancies</v>
      </c>
      <c r="F1396" t="str">
        <v>CASH</v>
      </c>
      <c r="G1396">
        <v>676000</v>
      </c>
      <c r="H1396">
        <v>14210</v>
      </c>
      <c r="I1396">
        <v>0</v>
      </c>
      <c r="J1396">
        <v>0</v>
      </c>
    </row>
    <row r="1397">
      <c r="B1397" t="str">
        <v>SJ</v>
      </c>
      <c r="C1397">
        <v>46173</v>
      </c>
      <c r="D1397" t="str">
        <v>POS Data Upload DC Central</v>
      </c>
      <c r="E1397" t="str">
        <v>Online Catering</v>
      </c>
      <c r="F1397" t="str">
        <v/>
      </c>
      <c r="G1397">
        <v>110000</v>
      </c>
      <c r="H1397">
        <v>14210</v>
      </c>
      <c r="I1397">
        <v>0</v>
      </c>
      <c r="J1397">
        <v>0</v>
      </c>
    </row>
    <row r="1398">
      <c r="B1398" t="str">
        <v>SJ</v>
      </c>
      <c r="C1398">
        <v>46173</v>
      </c>
      <c r="D1398" t="str">
        <v>POS Data Upload DC Central</v>
      </c>
      <c r="E1398" t="str">
        <v>Paid Outs</v>
      </c>
      <c r="F1398" t="str">
        <v/>
      </c>
      <c r="G1398">
        <v>116200</v>
      </c>
      <c r="H1398">
        <v>14210</v>
      </c>
      <c r="I1398">
        <v>0</v>
      </c>
      <c r="J1398">
        <v>0</v>
      </c>
    </row>
    <row r="1399">
      <c r="B1399" t="str">
        <v>SJ</v>
      </c>
      <c r="C1399">
        <v>46173</v>
      </c>
      <c r="D1399" t="str">
        <v>POS Data Upload DC Central</v>
      </c>
      <c r="E1399" t="str">
        <v>POS Over/Short</v>
      </c>
      <c r="F1399" t="str">
        <v>CASH</v>
      </c>
      <c r="G1399">
        <v>676000</v>
      </c>
      <c r="H1399">
        <v>14210</v>
      </c>
      <c r="I1399">
        <v>0</v>
      </c>
      <c r="J1399">
        <v>0</v>
      </c>
    </row>
    <row r="1400">
      <c r="B1400" t="str">
        <v>SJ</v>
      </c>
      <c r="C1400">
        <v>46173</v>
      </c>
      <c r="D1400" t="str">
        <v>POS Data Upload DC Central</v>
      </c>
      <c r="E1400" t="str">
        <v>Promotions</v>
      </c>
      <c r="F1400" t="str">
        <v/>
      </c>
      <c r="G1400">
        <v>444000</v>
      </c>
      <c r="H1400">
        <v>14210</v>
      </c>
      <c r="I1400">
        <v>0</v>
      </c>
      <c r="J1400">
        <v>0</v>
      </c>
    </row>
    <row r="1401">
      <c r="B1401" t="str">
        <v>SJ</v>
      </c>
      <c r="C1401">
        <v>46173</v>
      </c>
      <c r="D1401" t="str">
        <v>POS Data Upload DC Central</v>
      </c>
      <c r="E1401" t="str">
        <v>Sales Beverages</v>
      </c>
      <c r="F1401" t="str">
        <v/>
      </c>
      <c r="G1401">
        <v>401000</v>
      </c>
      <c r="H1401">
        <v>14210</v>
      </c>
      <c r="I1401">
        <v>0</v>
      </c>
      <c r="J1401">
        <v>172.33</v>
      </c>
    </row>
    <row r="1402">
      <c r="B1402" t="str">
        <v>SJ</v>
      </c>
      <c r="C1402">
        <v>46173</v>
      </c>
      <c r="D1402" t="str">
        <v>POS Data Upload DC Central</v>
      </c>
      <c r="E1402" t="str">
        <v>Sales Food</v>
      </c>
      <c r="F1402" t="str">
        <v/>
      </c>
      <c r="G1402">
        <v>401000</v>
      </c>
      <c r="H1402">
        <v>14210</v>
      </c>
      <c r="I1402">
        <v>0</v>
      </c>
      <c r="J1402">
        <v>4346.13</v>
      </c>
    </row>
    <row r="1403">
      <c r="B1403" t="str">
        <v>SJ</v>
      </c>
      <c r="C1403">
        <v>46173</v>
      </c>
      <c r="D1403" t="str">
        <v>POS Data Upload DC Central</v>
      </c>
      <c r="E1403" t="str">
        <v>Sales Other</v>
      </c>
      <c r="F1403" t="str">
        <v/>
      </c>
      <c r="G1403">
        <v>408000</v>
      </c>
      <c r="H1403">
        <v>14210</v>
      </c>
      <c r="I1403">
        <v>0</v>
      </c>
      <c r="J1403">
        <v>0</v>
      </c>
    </row>
    <row r="1404">
      <c r="B1404" t="str">
        <v>SJ</v>
      </c>
      <c r="C1404">
        <v>46173</v>
      </c>
      <c r="D1404" t="str">
        <v>POS Data Upload DC Central</v>
      </c>
      <c r="E1404" t="str">
        <v>Sales Tax Payable</v>
      </c>
      <c r="F1404" t="str">
        <v/>
      </c>
      <c r="G1404">
        <v>241000</v>
      </c>
      <c r="H1404">
        <v>14210</v>
      </c>
      <c r="I1404">
        <v>0</v>
      </c>
      <c r="J1404">
        <v>355.83</v>
      </c>
    </row>
    <row r="1405">
      <c r="B1405" t="str">
        <v>SJ</v>
      </c>
      <c r="C1405">
        <v>46173</v>
      </c>
      <c r="D1405" t="str">
        <v>POS Data Upload DC Central</v>
      </c>
      <c r="E1405" t="str">
        <v>Uber</v>
      </c>
      <c r="F1405" t="str">
        <v>UBD</v>
      </c>
      <c r="G1405">
        <v>116000</v>
      </c>
      <c r="H1405">
        <v>14210</v>
      </c>
      <c r="I1405">
        <v>118.5</v>
      </c>
      <c r="J1405">
        <v>0</v>
      </c>
    </row>
    <row r="1406">
      <c r="B1406" t="str">
        <v>SJ</v>
      </c>
      <c r="C1406">
        <v>46173</v>
      </c>
      <c r="D1406" t="str">
        <v>POS Data Upload DC Central</v>
      </c>
      <c r="E1406" t="str">
        <v>Uber Shortage</v>
      </c>
      <c r="F1406" t="str">
        <v>UBD</v>
      </c>
      <c r="G1406">
        <v>678500</v>
      </c>
      <c r="H1406">
        <v>14210</v>
      </c>
      <c r="I1406">
        <v>0</v>
      </c>
      <c r="J1406">
        <v>0</v>
      </c>
    </row>
    <row r="1407">
      <c r="B1407" t="str">
        <v>SJ</v>
      </c>
      <c r="C1407">
        <v>46173</v>
      </c>
      <c r="D1407" t="str">
        <v>POS Data Upload DC Central</v>
      </c>
      <c r="E1407" t="str">
        <v>WL DD Tips</v>
      </c>
      <c r="F1407" t="str">
        <v/>
      </c>
      <c r="G1407">
        <v>670000</v>
      </c>
      <c r="H1407">
        <v>14210</v>
      </c>
      <c r="I1407">
        <v>0</v>
      </c>
      <c r="J1407">
        <v>0</v>
      </c>
    </row>
    <row r="1408">
      <c r="B1408" t="str">
        <v>SJ</v>
      </c>
      <c r="C1408">
        <v>46173</v>
      </c>
      <c r="D1408" t="str">
        <v>POS Data Upload DC Central</v>
      </c>
      <c r="E1408" t="str">
        <v>Amex Expected Deposit</v>
      </c>
      <c r="F1408" t="str">
        <v>CC</v>
      </c>
      <c r="G1408">
        <v>102500</v>
      </c>
      <c r="H1408">
        <v>14589</v>
      </c>
      <c r="I1408">
        <v>18.82</v>
      </c>
      <c r="J1408">
        <v>0</v>
      </c>
    </row>
    <row r="1409">
      <c r="B1409" t="str">
        <v>SJ</v>
      </c>
      <c r="C1409">
        <v>46173</v>
      </c>
      <c r="D1409" t="str">
        <v>POS Data Upload DC Central</v>
      </c>
      <c r="E1409" t="str">
        <v>Ca CRV</v>
      </c>
      <c r="F1409" t="str">
        <v/>
      </c>
      <c r="G1409">
        <v>240000</v>
      </c>
      <c r="H1409">
        <v>14589</v>
      </c>
      <c r="I1409">
        <v>0</v>
      </c>
      <c r="J1409">
        <v>0</v>
      </c>
    </row>
    <row r="1410">
      <c r="B1410" t="str">
        <v>SJ</v>
      </c>
      <c r="C1410">
        <v>46173</v>
      </c>
      <c r="D1410" t="str">
        <v>POS Data Upload DC Central</v>
      </c>
      <c r="E1410" t="str">
        <v>Cash Expected Deposit</v>
      </c>
      <c r="F1410" t="str">
        <v>CASH</v>
      </c>
      <c r="G1410">
        <v>102000</v>
      </c>
      <c r="H1410">
        <v>14589</v>
      </c>
      <c r="I1410">
        <v>981.6399999999994</v>
      </c>
      <c r="J1410">
        <v>0</v>
      </c>
    </row>
    <row r="1411">
      <c r="B1411" t="str">
        <v>SJ</v>
      </c>
      <c r="C1411">
        <v>46173</v>
      </c>
      <c r="D1411" t="str">
        <v>POS Data Upload DC Central</v>
      </c>
      <c r="E1411" t="str">
        <v>CC Expected Deposit</v>
      </c>
      <c r="F1411" t="str">
        <v>CC</v>
      </c>
      <c r="G1411">
        <v>102500</v>
      </c>
      <c r="H1411">
        <v>14589</v>
      </c>
      <c r="I1411">
        <v>2809.14</v>
      </c>
      <c r="J1411">
        <v>0</v>
      </c>
    </row>
    <row r="1412">
      <c r="B1412" t="str">
        <v>SJ</v>
      </c>
      <c r="C1412">
        <v>46173</v>
      </c>
      <c r="D1412" t="str">
        <v>POS Data Upload DC Central</v>
      </c>
      <c r="E1412" t="str">
        <v>Delivery Fee</v>
      </c>
      <c r="F1412" t="str">
        <v/>
      </c>
      <c r="G1412">
        <v>670000</v>
      </c>
      <c r="H1412">
        <v>14589</v>
      </c>
      <c r="I1412">
        <v>0</v>
      </c>
      <c r="J1412">
        <v>4.47</v>
      </c>
    </row>
    <row r="1413">
      <c r="B1413" t="str">
        <v>SJ</v>
      </c>
      <c r="C1413">
        <v>46173</v>
      </c>
      <c r="D1413" t="str">
        <v>POS Data Upload DC Central</v>
      </c>
      <c r="E1413" t="str">
        <v>Discounts - 10%</v>
      </c>
      <c r="F1413" t="str">
        <v/>
      </c>
      <c r="G1413">
        <v>421000</v>
      </c>
      <c r="H1413">
        <v>14589</v>
      </c>
      <c r="I1413">
        <v>0</v>
      </c>
      <c r="J1413">
        <v>0</v>
      </c>
    </row>
    <row r="1414">
      <c r="B1414" t="str">
        <v>SJ</v>
      </c>
      <c r="C1414">
        <v>46173</v>
      </c>
      <c r="D1414" t="str">
        <v>POS Data Upload DC Central</v>
      </c>
      <c r="E1414" t="str">
        <v>Discounts - Employee</v>
      </c>
      <c r="F1414" t="str">
        <v/>
      </c>
      <c r="G1414">
        <v>421000</v>
      </c>
      <c r="H1414">
        <v>14589</v>
      </c>
      <c r="I1414">
        <v>0</v>
      </c>
      <c r="J1414">
        <v>0</v>
      </c>
    </row>
    <row r="1415">
      <c r="B1415" t="str">
        <v>SJ</v>
      </c>
      <c r="C1415">
        <v>46173</v>
      </c>
      <c r="D1415" t="str">
        <v>POS Data Upload DC Central</v>
      </c>
      <c r="E1415" t="str">
        <v>Discounts - Guest Recovery</v>
      </c>
      <c r="F1415" t="str">
        <v/>
      </c>
      <c r="G1415">
        <v>421000</v>
      </c>
      <c r="H1415">
        <v>14589</v>
      </c>
      <c r="I1415">
        <v>0</v>
      </c>
      <c r="J1415">
        <v>0</v>
      </c>
    </row>
    <row r="1416">
      <c r="B1416" t="str">
        <v>SJ</v>
      </c>
      <c r="C1416">
        <v>46173</v>
      </c>
      <c r="D1416" t="str">
        <v>POS Data Upload DC Central</v>
      </c>
      <c r="E1416" t="str">
        <v>Discounts - Manager</v>
      </c>
      <c r="F1416" t="str">
        <v/>
      </c>
      <c r="G1416">
        <v>421000</v>
      </c>
      <c r="H1416">
        <v>14589</v>
      </c>
      <c r="I1416">
        <v>0</v>
      </c>
      <c r="J1416">
        <v>0</v>
      </c>
    </row>
    <row r="1417">
      <c r="B1417" t="str">
        <v>SJ</v>
      </c>
      <c r="C1417">
        <v>46173</v>
      </c>
      <c r="D1417" t="str">
        <v>POS Data Upload DC Central</v>
      </c>
      <c r="E1417" t="str">
        <v>Discounts - Military</v>
      </c>
      <c r="F1417" t="str">
        <v/>
      </c>
      <c r="G1417">
        <v>421000</v>
      </c>
      <c r="H1417">
        <v>14589</v>
      </c>
      <c r="I1417">
        <v>0</v>
      </c>
      <c r="J1417">
        <v>0</v>
      </c>
    </row>
    <row r="1418">
      <c r="B1418" t="str">
        <v>SJ</v>
      </c>
      <c r="C1418">
        <v>46173</v>
      </c>
      <c r="D1418" t="str">
        <v>POS Data Upload DC Central</v>
      </c>
      <c r="E1418" t="str">
        <v>Discounts - Open $</v>
      </c>
      <c r="F1418" t="str">
        <v/>
      </c>
      <c r="G1418">
        <v>421000</v>
      </c>
      <c r="H1418">
        <v>14589</v>
      </c>
      <c r="I1418">
        <v>0</v>
      </c>
      <c r="J1418">
        <v>0</v>
      </c>
    </row>
    <row r="1419">
      <c r="B1419" t="str">
        <v>SJ</v>
      </c>
      <c r="C1419">
        <v>46173</v>
      </c>
      <c r="D1419" t="str">
        <v>POS Data Upload DC Central</v>
      </c>
      <c r="E1419" t="str">
        <v>Discounts - Open %</v>
      </c>
      <c r="F1419" t="str">
        <v/>
      </c>
      <c r="G1419">
        <v>421000</v>
      </c>
      <c r="H1419">
        <v>14589</v>
      </c>
      <c r="I1419">
        <v>0</v>
      </c>
      <c r="J1419">
        <v>0</v>
      </c>
    </row>
    <row r="1420">
      <c r="B1420" t="str">
        <v>SJ</v>
      </c>
      <c r="C1420">
        <v>46173</v>
      </c>
      <c r="D1420" t="str">
        <v>POS Data Upload DC Central</v>
      </c>
      <c r="E1420" t="str">
        <v>Discounts - Other</v>
      </c>
      <c r="F1420" t="str">
        <v/>
      </c>
      <c r="G1420">
        <v>421000</v>
      </c>
      <c r="H1420">
        <v>14589</v>
      </c>
      <c r="I1420">
        <v>0</v>
      </c>
      <c r="J1420">
        <v>0</v>
      </c>
    </row>
    <row r="1421">
      <c r="B1421" t="str">
        <v>SJ</v>
      </c>
      <c r="C1421">
        <v>46173</v>
      </c>
      <c r="D1421" t="str">
        <v>POS Data Upload DC Central</v>
      </c>
      <c r="E1421" t="str">
        <v>Discounts - Police</v>
      </c>
      <c r="F1421" t="str">
        <v/>
      </c>
      <c r="G1421">
        <v>421000</v>
      </c>
      <c r="H1421">
        <v>14589</v>
      </c>
      <c r="I1421">
        <v>0</v>
      </c>
      <c r="J1421">
        <v>0</v>
      </c>
    </row>
    <row r="1422">
      <c r="B1422" t="str">
        <v>SJ</v>
      </c>
      <c r="C1422">
        <v>46173</v>
      </c>
      <c r="D1422" t="str">
        <v>POS Data Upload DC Central</v>
      </c>
      <c r="E1422" t="str">
        <v>Discounts - Senior Citizen</v>
      </c>
      <c r="F1422" t="str">
        <v/>
      </c>
      <c r="G1422">
        <v>421000</v>
      </c>
      <c r="H1422">
        <v>14589</v>
      </c>
      <c r="I1422">
        <v>0</v>
      </c>
      <c r="J1422">
        <v>0</v>
      </c>
    </row>
    <row r="1423">
      <c r="B1423" t="str">
        <v>SJ</v>
      </c>
      <c r="C1423">
        <v>46173</v>
      </c>
      <c r="D1423" t="str">
        <v>POS Data Upload DC Central</v>
      </c>
      <c r="E1423" t="str">
        <v>Donations</v>
      </c>
      <c r="F1423" t="str">
        <v/>
      </c>
      <c r="G1423">
        <v>236000</v>
      </c>
      <c r="H1423">
        <v>14589</v>
      </c>
      <c r="I1423">
        <v>0</v>
      </c>
      <c r="J1423">
        <v>0</v>
      </c>
    </row>
    <row r="1424">
      <c r="B1424" t="str">
        <v>SJ</v>
      </c>
      <c r="C1424">
        <v>46173</v>
      </c>
      <c r="D1424" t="str">
        <v>POS Data Upload DC Central</v>
      </c>
      <c r="E1424" t="str">
        <v>DoorDash</v>
      </c>
      <c r="F1424" t="str">
        <v>DDD</v>
      </c>
      <c r="G1424">
        <v>113000</v>
      </c>
      <c r="H1424">
        <v>14589</v>
      </c>
      <c r="I1424">
        <v>515.88</v>
      </c>
      <c r="J1424">
        <v>0</v>
      </c>
    </row>
    <row r="1425">
      <c r="B1425" t="str">
        <v>SJ</v>
      </c>
      <c r="C1425">
        <v>46173</v>
      </c>
      <c r="D1425" t="str">
        <v>POS Data Upload DC Central</v>
      </c>
      <c r="E1425" t="str">
        <v>DoorDash Shortage</v>
      </c>
      <c r="F1425" t="str">
        <v>DDD</v>
      </c>
      <c r="G1425">
        <v>678500</v>
      </c>
      <c r="H1425">
        <v>14589</v>
      </c>
      <c r="I1425">
        <v>0</v>
      </c>
      <c r="J1425">
        <v>0</v>
      </c>
    </row>
    <row r="1426">
      <c r="B1426" t="str">
        <v>SJ</v>
      </c>
      <c r="C1426">
        <v>46173</v>
      </c>
      <c r="D1426" t="str">
        <v>POS Data Upload DC Central</v>
      </c>
      <c r="E1426" t="str">
        <v xml:space="preserve">EBT Expected </v>
      </c>
      <c r="F1426" t="str">
        <v/>
      </c>
      <c r="G1426">
        <v>114000</v>
      </c>
      <c r="H1426">
        <v>14589</v>
      </c>
      <c r="I1426">
        <v>0</v>
      </c>
      <c r="J1426">
        <v>0</v>
      </c>
    </row>
    <row r="1427">
      <c r="B1427" t="str">
        <v>SJ</v>
      </c>
      <c r="C1427">
        <v>46173</v>
      </c>
      <c r="D1427" t="str">
        <v>POS Data Upload DC Central</v>
      </c>
      <c r="E1427" t="str">
        <v>EZ Cater</v>
      </c>
      <c r="F1427" t="str">
        <v/>
      </c>
      <c r="G1427">
        <v>110000</v>
      </c>
      <c r="H1427">
        <v>14589</v>
      </c>
      <c r="I1427">
        <v>0</v>
      </c>
      <c r="J1427">
        <v>0</v>
      </c>
    </row>
    <row r="1428">
      <c r="B1428" t="str">
        <v>SJ</v>
      </c>
      <c r="C1428">
        <v>46173</v>
      </c>
      <c r="D1428" t="str">
        <v>POS Data Upload DC Central</v>
      </c>
      <c r="E1428" t="str">
        <v>Gift Card Redeemed</v>
      </c>
      <c r="F1428" t="str">
        <v/>
      </c>
      <c r="G1428">
        <v>202900</v>
      </c>
      <c r="H1428">
        <v>14589</v>
      </c>
      <c r="I1428">
        <v>10</v>
      </c>
      <c r="J1428">
        <v>0</v>
      </c>
    </row>
    <row r="1429">
      <c r="B1429" t="str">
        <v>SJ</v>
      </c>
      <c r="C1429">
        <v>46173</v>
      </c>
      <c r="D1429" t="str">
        <v>POS Data Upload DC Central</v>
      </c>
      <c r="E1429" t="str">
        <v>Gift Cards Sales</v>
      </c>
      <c r="F1429" t="str">
        <v/>
      </c>
      <c r="G1429">
        <v>202800</v>
      </c>
      <c r="H1429">
        <v>14589</v>
      </c>
      <c r="I1429">
        <v>0</v>
      </c>
      <c r="J1429">
        <v>20</v>
      </c>
    </row>
    <row r="1430">
      <c r="B1430" t="str">
        <v>SJ</v>
      </c>
      <c r="C1430">
        <v>46173</v>
      </c>
      <c r="D1430" t="str">
        <v>POS Data Upload DC Central</v>
      </c>
      <c r="E1430" t="str">
        <v>GrubHub</v>
      </c>
      <c r="F1430" t="str">
        <v>GHD</v>
      </c>
      <c r="G1430">
        <v>115000</v>
      </c>
      <c r="H1430">
        <v>14589</v>
      </c>
      <c r="I1430">
        <v>133.19</v>
      </c>
      <c r="J1430">
        <v>0</v>
      </c>
    </row>
    <row r="1431">
      <c r="B1431" t="str">
        <v>SJ</v>
      </c>
      <c r="C1431">
        <v>46173</v>
      </c>
      <c r="D1431" t="str">
        <v>POS Data Upload DC Central</v>
      </c>
      <c r="E1431" t="str">
        <v>Kiosk Expected Payment</v>
      </c>
      <c r="F1431" t="str">
        <v>CC</v>
      </c>
      <c r="G1431">
        <v>102500</v>
      </c>
      <c r="H1431">
        <v>14589</v>
      </c>
      <c r="I1431">
        <v>562.26</v>
      </c>
      <c r="J1431">
        <v>0</v>
      </c>
    </row>
    <row r="1432">
      <c r="B1432" t="str">
        <v>SJ</v>
      </c>
      <c r="C1432">
        <v>46173</v>
      </c>
      <c r="D1432" t="str">
        <v>POS Data Upload DC Central</v>
      </c>
      <c r="E1432" t="str">
        <v>Non-Redeemable Tender</v>
      </c>
      <c r="F1432" t="str">
        <v>CASH</v>
      </c>
      <c r="G1432">
        <v>676000</v>
      </c>
      <c r="H1432">
        <v>14589</v>
      </c>
      <c r="I1432">
        <v>0</v>
      </c>
      <c r="J1432">
        <v>0</v>
      </c>
    </row>
    <row r="1433">
      <c r="B1433" t="str">
        <v>SJ</v>
      </c>
      <c r="C1433">
        <v>46173</v>
      </c>
      <c r="D1433" t="str">
        <v>POS Data Upload DC Central</v>
      </c>
      <c r="E1433" t="str">
        <v>O/S DC Discrepancies</v>
      </c>
      <c r="F1433" t="str">
        <v>CASH</v>
      </c>
      <c r="G1433">
        <v>676000</v>
      </c>
      <c r="H1433">
        <v>14589</v>
      </c>
      <c r="I1433">
        <v>0</v>
      </c>
      <c r="J1433">
        <v>0</v>
      </c>
    </row>
    <row r="1434">
      <c r="B1434" t="str">
        <v>SJ</v>
      </c>
      <c r="C1434">
        <v>46173</v>
      </c>
      <c r="D1434" t="str">
        <v>POS Data Upload DC Central</v>
      </c>
      <c r="E1434" t="str">
        <v>Online Catering</v>
      </c>
      <c r="F1434" t="str">
        <v/>
      </c>
      <c r="G1434">
        <v>110000</v>
      </c>
      <c r="H1434">
        <v>14589</v>
      </c>
      <c r="I1434">
        <v>0</v>
      </c>
      <c r="J1434">
        <v>0</v>
      </c>
    </row>
    <row r="1435">
      <c r="B1435" t="str">
        <v>SJ</v>
      </c>
      <c r="C1435">
        <v>46173</v>
      </c>
      <c r="D1435" t="str">
        <v>POS Data Upload DC Central</v>
      </c>
      <c r="E1435" t="str">
        <v>Paid Outs</v>
      </c>
      <c r="F1435" t="str">
        <v/>
      </c>
      <c r="G1435">
        <v>116200</v>
      </c>
      <c r="H1435">
        <v>14589</v>
      </c>
      <c r="I1435">
        <v>0</v>
      </c>
      <c r="J1435">
        <v>0</v>
      </c>
    </row>
    <row r="1436">
      <c r="B1436" t="str">
        <v>SJ</v>
      </c>
      <c r="C1436">
        <v>46173</v>
      </c>
      <c r="D1436" t="str">
        <v>POS Data Upload DC Central</v>
      </c>
      <c r="E1436" t="str">
        <v>POS Over/Short</v>
      </c>
      <c r="F1436" t="str">
        <v>CASH</v>
      </c>
      <c r="G1436">
        <v>676000</v>
      </c>
      <c r="H1436">
        <v>14589</v>
      </c>
      <c r="I1436">
        <v>0</v>
      </c>
      <c r="J1436">
        <v>0</v>
      </c>
    </row>
    <row r="1437">
      <c r="B1437" t="str">
        <v>SJ</v>
      </c>
      <c r="C1437">
        <v>46173</v>
      </c>
      <c r="D1437" t="str">
        <v>POS Data Upload DC Central</v>
      </c>
      <c r="E1437" t="str">
        <v>Promotions</v>
      </c>
      <c r="F1437" t="str">
        <v/>
      </c>
      <c r="G1437">
        <v>444000</v>
      </c>
      <c r="H1437">
        <v>14589</v>
      </c>
      <c r="I1437">
        <v>0</v>
      </c>
      <c r="J1437">
        <v>0</v>
      </c>
    </row>
    <row r="1438">
      <c r="B1438" t="str">
        <v>SJ</v>
      </c>
      <c r="C1438">
        <v>46173</v>
      </c>
      <c r="D1438" t="str">
        <v>POS Data Upload DC Central</v>
      </c>
      <c r="E1438" t="str">
        <v>Sales Beverages</v>
      </c>
      <c r="F1438" t="str">
        <v/>
      </c>
      <c r="G1438">
        <v>401000</v>
      </c>
      <c r="H1438">
        <v>14589</v>
      </c>
      <c r="I1438">
        <v>0</v>
      </c>
      <c r="J1438">
        <v>493.12</v>
      </c>
    </row>
    <row r="1439">
      <c r="B1439" t="str">
        <v>SJ</v>
      </c>
      <c r="C1439">
        <v>46173</v>
      </c>
      <c r="D1439" t="str">
        <v>POS Data Upload DC Central</v>
      </c>
      <c r="E1439" t="str">
        <v>Sales Food</v>
      </c>
      <c r="F1439" t="str">
        <v/>
      </c>
      <c r="G1439">
        <v>401000</v>
      </c>
      <c r="H1439">
        <v>14589</v>
      </c>
      <c r="I1439">
        <v>0</v>
      </c>
      <c r="J1439">
        <v>4125.09</v>
      </c>
    </row>
    <row r="1440">
      <c r="B1440" t="str">
        <v>SJ</v>
      </c>
      <c r="C1440">
        <v>46173</v>
      </c>
      <c r="D1440" t="str">
        <v>POS Data Upload DC Central</v>
      </c>
      <c r="E1440" t="str">
        <v>Sales Other</v>
      </c>
      <c r="F1440" t="str">
        <v/>
      </c>
      <c r="G1440">
        <v>408000</v>
      </c>
      <c r="H1440">
        <v>14589</v>
      </c>
      <c r="I1440">
        <v>0</v>
      </c>
      <c r="J1440">
        <v>15.1</v>
      </c>
    </row>
    <row r="1441">
      <c r="B1441" t="str">
        <v>SJ</v>
      </c>
      <c r="C1441">
        <v>46173</v>
      </c>
      <c r="D1441" t="str">
        <v>POS Data Upload DC Central</v>
      </c>
      <c r="E1441" t="str">
        <v>Sales Tax Payable</v>
      </c>
      <c r="F1441" t="str">
        <v/>
      </c>
      <c r="G1441">
        <v>241000</v>
      </c>
      <c r="H1441">
        <v>14589</v>
      </c>
      <c r="I1441">
        <v>0</v>
      </c>
      <c r="J1441">
        <v>409.98</v>
      </c>
    </row>
    <row r="1442">
      <c r="B1442" t="str">
        <v>SJ</v>
      </c>
      <c r="C1442">
        <v>46173</v>
      </c>
      <c r="D1442" t="str">
        <v>POS Data Upload DC Central</v>
      </c>
      <c r="E1442" t="str">
        <v>Uber</v>
      </c>
      <c r="F1442" t="str">
        <v>UBD</v>
      </c>
      <c r="G1442">
        <v>116000</v>
      </c>
      <c r="H1442">
        <v>14589</v>
      </c>
      <c r="I1442">
        <v>45.82</v>
      </c>
      <c r="J1442">
        <v>0</v>
      </c>
    </row>
    <row r="1443">
      <c r="B1443" t="str">
        <v>SJ</v>
      </c>
      <c r="C1443">
        <v>46173</v>
      </c>
      <c r="D1443" t="str">
        <v>POS Data Upload DC Central</v>
      </c>
      <c r="E1443" t="str">
        <v>Uber Shortage</v>
      </c>
      <c r="F1443" t="str">
        <v>UBD</v>
      </c>
      <c r="G1443">
        <v>678500</v>
      </c>
      <c r="H1443">
        <v>14589</v>
      </c>
      <c r="I1443">
        <v>0</v>
      </c>
      <c r="J1443">
        <v>0</v>
      </c>
    </row>
    <row r="1444">
      <c r="B1444" t="str">
        <v>SJ</v>
      </c>
      <c r="C1444">
        <v>46173</v>
      </c>
      <c r="D1444" t="str">
        <v>POS Data Upload DC Central</v>
      </c>
      <c r="E1444" t="str">
        <v>WL DD Tips</v>
      </c>
      <c r="F1444" t="str">
        <v/>
      </c>
      <c r="G1444">
        <v>670000</v>
      </c>
      <c r="H1444">
        <v>14589</v>
      </c>
      <c r="I1444">
        <v>0</v>
      </c>
      <c r="J1444">
        <v>8.99</v>
      </c>
    </row>
    <row r="1445">
      <c r="B1445" t="str">
        <v>SJ</v>
      </c>
      <c r="C1445">
        <v>46173</v>
      </c>
      <c r="D1445" t="str">
        <v>POS Data Upload DC Central</v>
      </c>
      <c r="E1445" t="str">
        <v>Amex Expected Deposit</v>
      </c>
      <c r="F1445" t="str">
        <v>CC</v>
      </c>
      <c r="G1445">
        <v>102500</v>
      </c>
      <c r="H1445">
        <v>14693</v>
      </c>
      <c r="I1445">
        <v>73.12</v>
      </c>
      <c r="J1445">
        <v>0</v>
      </c>
    </row>
    <row r="1446">
      <c r="B1446" t="str">
        <v>SJ</v>
      </c>
      <c r="C1446">
        <v>46173</v>
      </c>
      <c r="D1446" t="str">
        <v>POS Data Upload DC Central</v>
      </c>
      <c r="E1446" t="str">
        <v>Ca CRV</v>
      </c>
      <c r="F1446" t="str">
        <v/>
      </c>
      <c r="G1446">
        <v>240000</v>
      </c>
      <c r="H1446">
        <v>14693</v>
      </c>
      <c r="I1446">
        <v>0</v>
      </c>
      <c r="J1446">
        <v>0.25</v>
      </c>
    </row>
    <row r="1447">
      <c r="B1447" t="str">
        <v>SJ</v>
      </c>
      <c r="C1447">
        <v>46173</v>
      </c>
      <c r="D1447" t="str">
        <v>POS Data Upload DC Central</v>
      </c>
      <c r="E1447" t="str">
        <v>Cash Expected Deposit</v>
      </c>
      <c r="F1447" t="str">
        <v>CASH</v>
      </c>
      <c r="G1447">
        <v>102000</v>
      </c>
      <c r="H1447">
        <v>14693</v>
      </c>
      <c r="I1447">
        <v>582.9799999999996</v>
      </c>
      <c r="J1447">
        <v>0</v>
      </c>
    </row>
    <row r="1448">
      <c r="B1448" t="str">
        <v>SJ</v>
      </c>
      <c r="C1448">
        <v>46173</v>
      </c>
      <c r="D1448" t="str">
        <v>POS Data Upload DC Central</v>
      </c>
      <c r="E1448" t="str">
        <v>CC Expected Deposit</v>
      </c>
      <c r="F1448" t="str">
        <v>CC</v>
      </c>
      <c r="G1448">
        <v>102500</v>
      </c>
      <c r="H1448">
        <v>14693</v>
      </c>
      <c r="I1448">
        <v>3002.2100000000005</v>
      </c>
      <c r="J1448">
        <v>0</v>
      </c>
    </row>
    <row r="1449">
      <c r="B1449" t="str">
        <v>SJ</v>
      </c>
      <c r="C1449">
        <v>46173</v>
      </c>
      <c r="D1449" t="str">
        <v>POS Data Upload DC Central</v>
      </c>
      <c r="E1449" t="str">
        <v>Delivery Fee</v>
      </c>
      <c r="F1449" t="str">
        <v/>
      </c>
      <c r="G1449">
        <v>670000</v>
      </c>
      <c r="H1449">
        <v>14693</v>
      </c>
      <c r="I1449">
        <v>0</v>
      </c>
      <c r="J1449">
        <v>0</v>
      </c>
    </row>
    <row r="1450">
      <c r="B1450" t="str">
        <v>SJ</v>
      </c>
      <c r="C1450">
        <v>46173</v>
      </c>
      <c r="D1450" t="str">
        <v>POS Data Upload DC Central</v>
      </c>
      <c r="E1450" t="str">
        <v>Discounts - 10%</v>
      </c>
      <c r="F1450" t="str">
        <v/>
      </c>
      <c r="G1450">
        <v>421000</v>
      </c>
      <c r="H1450">
        <v>14693</v>
      </c>
      <c r="I1450">
        <v>0</v>
      </c>
      <c r="J1450">
        <v>0</v>
      </c>
    </row>
    <row r="1451">
      <c r="B1451" t="str">
        <v>SJ</v>
      </c>
      <c r="C1451">
        <v>46173</v>
      </c>
      <c r="D1451" t="str">
        <v>POS Data Upload DC Central</v>
      </c>
      <c r="E1451" t="str">
        <v>Discounts - Employee</v>
      </c>
      <c r="F1451" t="str">
        <v/>
      </c>
      <c r="G1451">
        <v>421000</v>
      </c>
      <c r="H1451">
        <v>14693</v>
      </c>
      <c r="I1451">
        <v>0</v>
      </c>
      <c r="J1451">
        <v>0</v>
      </c>
    </row>
    <row r="1452">
      <c r="B1452" t="str">
        <v>SJ</v>
      </c>
      <c r="C1452">
        <v>46173</v>
      </c>
      <c r="D1452" t="str">
        <v>POS Data Upload DC Central</v>
      </c>
      <c r="E1452" t="str">
        <v>Discounts - Guest Recovery</v>
      </c>
      <c r="F1452" t="str">
        <v/>
      </c>
      <c r="G1452">
        <v>421000</v>
      </c>
      <c r="H1452">
        <v>14693</v>
      </c>
      <c r="I1452">
        <v>0</v>
      </c>
      <c r="J1452">
        <v>0</v>
      </c>
    </row>
    <row r="1453">
      <c r="B1453" t="str">
        <v>SJ</v>
      </c>
      <c r="C1453">
        <v>46173</v>
      </c>
      <c r="D1453" t="str">
        <v>POS Data Upload DC Central</v>
      </c>
      <c r="E1453" t="str">
        <v>Discounts - Manager</v>
      </c>
      <c r="F1453" t="str">
        <v/>
      </c>
      <c r="G1453">
        <v>421000</v>
      </c>
      <c r="H1453">
        <v>14693</v>
      </c>
      <c r="I1453">
        <v>0</v>
      </c>
      <c r="J1453">
        <v>0</v>
      </c>
    </row>
    <row r="1454">
      <c r="B1454" t="str">
        <v>SJ</v>
      </c>
      <c r="C1454">
        <v>46173</v>
      </c>
      <c r="D1454" t="str">
        <v>POS Data Upload DC Central</v>
      </c>
      <c r="E1454" t="str">
        <v>Discounts - Military</v>
      </c>
      <c r="F1454" t="str">
        <v/>
      </c>
      <c r="G1454">
        <v>421000</v>
      </c>
      <c r="H1454">
        <v>14693</v>
      </c>
      <c r="I1454">
        <v>0</v>
      </c>
      <c r="J1454">
        <v>0</v>
      </c>
    </row>
    <row r="1455">
      <c r="B1455" t="str">
        <v>SJ</v>
      </c>
      <c r="C1455">
        <v>46173</v>
      </c>
      <c r="D1455" t="str">
        <v>POS Data Upload DC Central</v>
      </c>
      <c r="E1455" t="str">
        <v>Discounts - Open $</v>
      </c>
      <c r="F1455" t="str">
        <v/>
      </c>
      <c r="G1455">
        <v>421000</v>
      </c>
      <c r="H1455">
        <v>14693</v>
      </c>
      <c r="I1455">
        <v>0</v>
      </c>
      <c r="J1455">
        <v>0</v>
      </c>
    </row>
    <row r="1456">
      <c r="B1456" t="str">
        <v>SJ</v>
      </c>
      <c r="C1456">
        <v>46173</v>
      </c>
      <c r="D1456" t="str">
        <v>POS Data Upload DC Central</v>
      </c>
      <c r="E1456" t="str">
        <v>Discounts - Open %</v>
      </c>
      <c r="F1456" t="str">
        <v/>
      </c>
      <c r="G1456">
        <v>421000</v>
      </c>
      <c r="H1456">
        <v>14693</v>
      </c>
      <c r="I1456">
        <v>0</v>
      </c>
      <c r="J1456">
        <v>0</v>
      </c>
    </row>
    <row r="1457">
      <c r="B1457" t="str">
        <v>SJ</v>
      </c>
      <c r="C1457">
        <v>46173</v>
      </c>
      <c r="D1457" t="str">
        <v>POS Data Upload DC Central</v>
      </c>
      <c r="E1457" t="str">
        <v>Discounts - Other</v>
      </c>
      <c r="F1457" t="str">
        <v/>
      </c>
      <c r="G1457">
        <v>421000</v>
      </c>
      <c r="H1457">
        <v>14693</v>
      </c>
      <c r="I1457">
        <v>0</v>
      </c>
      <c r="J1457">
        <v>0</v>
      </c>
    </row>
    <row r="1458">
      <c r="B1458" t="str">
        <v>SJ</v>
      </c>
      <c r="C1458">
        <v>46173</v>
      </c>
      <c r="D1458" t="str">
        <v>POS Data Upload DC Central</v>
      </c>
      <c r="E1458" t="str">
        <v>Discounts - Police</v>
      </c>
      <c r="F1458" t="str">
        <v/>
      </c>
      <c r="G1458">
        <v>421000</v>
      </c>
      <c r="H1458">
        <v>14693</v>
      </c>
      <c r="I1458">
        <v>0</v>
      </c>
      <c r="J1458">
        <v>0</v>
      </c>
    </row>
    <row r="1459">
      <c r="B1459" t="str">
        <v>SJ</v>
      </c>
      <c r="C1459">
        <v>46173</v>
      </c>
      <c r="D1459" t="str">
        <v>POS Data Upload DC Central</v>
      </c>
      <c r="E1459" t="str">
        <v>Discounts - Senior Citizen</v>
      </c>
      <c r="F1459" t="str">
        <v/>
      </c>
      <c r="G1459">
        <v>421000</v>
      </c>
      <c r="H1459">
        <v>14693</v>
      </c>
      <c r="I1459">
        <v>0</v>
      </c>
      <c r="J1459">
        <v>0</v>
      </c>
    </row>
    <row r="1460">
      <c r="B1460" t="str">
        <v>SJ</v>
      </c>
      <c r="C1460">
        <v>46173</v>
      </c>
      <c r="D1460" t="str">
        <v>POS Data Upload DC Central</v>
      </c>
      <c r="E1460" t="str">
        <v>Donations</v>
      </c>
      <c r="F1460" t="str">
        <v/>
      </c>
      <c r="G1460">
        <v>236000</v>
      </c>
      <c r="H1460">
        <v>14693</v>
      </c>
      <c r="I1460">
        <v>0</v>
      </c>
      <c r="J1460">
        <v>0</v>
      </c>
    </row>
    <row r="1461">
      <c r="B1461" t="str">
        <v>SJ</v>
      </c>
      <c r="C1461">
        <v>46173</v>
      </c>
      <c r="D1461" t="str">
        <v>POS Data Upload DC Central</v>
      </c>
      <c r="E1461" t="str">
        <v>DoorDash</v>
      </c>
      <c r="F1461" t="str">
        <v>DDD</v>
      </c>
      <c r="G1461">
        <v>113000</v>
      </c>
      <c r="H1461">
        <v>14693</v>
      </c>
      <c r="I1461">
        <v>328.39</v>
      </c>
      <c r="J1461">
        <v>0</v>
      </c>
    </row>
    <row r="1462">
      <c r="B1462" t="str">
        <v>SJ</v>
      </c>
      <c r="C1462">
        <v>46173</v>
      </c>
      <c r="D1462" t="str">
        <v>POS Data Upload DC Central</v>
      </c>
      <c r="E1462" t="str">
        <v>DoorDash Shortage</v>
      </c>
      <c r="F1462" t="str">
        <v>DDD</v>
      </c>
      <c r="G1462">
        <v>678500</v>
      </c>
      <c r="H1462">
        <v>14693</v>
      </c>
      <c r="I1462">
        <v>0</v>
      </c>
      <c r="J1462">
        <v>0</v>
      </c>
    </row>
    <row r="1463">
      <c r="B1463" t="str">
        <v>SJ</v>
      </c>
      <c r="C1463">
        <v>46173</v>
      </c>
      <c r="D1463" t="str">
        <v>POS Data Upload DC Central</v>
      </c>
      <c r="E1463" t="str">
        <v xml:space="preserve">EBT Expected </v>
      </c>
      <c r="F1463" t="str">
        <v/>
      </c>
      <c r="G1463">
        <v>114000</v>
      </c>
      <c r="H1463">
        <v>14693</v>
      </c>
      <c r="I1463">
        <v>0</v>
      </c>
      <c r="J1463">
        <v>0</v>
      </c>
    </row>
    <row r="1464">
      <c r="B1464" t="str">
        <v>SJ</v>
      </c>
      <c r="C1464">
        <v>46173</v>
      </c>
      <c r="D1464" t="str">
        <v>POS Data Upload DC Central</v>
      </c>
      <c r="E1464" t="str">
        <v>EZ Cater</v>
      </c>
      <c r="F1464" t="str">
        <v/>
      </c>
      <c r="G1464">
        <v>110000</v>
      </c>
      <c r="H1464">
        <v>14693</v>
      </c>
      <c r="I1464">
        <v>0</v>
      </c>
      <c r="J1464">
        <v>0</v>
      </c>
    </row>
    <row r="1465">
      <c r="B1465" t="str">
        <v>SJ</v>
      </c>
      <c r="C1465">
        <v>46173</v>
      </c>
      <c r="D1465" t="str">
        <v>POS Data Upload DC Central</v>
      </c>
      <c r="E1465" t="str">
        <v>Gift Card Redeemed</v>
      </c>
      <c r="F1465" t="str">
        <v/>
      </c>
      <c r="G1465">
        <v>202900</v>
      </c>
      <c r="H1465">
        <v>14693</v>
      </c>
      <c r="I1465">
        <v>0</v>
      </c>
      <c r="J1465">
        <v>0</v>
      </c>
    </row>
    <row r="1466">
      <c r="B1466" t="str">
        <v>SJ</v>
      </c>
      <c r="C1466">
        <v>46173</v>
      </c>
      <c r="D1466" t="str">
        <v>POS Data Upload DC Central</v>
      </c>
      <c r="E1466" t="str">
        <v>Gift Cards Sales</v>
      </c>
      <c r="F1466" t="str">
        <v/>
      </c>
      <c r="G1466">
        <v>202800</v>
      </c>
      <c r="H1466">
        <v>14693</v>
      </c>
      <c r="I1466">
        <v>0</v>
      </c>
      <c r="J1466">
        <v>0</v>
      </c>
    </row>
    <row r="1467">
      <c r="B1467" t="str">
        <v>SJ</v>
      </c>
      <c r="C1467">
        <v>46173</v>
      </c>
      <c r="D1467" t="str">
        <v>POS Data Upload DC Central</v>
      </c>
      <c r="E1467" t="str">
        <v>GrubHub</v>
      </c>
      <c r="F1467" t="str">
        <v>GHD</v>
      </c>
      <c r="G1467">
        <v>115000</v>
      </c>
      <c r="H1467">
        <v>14693</v>
      </c>
      <c r="I1467">
        <v>0</v>
      </c>
      <c r="J1467">
        <v>0</v>
      </c>
    </row>
    <row r="1468">
      <c r="B1468" t="str">
        <v>SJ</v>
      </c>
      <c r="C1468">
        <v>46173</v>
      </c>
      <c r="D1468" t="str">
        <v>POS Data Upload DC Central</v>
      </c>
      <c r="E1468" t="str">
        <v>Kiosk Expected Payment</v>
      </c>
      <c r="F1468" t="str">
        <v>CC</v>
      </c>
      <c r="G1468">
        <v>102500</v>
      </c>
      <c r="H1468">
        <v>14693</v>
      </c>
      <c r="I1468">
        <v>909.4200000000001</v>
      </c>
      <c r="J1468">
        <v>0</v>
      </c>
    </row>
    <row r="1469">
      <c r="B1469" t="str">
        <v>SJ</v>
      </c>
      <c r="C1469">
        <v>46173</v>
      </c>
      <c r="D1469" t="str">
        <v>POS Data Upload DC Central</v>
      </c>
      <c r="E1469" t="str">
        <v>Non-Redeemable Tender</v>
      </c>
      <c r="F1469" t="str">
        <v>CASH</v>
      </c>
      <c r="G1469">
        <v>676000</v>
      </c>
      <c r="H1469">
        <v>14693</v>
      </c>
      <c r="I1469">
        <v>0</v>
      </c>
      <c r="J1469">
        <v>0</v>
      </c>
    </row>
    <row r="1470">
      <c r="B1470" t="str">
        <v>SJ</v>
      </c>
      <c r="C1470">
        <v>46173</v>
      </c>
      <c r="D1470" t="str">
        <v>POS Data Upload DC Central</v>
      </c>
      <c r="E1470" t="str">
        <v>O/S DC Discrepancies</v>
      </c>
      <c r="F1470" t="str">
        <v>CASH</v>
      </c>
      <c r="G1470">
        <v>676000</v>
      </c>
      <c r="H1470">
        <v>14693</v>
      </c>
      <c r="I1470">
        <v>0</v>
      </c>
      <c r="J1470">
        <v>0</v>
      </c>
    </row>
    <row r="1471">
      <c r="B1471" t="str">
        <v>SJ</v>
      </c>
      <c r="C1471">
        <v>46173</v>
      </c>
      <c r="D1471" t="str">
        <v>POS Data Upload DC Central</v>
      </c>
      <c r="E1471" t="str">
        <v>Online Catering</v>
      </c>
      <c r="F1471" t="str">
        <v/>
      </c>
      <c r="G1471">
        <v>110000</v>
      </c>
      <c r="H1471">
        <v>14693</v>
      </c>
      <c r="I1471">
        <v>0</v>
      </c>
      <c r="J1471">
        <v>0</v>
      </c>
    </row>
    <row r="1472">
      <c r="B1472" t="str">
        <v>SJ</v>
      </c>
      <c r="C1472">
        <v>46173</v>
      </c>
      <c r="D1472" t="str">
        <v>POS Data Upload DC Central</v>
      </c>
      <c r="E1472" t="str">
        <v>Paid Outs</v>
      </c>
      <c r="F1472" t="str">
        <v/>
      </c>
      <c r="G1472">
        <v>116200</v>
      </c>
      <c r="H1472">
        <v>14693</v>
      </c>
      <c r="I1472">
        <v>0</v>
      </c>
      <c r="J1472">
        <v>0</v>
      </c>
    </row>
    <row r="1473">
      <c r="B1473" t="str">
        <v>SJ</v>
      </c>
      <c r="C1473">
        <v>46173</v>
      </c>
      <c r="D1473" t="str">
        <v>POS Data Upload DC Central</v>
      </c>
      <c r="E1473" t="str">
        <v>POS Over/Short</v>
      </c>
      <c r="F1473" t="str">
        <v>CASH</v>
      </c>
      <c r="G1473">
        <v>676000</v>
      </c>
      <c r="H1473">
        <v>14693</v>
      </c>
      <c r="I1473">
        <v>0</v>
      </c>
      <c r="J1473">
        <v>0</v>
      </c>
    </row>
    <row r="1474">
      <c r="B1474" t="str">
        <v>SJ</v>
      </c>
      <c r="C1474">
        <v>46173</v>
      </c>
      <c r="D1474" t="str">
        <v>POS Data Upload DC Central</v>
      </c>
      <c r="E1474" t="str">
        <v>Promotions</v>
      </c>
      <c r="F1474" t="str">
        <v/>
      </c>
      <c r="G1474">
        <v>444000</v>
      </c>
      <c r="H1474">
        <v>14693</v>
      </c>
      <c r="I1474">
        <v>0</v>
      </c>
      <c r="J1474">
        <v>0</v>
      </c>
    </row>
    <row r="1475">
      <c r="B1475" t="str">
        <v>SJ</v>
      </c>
      <c r="C1475">
        <v>46173</v>
      </c>
      <c r="D1475" t="str">
        <v>POS Data Upload DC Central</v>
      </c>
      <c r="E1475" t="str">
        <v>Sales Beverages</v>
      </c>
      <c r="F1475" t="str">
        <v/>
      </c>
      <c r="G1475">
        <v>401000</v>
      </c>
      <c r="H1475">
        <v>14693</v>
      </c>
      <c r="I1475">
        <v>0</v>
      </c>
      <c r="J1475">
        <v>400.85</v>
      </c>
    </row>
    <row r="1476">
      <c r="B1476" t="str">
        <v>SJ</v>
      </c>
      <c r="C1476">
        <v>46173</v>
      </c>
      <c r="D1476" t="str">
        <v>POS Data Upload DC Central</v>
      </c>
      <c r="E1476" t="str">
        <v>Sales Food</v>
      </c>
      <c r="F1476" t="str">
        <v/>
      </c>
      <c r="G1476">
        <v>401000</v>
      </c>
      <c r="H1476">
        <v>14693</v>
      </c>
      <c r="I1476">
        <v>0</v>
      </c>
      <c r="J1476">
        <v>4100.24</v>
      </c>
    </row>
    <row r="1477">
      <c r="B1477" t="str">
        <v>SJ</v>
      </c>
      <c r="C1477">
        <v>46173</v>
      </c>
      <c r="D1477" t="str">
        <v>POS Data Upload DC Central</v>
      </c>
      <c r="E1477" t="str">
        <v>Sales Other</v>
      </c>
      <c r="F1477" t="str">
        <v/>
      </c>
      <c r="G1477">
        <v>408000</v>
      </c>
      <c r="H1477">
        <v>14693</v>
      </c>
      <c r="I1477">
        <v>0</v>
      </c>
      <c r="J1477">
        <v>0.75</v>
      </c>
    </row>
    <row r="1478">
      <c r="B1478" t="str">
        <v>SJ</v>
      </c>
      <c r="C1478">
        <v>46173</v>
      </c>
      <c r="D1478" t="str">
        <v>POS Data Upload DC Central</v>
      </c>
      <c r="E1478" t="str">
        <v>Sales Tax Payable</v>
      </c>
      <c r="F1478" t="str">
        <v/>
      </c>
      <c r="G1478">
        <v>241000</v>
      </c>
      <c r="H1478">
        <v>14693</v>
      </c>
      <c r="I1478">
        <v>0</v>
      </c>
      <c r="J1478">
        <v>394.03</v>
      </c>
    </row>
    <row r="1479">
      <c r="B1479" t="str">
        <v>SJ</v>
      </c>
      <c r="C1479">
        <v>46173</v>
      </c>
      <c r="D1479" t="str">
        <v>POS Data Upload DC Central</v>
      </c>
      <c r="E1479" t="str">
        <v>Uber</v>
      </c>
      <c r="F1479" t="str">
        <v>UBD</v>
      </c>
      <c r="G1479">
        <v>116000</v>
      </c>
      <c r="H1479">
        <v>14693</v>
      </c>
      <c r="I1479">
        <v>0</v>
      </c>
      <c r="J1479">
        <v>0</v>
      </c>
    </row>
    <row r="1480">
      <c r="B1480" t="str">
        <v>SJ</v>
      </c>
      <c r="C1480">
        <v>46173</v>
      </c>
      <c r="D1480" t="str">
        <v>POS Data Upload DC Central</v>
      </c>
      <c r="E1480" t="str">
        <v>Uber Shortage</v>
      </c>
      <c r="F1480" t="str">
        <v>UBD</v>
      </c>
      <c r="G1480">
        <v>678500</v>
      </c>
      <c r="H1480">
        <v>14693</v>
      </c>
      <c r="I1480">
        <v>0</v>
      </c>
      <c r="J1480">
        <v>0</v>
      </c>
    </row>
    <row r="1481">
      <c r="B1481" t="str">
        <v>SJ</v>
      </c>
      <c r="C1481">
        <v>46173</v>
      </c>
      <c r="D1481" t="str">
        <v>POS Data Upload DC Central</v>
      </c>
      <c r="E1481" t="str">
        <v>WL DD Tips</v>
      </c>
      <c r="F1481" t="str">
        <v/>
      </c>
      <c r="G1481">
        <v>670000</v>
      </c>
      <c r="H1481">
        <v>14693</v>
      </c>
      <c r="I1481">
        <v>0</v>
      </c>
      <c r="J1481">
        <v>0</v>
      </c>
    </row>
    <row r="1482">
      <c r="B1482" t="str">
        <v>SJ</v>
      </c>
      <c r="C1482">
        <v>46173</v>
      </c>
      <c r="D1482" t="str">
        <v>POS Data Upload DC Central</v>
      </c>
      <c r="E1482" t="str">
        <v>Amex Expected Deposit</v>
      </c>
      <c r="F1482" t="str">
        <v>CC</v>
      </c>
      <c r="G1482">
        <v>102500</v>
      </c>
      <c r="H1482">
        <v>14719</v>
      </c>
      <c r="I1482">
        <v>124.02000000000001</v>
      </c>
      <c r="J1482">
        <v>0</v>
      </c>
    </row>
    <row r="1483">
      <c r="B1483" t="str">
        <v>SJ</v>
      </c>
      <c r="C1483">
        <v>46173</v>
      </c>
      <c r="D1483" t="str">
        <v>POS Data Upload DC Central</v>
      </c>
      <c r="E1483" t="str">
        <v>Ca CRV</v>
      </c>
      <c r="F1483" t="str">
        <v/>
      </c>
      <c r="G1483">
        <v>240000</v>
      </c>
      <c r="H1483">
        <v>14719</v>
      </c>
      <c r="I1483">
        <v>0</v>
      </c>
      <c r="J1483">
        <v>0.05</v>
      </c>
    </row>
    <row r="1484">
      <c r="B1484" t="str">
        <v>SJ</v>
      </c>
      <c r="C1484">
        <v>46173</v>
      </c>
      <c r="D1484" t="str">
        <v>POS Data Upload DC Central</v>
      </c>
      <c r="E1484" t="str">
        <v>Cash Expected Deposit</v>
      </c>
      <c r="F1484" t="str">
        <v>CASH</v>
      </c>
      <c r="G1484">
        <v>102000</v>
      </c>
      <c r="H1484">
        <v>14719</v>
      </c>
      <c r="I1484">
        <v>765.6500000000005</v>
      </c>
      <c r="J1484">
        <v>0</v>
      </c>
    </row>
    <row r="1485">
      <c r="B1485" t="str">
        <v>SJ</v>
      </c>
      <c r="C1485">
        <v>46173</v>
      </c>
      <c r="D1485" t="str">
        <v>POS Data Upload DC Central</v>
      </c>
      <c r="E1485" t="str">
        <v>CC Expected Deposit</v>
      </c>
      <c r="F1485" t="str">
        <v>CC</v>
      </c>
      <c r="G1485">
        <v>102500</v>
      </c>
      <c r="H1485">
        <v>14719</v>
      </c>
      <c r="I1485">
        <v>2992.06</v>
      </c>
      <c r="J1485">
        <v>0</v>
      </c>
    </row>
    <row r="1486">
      <c r="B1486" t="str">
        <v>SJ</v>
      </c>
      <c r="C1486">
        <v>46173</v>
      </c>
      <c r="D1486" t="str">
        <v>POS Data Upload DC Central</v>
      </c>
      <c r="E1486" t="str">
        <v>Delivery Fee</v>
      </c>
      <c r="F1486" t="str">
        <v/>
      </c>
      <c r="G1486">
        <v>670000</v>
      </c>
      <c r="H1486">
        <v>14719</v>
      </c>
      <c r="I1486">
        <v>0</v>
      </c>
      <c r="J1486">
        <v>2.98</v>
      </c>
    </row>
    <row r="1487">
      <c r="B1487" t="str">
        <v>SJ</v>
      </c>
      <c r="C1487">
        <v>46173</v>
      </c>
      <c r="D1487" t="str">
        <v>POS Data Upload DC Central</v>
      </c>
      <c r="E1487" t="str">
        <v>Discounts - 10%</v>
      </c>
      <c r="F1487" t="str">
        <v/>
      </c>
      <c r="G1487">
        <v>421000</v>
      </c>
      <c r="H1487">
        <v>14719</v>
      </c>
      <c r="I1487">
        <v>0</v>
      </c>
      <c r="J1487">
        <v>0</v>
      </c>
    </row>
    <row r="1488">
      <c r="B1488" t="str">
        <v>SJ</v>
      </c>
      <c r="C1488">
        <v>46173</v>
      </c>
      <c r="D1488" t="str">
        <v>POS Data Upload DC Central</v>
      </c>
      <c r="E1488" t="str">
        <v>Discounts - Employee</v>
      </c>
      <c r="F1488" t="str">
        <v/>
      </c>
      <c r="G1488">
        <v>421000</v>
      </c>
      <c r="H1488">
        <v>14719</v>
      </c>
      <c r="I1488">
        <v>0</v>
      </c>
      <c r="J1488">
        <v>0</v>
      </c>
    </row>
    <row r="1489">
      <c r="B1489" t="str">
        <v>SJ</v>
      </c>
      <c r="C1489">
        <v>46173</v>
      </c>
      <c r="D1489" t="str">
        <v>POS Data Upload DC Central</v>
      </c>
      <c r="E1489" t="str">
        <v>Discounts - Guest Recovery</v>
      </c>
      <c r="F1489" t="str">
        <v/>
      </c>
      <c r="G1489">
        <v>421000</v>
      </c>
      <c r="H1489">
        <v>14719</v>
      </c>
      <c r="I1489">
        <v>0</v>
      </c>
      <c r="J1489">
        <v>0</v>
      </c>
    </row>
    <row r="1490">
      <c r="B1490" t="str">
        <v>SJ</v>
      </c>
      <c r="C1490">
        <v>46173</v>
      </c>
      <c r="D1490" t="str">
        <v>POS Data Upload DC Central</v>
      </c>
      <c r="E1490" t="str">
        <v>Discounts - Manager</v>
      </c>
      <c r="F1490" t="str">
        <v/>
      </c>
      <c r="G1490">
        <v>421000</v>
      </c>
      <c r="H1490">
        <v>14719</v>
      </c>
      <c r="I1490">
        <v>0</v>
      </c>
      <c r="J1490">
        <v>0</v>
      </c>
    </row>
    <row r="1491">
      <c r="B1491" t="str">
        <v>SJ</v>
      </c>
      <c r="C1491">
        <v>46173</v>
      </c>
      <c r="D1491" t="str">
        <v>POS Data Upload DC Central</v>
      </c>
      <c r="E1491" t="str">
        <v>Discounts - Military</v>
      </c>
      <c r="F1491" t="str">
        <v/>
      </c>
      <c r="G1491">
        <v>421000</v>
      </c>
      <c r="H1491">
        <v>14719</v>
      </c>
      <c r="I1491">
        <v>0</v>
      </c>
      <c r="J1491">
        <v>0</v>
      </c>
    </row>
    <row r="1492">
      <c r="B1492" t="str">
        <v>SJ</v>
      </c>
      <c r="C1492">
        <v>46173</v>
      </c>
      <c r="D1492" t="str">
        <v>POS Data Upload DC Central</v>
      </c>
      <c r="E1492" t="str">
        <v>Discounts - Open $</v>
      </c>
      <c r="F1492" t="str">
        <v/>
      </c>
      <c r="G1492">
        <v>421000</v>
      </c>
      <c r="H1492">
        <v>14719</v>
      </c>
      <c r="I1492">
        <v>0</v>
      </c>
      <c r="J1492">
        <v>0</v>
      </c>
    </row>
    <row r="1493">
      <c r="B1493" t="str">
        <v>SJ</v>
      </c>
      <c r="C1493">
        <v>46173</v>
      </c>
      <c r="D1493" t="str">
        <v>POS Data Upload DC Central</v>
      </c>
      <c r="E1493" t="str">
        <v>Discounts - Open %</v>
      </c>
      <c r="F1493" t="str">
        <v/>
      </c>
      <c r="G1493">
        <v>421000</v>
      </c>
      <c r="H1493">
        <v>14719</v>
      </c>
      <c r="I1493">
        <v>0</v>
      </c>
      <c r="J1493">
        <v>0</v>
      </c>
    </row>
    <row r="1494">
      <c r="B1494" t="str">
        <v>SJ</v>
      </c>
      <c r="C1494">
        <v>46173</v>
      </c>
      <c r="D1494" t="str">
        <v>POS Data Upload DC Central</v>
      </c>
      <c r="E1494" t="str">
        <v>Discounts - Other</v>
      </c>
      <c r="F1494" t="str">
        <v/>
      </c>
      <c r="G1494">
        <v>421000</v>
      </c>
      <c r="H1494">
        <v>14719</v>
      </c>
      <c r="I1494">
        <v>0</v>
      </c>
      <c r="J1494">
        <v>0</v>
      </c>
    </row>
    <row r="1495">
      <c r="B1495" t="str">
        <v>SJ</v>
      </c>
      <c r="C1495">
        <v>46173</v>
      </c>
      <c r="D1495" t="str">
        <v>POS Data Upload DC Central</v>
      </c>
      <c r="E1495" t="str">
        <v>Discounts - Police</v>
      </c>
      <c r="F1495" t="str">
        <v/>
      </c>
      <c r="G1495">
        <v>421000</v>
      </c>
      <c r="H1495">
        <v>14719</v>
      </c>
      <c r="I1495">
        <v>0</v>
      </c>
      <c r="J1495">
        <v>0</v>
      </c>
    </row>
    <row r="1496">
      <c r="B1496" t="str">
        <v>SJ</v>
      </c>
      <c r="C1496">
        <v>46173</v>
      </c>
      <c r="D1496" t="str">
        <v>POS Data Upload DC Central</v>
      </c>
      <c r="E1496" t="str">
        <v>Discounts - Senior Citizen</v>
      </c>
      <c r="F1496" t="str">
        <v/>
      </c>
      <c r="G1496">
        <v>421000</v>
      </c>
      <c r="H1496">
        <v>14719</v>
      </c>
      <c r="I1496">
        <v>0</v>
      </c>
      <c r="J1496">
        <v>0</v>
      </c>
    </row>
    <row r="1497">
      <c r="B1497" t="str">
        <v>SJ</v>
      </c>
      <c r="C1497">
        <v>46173</v>
      </c>
      <c r="D1497" t="str">
        <v>POS Data Upload DC Central</v>
      </c>
      <c r="E1497" t="str">
        <v>Donations</v>
      </c>
      <c r="F1497" t="str">
        <v/>
      </c>
      <c r="G1497">
        <v>236000</v>
      </c>
      <c r="H1497">
        <v>14719</v>
      </c>
      <c r="I1497">
        <v>0</v>
      </c>
      <c r="J1497">
        <v>0</v>
      </c>
    </row>
    <row r="1498">
      <c r="B1498" t="str">
        <v>SJ</v>
      </c>
      <c r="C1498">
        <v>46173</v>
      </c>
      <c r="D1498" t="str">
        <v>POS Data Upload DC Central</v>
      </c>
      <c r="E1498" t="str">
        <v>DoorDash</v>
      </c>
      <c r="F1498" t="str">
        <v>DDD</v>
      </c>
      <c r="G1498">
        <v>113000</v>
      </c>
      <c r="H1498">
        <v>14719</v>
      </c>
      <c r="I1498">
        <v>490.87</v>
      </c>
      <c r="J1498">
        <v>0</v>
      </c>
    </row>
    <row r="1499">
      <c r="B1499" t="str">
        <v>SJ</v>
      </c>
      <c r="C1499">
        <v>46173</v>
      </c>
      <c r="D1499" t="str">
        <v>POS Data Upload DC Central</v>
      </c>
      <c r="E1499" t="str">
        <v>DoorDash Shortage</v>
      </c>
      <c r="F1499" t="str">
        <v>DDD</v>
      </c>
      <c r="G1499">
        <v>678500</v>
      </c>
      <c r="H1499">
        <v>14719</v>
      </c>
      <c r="I1499">
        <v>0</v>
      </c>
      <c r="J1499">
        <v>0</v>
      </c>
    </row>
    <row r="1500">
      <c r="B1500" t="str">
        <v>SJ</v>
      </c>
      <c r="C1500">
        <v>46173</v>
      </c>
      <c r="D1500" t="str">
        <v>POS Data Upload DC Central</v>
      </c>
      <c r="E1500" t="str">
        <v xml:space="preserve">EBT Expected </v>
      </c>
      <c r="F1500" t="str">
        <v/>
      </c>
      <c r="G1500">
        <v>114000</v>
      </c>
      <c r="H1500">
        <v>14719</v>
      </c>
      <c r="I1500">
        <v>60.11</v>
      </c>
      <c r="J1500">
        <v>0</v>
      </c>
    </row>
    <row r="1501">
      <c r="B1501" t="str">
        <v>SJ</v>
      </c>
      <c r="C1501">
        <v>46173</v>
      </c>
      <c r="D1501" t="str">
        <v>POS Data Upload DC Central</v>
      </c>
      <c r="E1501" t="str">
        <v>EZ Cater</v>
      </c>
      <c r="F1501" t="str">
        <v/>
      </c>
      <c r="G1501">
        <v>110000</v>
      </c>
      <c r="H1501">
        <v>14719</v>
      </c>
      <c r="I1501">
        <v>0</v>
      </c>
      <c r="J1501">
        <v>0</v>
      </c>
    </row>
    <row r="1502">
      <c r="B1502" t="str">
        <v>SJ</v>
      </c>
      <c r="C1502">
        <v>46173</v>
      </c>
      <c r="D1502" t="str">
        <v>POS Data Upload DC Central</v>
      </c>
      <c r="E1502" t="str">
        <v>Gift Card Redeemed</v>
      </c>
      <c r="F1502" t="str">
        <v/>
      </c>
      <c r="G1502">
        <v>202900</v>
      </c>
      <c r="H1502">
        <v>14719</v>
      </c>
      <c r="I1502">
        <v>0</v>
      </c>
      <c r="J1502">
        <v>0</v>
      </c>
    </row>
    <row r="1503">
      <c r="B1503" t="str">
        <v>SJ</v>
      </c>
      <c r="C1503">
        <v>46173</v>
      </c>
      <c r="D1503" t="str">
        <v>POS Data Upload DC Central</v>
      </c>
      <c r="E1503" t="str">
        <v>Gift Cards Sales</v>
      </c>
      <c r="F1503" t="str">
        <v/>
      </c>
      <c r="G1503">
        <v>202800</v>
      </c>
      <c r="H1503">
        <v>14719</v>
      </c>
      <c r="I1503">
        <v>0</v>
      </c>
      <c r="J1503">
        <v>0</v>
      </c>
    </row>
    <row r="1504">
      <c r="B1504" t="str">
        <v>SJ</v>
      </c>
      <c r="C1504">
        <v>46173</v>
      </c>
      <c r="D1504" t="str">
        <v>POS Data Upload DC Central</v>
      </c>
      <c r="E1504" t="str">
        <v>GrubHub</v>
      </c>
      <c r="F1504" t="str">
        <v>GHD</v>
      </c>
      <c r="G1504">
        <v>115000</v>
      </c>
      <c r="H1504">
        <v>14719</v>
      </c>
      <c r="I1504">
        <v>0</v>
      </c>
      <c r="J1504">
        <v>0</v>
      </c>
    </row>
    <row r="1505">
      <c r="B1505" t="str">
        <v>SJ</v>
      </c>
      <c r="C1505">
        <v>46173</v>
      </c>
      <c r="D1505" t="str">
        <v>POS Data Upload DC Central</v>
      </c>
      <c r="E1505" t="str">
        <v>Kiosk Expected Payment</v>
      </c>
      <c r="F1505" t="str">
        <v>CC</v>
      </c>
      <c r="G1505">
        <v>102500</v>
      </c>
      <c r="H1505">
        <v>14719</v>
      </c>
      <c r="I1505">
        <v>453.54999999999995</v>
      </c>
      <c r="J1505">
        <v>0</v>
      </c>
    </row>
    <row r="1506">
      <c r="B1506" t="str">
        <v>SJ</v>
      </c>
      <c r="C1506">
        <v>46173</v>
      </c>
      <c r="D1506" t="str">
        <v>POS Data Upload DC Central</v>
      </c>
      <c r="E1506" t="str">
        <v>Non-Redeemable Tender</v>
      </c>
      <c r="F1506" t="str">
        <v>CASH</v>
      </c>
      <c r="G1506">
        <v>676000</v>
      </c>
      <c r="H1506">
        <v>14719</v>
      </c>
      <c r="I1506">
        <v>0</v>
      </c>
      <c r="J1506">
        <v>0</v>
      </c>
    </row>
    <row r="1507">
      <c r="B1507" t="str">
        <v>SJ</v>
      </c>
      <c r="C1507">
        <v>46173</v>
      </c>
      <c r="D1507" t="str">
        <v>POS Data Upload DC Central</v>
      </c>
      <c r="E1507" t="str">
        <v>O/S DC Discrepancies</v>
      </c>
      <c r="F1507" t="str">
        <v>CASH</v>
      </c>
      <c r="G1507">
        <v>676000</v>
      </c>
      <c r="H1507">
        <v>14719</v>
      </c>
      <c r="I1507">
        <v>0</v>
      </c>
      <c r="J1507">
        <v>0</v>
      </c>
    </row>
    <row r="1508">
      <c r="B1508" t="str">
        <v>SJ</v>
      </c>
      <c r="C1508">
        <v>46173</v>
      </c>
      <c r="D1508" t="str">
        <v>POS Data Upload DC Central</v>
      </c>
      <c r="E1508" t="str">
        <v>Online Catering</v>
      </c>
      <c r="F1508" t="str">
        <v/>
      </c>
      <c r="G1508">
        <v>110000</v>
      </c>
      <c r="H1508">
        <v>14719</v>
      </c>
      <c r="I1508">
        <v>0</v>
      </c>
      <c r="J1508">
        <v>0</v>
      </c>
    </row>
    <row r="1509">
      <c r="B1509" t="str">
        <v>SJ</v>
      </c>
      <c r="C1509">
        <v>46173</v>
      </c>
      <c r="D1509" t="str">
        <v>POS Data Upload DC Central</v>
      </c>
      <c r="E1509" t="str">
        <v>Paid Outs</v>
      </c>
      <c r="F1509" t="str">
        <v/>
      </c>
      <c r="G1509">
        <v>116200</v>
      </c>
      <c r="H1509">
        <v>14719</v>
      </c>
      <c r="I1509">
        <v>0</v>
      </c>
      <c r="J1509">
        <v>0</v>
      </c>
    </row>
    <row r="1510">
      <c r="B1510" t="str">
        <v>SJ</v>
      </c>
      <c r="C1510">
        <v>46173</v>
      </c>
      <c r="D1510" t="str">
        <v>POS Data Upload DC Central</v>
      </c>
      <c r="E1510" t="str">
        <v>POS Over/Short</v>
      </c>
      <c r="F1510" t="str">
        <v>CASH</v>
      </c>
      <c r="G1510">
        <v>676000</v>
      </c>
      <c r="H1510">
        <v>14719</v>
      </c>
      <c r="I1510">
        <v>0</v>
      </c>
      <c r="J1510">
        <v>0</v>
      </c>
    </row>
    <row r="1511">
      <c r="B1511" t="str">
        <v>SJ</v>
      </c>
      <c r="C1511">
        <v>46173</v>
      </c>
      <c r="D1511" t="str">
        <v>POS Data Upload DC Central</v>
      </c>
      <c r="E1511" t="str">
        <v>Promotions</v>
      </c>
      <c r="F1511" t="str">
        <v/>
      </c>
      <c r="G1511">
        <v>444000</v>
      </c>
      <c r="H1511">
        <v>14719</v>
      </c>
      <c r="I1511">
        <v>0</v>
      </c>
      <c r="J1511">
        <v>0</v>
      </c>
    </row>
    <row r="1512">
      <c r="B1512" t="str">
        <v>SJ</v>
      </c>
      <c r="C1512">
        <v>46173</v>
      </c>
      <c r="D1512" t="str">
        <v>POS Data Upload DC Central</v>
      </c>
      <c r="E1512" t="str">
        <v>Sales Beverages</v>
      </c>
      <c r="F1512" t="str">
        <v/>
      </c>
      <c r="G1512">
        <v>401000</v>
      </c>
      <c r="H1512">
        <v>14719</v>
      </c>
      <c r="I1512">
        <v>0</v>
      </c>
      <c r="J1512">
        <v>427.28</v>
      </c>
    </row>
    <row r="1513">
      <c r="B1513" t="str">
        <v>SJ</v>
      </c>
      <c r="C1513">
        <v>46173</v>
      </c>
      <c r="D1513" t="str">
        <v>POS Data Upload DC Central</v>
      </c>
      <c r="E1513" t="str">
        <v>Sales Food</v>
      </c>
      <c r="F1513" t="str">
        <v/>
      </c>
      <c r="G1513">
        <v>401000</v>
      </c>
      <c r="H1513">
        <v>14719</v>
      </c>
      <c r="I1513">
        <v>0</v>
      </c>
      <c r="J1513">
        <v>4065.06</v>
      </c>
    </row>
    <row r="1514">
      <c r="B1514" t="str">
        <v>SJ</v>
      </c>
      <c r="C1514">
        <v>46173</v>
      </c>
      <c r="D1514" t="str">
        <v>POS Data Upload DC Central</v>
      </c>
      <c r="E1514" t="str">
        <v>Sales Other</v>
      </c>
      <c r="F1514" t="str">
        <v/>
      </c>
      <c r="G1514">
        <v>408000</v>
      </c>
      <c r="H1514">
        <v>14719</v>
      </c>
      <c r="I1514">
        <v>0</v>
      </c>
      <c r="J1514">
        <v>12.67</v>
      </c>
    </row>
    <row r="1515">
      <c r="B1515" t="str">
        <v>SJ</v>
      </c>
      <c r="C1515">
        <v>46173</v>
      </c>
      <c r="D1515" t="str">
        <v>POS Data Upload DC Central</v>
      </c>
      <c r="E1515" t="str">
        <v>Sales Tax Payable</v>
      </c>
      <c r="F1515" t="str">
        <v/>
      </c>
      <c r="G1515">
        <v>241000</v>
      </c>
      <c r="H1515">
        <v>14719</v>
      </c>
      <c r="I1515">
        <v>0</v>
      </c>
      <c r="J1515">
        <v>375.34</v>
      </c>
    </row>
    <row r="1516">
      <c r="B1516" t="str">
        <v>SJ</v>
      </c>
      <c r="C1516">
        <v>46173</v>
      </c>
      <c r="D1516" t="str">
        <v>POS Data Upload DC Central</v>
      </c>
      <c r="E1516" t="str">
        <v>Uber</v>
      </c>
      <c r="F1516" t="str">
        <v>UBD</v>
      </c>
      <c r="G1516">
        <v>116000</v>
      </c>
      <c r="H1516">
        <v>14719</v>
      </c>
      <c r="I1516">
        <v>0</v>
      </c>
      <c r="J1516">
        <v>0</v>
      </c>
    </row>
    <row r="1517">
      <c r="B1517" t="str">
        <v>SJ</v>
      </c>
      <c r="C1517">
        <v>46173</v>
      </c>
      <c r="D1517" t="str">
        <v>POS Data Upload DC Central</v>
      </c>
      <c r="E1517" t="str">
        <v>Uber Shortage</v>
      </c>
      <c r="F1517" t="str">
        <v>UBD</v>
      </c>
      <c r="G1517">
        <v>678500</v>
      </c>
      <c r="H1517">
        <v>14719</v>
      </c>
      <c r="I1517">
        <v>0</v>
      </c>
      <c r="J1517">
        <v>0</v>
      </c>
    </row>
    <row r="1518">
      <c r="B1518" t="str">
        <v>SJ</v>
      </c>
      <c r="C1518">
        <v>46173</v>
      </c>
      <c r="D1518" t="str">
        <v>POS Data Upload DC Central</v>
      </c>
      <c r="E1518" t="str">
        <v>WL DD Tips</v>
      </c>
      <c r="F1518" t="str">
        <v/>
      </c>
      <c r="G1518">
        <v>670000</v>
      </c>
      <c r="H1518">
        <v>14719</v>
      </c>
      <c r="I1518">
        <v>0</v>
      </c>
      <c r="J1518">
        <v>2.88</v>
      </c>
    </row>
    <row r="1519">
      <c r="B1519" t="str">
        <v>SJ</v>
      </c>
      <c r="C1519">
        <v>46173</v>
      </c>
      <c r="D1519" t="str">
        <v>POS Data Upload DC Central</v>
      </c>
      <c r="E1519" t="str">
        <v>Amex Expected Deposit</v>
      </c>
      <c r="F1519" t="str">
        <v>CC</v>
      </c>
      <c r="G1519">
        <v>102500</v>
      </c>
      <c r="H1519">
        <v>14869</v>
      </c>
      <c r="I1519">
        <v>0</v>
      </c>
      <c r="J1519">
        <v>0</v>
      </c>
    </row>
    <row r="1520">
      <c r="B1520" t="str">
        <v>SJ</v>
      </c>
      <c r="C1520">
        <v>46173</v>
      </c>
      <c r="D1520" t="str">
        <v>POS Data Upload DC Central</v>
      </c>
      <c r="E1520" t="str">
        <v>Ca CRV</v>
      </c>
      <c r="F1520" t="str">
        <v/>
      </c>
      <c r="G1520">
        <v>240000</v>
      </c>
      <c r="H1520">
        <v>14869</v>
      </c>
      <c r="I1520">
        <v>0</v>
      </c>
      <c r="J1520">
        <v>0.05</v>
      </c>
    </row>
    <row r="1521">
      <c r="B1521" t="str">
        <v>SJ</v>
      </c>
      <c r="C1521">
        <v>46173</v>
      </c>
      <c r="D1521" t="str">
        <v>POS Data Upload DC Central</v>
      </c>
      <c r="E1521" t="str">
        <v>Cash Expected Deposit</v>
      </c>
      <c r="F1521" t="str">
        <v>CASH</v>
      </c>
      <c r="G1521">
        <v>102000</v>
      </c>
      <c r="H1521">
        <v>14869</v>
      </c>
      <c r="I1521">
        <v>458.6600000000003</v>
      </c>
      <c r="J1521">
        <v>0</v>
      </c>
    </row>
    <row r="1522">
      <c r="B1522" t="str">
        <v>SJ</v>
      </c>
      <c r="C1522">
        <v>46173</v>
      </c>
      <c r="D1522" t="str">
        <v>POS Data Upload DC Central</v>
      </c>
      <c r="E1522" t="str">
        <v>CC Expected Deposit</v>
      </c>
      <c r="F1522" t="str">
        <v>CC</v>
      </c>
      <c r="G1522">
        <v>102500</v>
      </c>
      <c r="H1522">
        <v>14869</v>
      </c>
      <c r="I1522">
        <v>2116.7900000000004</v>
      </c>
      <c r="J1522">
        <v>0</v>
      </c>
    </row>
    <row r="1523">
      <c r="B1523" t="str">
        <v>SJ</v>
      </c>
      <c r="C1523">
        <v>46173</v>
      </c>
      <c r="D1523" t="str">
        <v>POS Data Upload DC Central</v>
      </c>
      <c r="E1523" t="str">
        <v>Delivery Fee</v>
      </c>
      <c r="F1523" t="str">
        <v/>
      </c>
      <c r="G1523">
        <v>670000</v>
      </c>
      <c r="H1523">
        <v>14869</v>
      </c>
      <c r="I1523">
        <v>0</v>
      </c>
      <c r="J1523">
        <v>2.98</v>
      </c>
    </row>
    <row r="1524">
      <c r="B1524" t="str">
        <v>SJ</v>
      </c>
      <c r="C1524">
        <v>46173</v>
      </c>
      <c r="D1524" t="str">
        <v>POS Data Upload DC Central</v>
      </c>
      <c r="E1524" t="str">
        <v>Discounts - 10%</v>
      </c>
      <c r="F1524" t="str">
        <v/>
      </c>
      <c r="G1524">
        <v>421000</v>
      </c>
      <c r="H1524">
        <v>14869</v>
      </c>
      <c r="I1524">
        <v>0</v>
      </c>
      <c r="J1524">
        <v>0</v>
      </c>
    </row>
    <row r="1525">
      <c r="B1525" t="str">
        <v>SJ</v>
      </c>
      <c r="C1525">
        <v>46173</v>
      </c>
      <c r="D1525" t="str">
        <v>POS Data Upload DC Central</v>
      </c>
      <c r="E1525" t="str">
        <v>Discounts - Employee</v>
      </c>
      <c r="F1525" t="str">
        <v/>
      </c>
      <c r="G1525">
        <v>421000</v>
      </c>
      <c r="H1525">
        <v>14869</v>
      </c>
      <c r="I1525">
        <v>0</v>
      </c>
      <c r="J1525">
        <v>0</v>
      </c>
    </row>
    <row r="1526">
      <c r="B1526" t="str">
        <v>SJ</v>
      </c>
      <c r="C1526">
        <v>46173</v>
      </c>
      <c r="D1526" t="str">
        <v>POS Data Upload DC Central</v>
      </c>
      <c r="E1526" t="str">
        <v>Discounts - Guest Recovery</v>
      </c>
      <c r="F1526" t="str">
        <v/>
      </c>
      <c r="G1526">
        <v>421000</v>
      </c>
      <c r="H1526">
        <v>14869</v>
      </c>
      <c r="I1526">
        <v>0</v>
      </c>
      <c r="J1526">
        <v>0</v>
      </c>
    </row>
    <row r="1527">
      <c r="B1527" t="str">
        <v>SJ</v>
      </c>
      <c r="C1527">
        <v>46173</v>
      </c>
      <c r="D1527" t="str">
        <v>POS Data Upload DC Central</v>
      </c>
      <c r="E1527" t="str">
        <v>Discounts - Manager</v>
      </c>
      <c r="F1527" t="str">
        <v/>
      </c>
      <c r="G1527">
        <v>421000</v>
      </c>
      <c r="H1527">
        <v>14869</v>
      </c>
      <c r="I1527">
        <v>0</v>
      </c>
      <c r="J1527">
        <v>0</v>
      </c>
    </row>
    <row r="1528">
      <c r="B1528" t="str">
        <v>SJ</v>
      </c>
      <c r="C1528">
        <v>46173</v>
      </c>
      <c r="D1528" t="str">
        <v>POS Data Upload DC Central</v>
      </c>
      <c r="E1528" t="str">
        <v>Discounts - Military</v>
      </c>
      <c r="F1528" t="str">
        <v/>
      </c>
      <c r="G1528">
        <v>421000</v>
      </c>
      <c r="H1528">
        <v>14869</v>
      </c>
      <c r="I1528">
        <v>0</v>
      </c>
      <c r="J1528">
        <v>0</v>
      </c>
    </row>
    <row r="1529">
      <c r="B1529" t="str">
        <v>SJ</v>
      </c>
      <c r="C1529">
        <v>46173</v>
      </c>
      <c r="D1529" t="str">
        <v>POS Data Upload DC Central</v>
      </c>
      <c r="E1529" t="str">
        <v>Discounts - Open $</v>
      </c>
      <c r="F1529" t="str">
        <v/>
      </c>
      <c r="G1529">
        <v>421000</v>
      </c>
      <c r="H1529">
        <v>14869</v>
      </c>
      <c r="I1529">
        <v>0</v>
      </c>
      <c r="J1529">
        <v>0</v>
      </c>
    </row>
    <row r="1530">
      <c r="B1530" t="str">
        <v>SJ</v>
      </c>
      <c r="C1530">
        <v>46173</v>
      </c>
      <c r="D1530" t="str">
        <v>POS Data Upload DC Central</v>
      </c>
      <c r="E1530" t="str">
        <v>Discounts - Open %</v>
      </c>
      <c r="F1530" t="str">
        <v/>
      </c>
      <c r="G1530">
        <v>421000</v>
      </c>
      <c r="H1530">
        <v>14869</v>
      </c>
      <c r="I1530">
        <v>0</v>
      </c>
      <c r="J1530">
        <v>0</v>
      </c>
    </row>
    <row r="1531">
      <c r="B1531" t="str">
        <v>SJ</v>
      </c>
      <c r="C1531">
        <v>46173</v>
      </c>
      <c r="D1531" t="str">
        <v>POS Data Upload DC Central</v>
      </c>
      <c r="E1531" t="str">
        <v>Discounts - Other</v>
      </c>
      <c r="F1531" t="str">
        <v/>
      </c>
      <c r="G1531">
        <v>421000</v>
      </c>
      <c r="H1531">
        <v>14869</v>
      </c>
      <c r="I1531">
        <v>0</v>
      </c>
      <c r="J1531">
        <v>0</v>
      </c>
    </row>
    <row r="1532">
      <c r="B1532" t="str">
        <v>SJ</v>
      </c>
      <c r="C1532">
        <v>46173</v>
      </c>
      <c r="D1532" t="str">
        <v>POS Data Upload DC Central</v>
      </c>
      <c r="E1532" t="str">
        <v>Discounts - Police</v>
      </c>
      <c r="F1532" t="str">
        <v/>
      </c>
      <c r="G1532">
        <v>421000</v>
      </c>
      <c r="H1532">
        <v>14869</v>
      </c>
      <c r="I1532">
        <v>0</v>
      </c>
      <c r="J1532">
        <v>0</v>
      </c>
    </row>
    <row r="1533">
      <c r="B1533" t="str">
        <v>SJ</v>
      </c>
      <c r="C1533">
        <v>46173</v>
      </c>
      <c r="D1533" t="str">
        <v>POS Data Upload DC Central</v>
      </c>
      <c r="E1533" t="str">
        <v>Discounts - Senior Citizen</v>
      </c>
      <c r="F1533" t="str">
        <v/>
      </c>
      <c r="G1533">
        <v>421000</v>
      </c>
      <c r="H1533">
        <v>14869</v>
      </c>
      <c r="I1533">
        <v>0</v>
      </c>
      <c r="J1533">
        <v>0</v>
      </c>
    </row>
    <row r="1534">
      <c r="B1534" t="str">
        <v>SJ</v>
      </c>
      <c r="C1534">
        <v>46173</v>
      </c>
      <c r="D1534" t="str">
        <v>POS Data Upload DC Central</v>
      </c>
      <c r="E1534" t="str">
        <v>Donations</v>
      </c>
      <c r="F1534" t="str">
        <v/>
      </c>
      <c r="G1534">
        <v>236000</v>
      </c>
      <c r="H1534">
        <v>14869</v>
      </c>
      <c r="I1534">
        <v>0</v>
      </c>
      <c r="J1534">
        <v>0</v>
      </c>
    </row>
    <row r="1535">
      <c r="B1535" t="str">
        <v>SJ</v>
      </c>
      <c r="C1535">
        <v>46173</v>
      </c>
      <c r="D1535" t="str">
        <v>POS Data Upload DC Central</v>
      </c>
      <c r="E1535" t="str">
        <v>DoorDash</v>
      </c>
      <c r="F1535" t="str">
        <v>DDD</v>
      </c>
      <c r="G1535">
        <v>113000</v>
      </c>
      <c r="H1535">
        <v>14869</v>
      </c>
      <c r="I1535">
        <v>1077.27</v>
      </c>
      <c r="J1535">
        <v>0</v>
      </c>
    </row>
    <row r="1536">
      <c r="B1536" t="str">
        <v>SJ</v>
      </c>
      <c r="C1536">
        <v>46173</v>
      </c>
      <c r="D1536" t="str">
        <v>POS Data Upload DC Central</v>
      </c>
      <c r="E1536" t="str">
        <v>DoorDash Shortage</v>
      </c>
      <c r="F1536" t="str">
        <v>DDD</v>
      </c>
      <c r="G1536">
        <v>678500</v>
      </c>
      <c r="H1536">
        <v>14869</v>
      </c>
      <c r="I1536">
        <v>0</v>
      </c>
      <c r="J1536">
        <v>0</v>
      </c>
    </row>
    <row r="1537">
      <c r="B1537" t="str">
        <v>SJ</v>
      </c>
      <c r="C1537">
        <v>46173</v>
      </c>
      <c r="D1537" t="str">
        <v>POS Data Upload DC Central</v>
      </c>
      <c r="E1537" t="str">
        <v xml:space="preserve">EBT Expected </v>
      </c>
      <c r="F1537" t="str">
        <v/>
      </c>
      <c r="G1537">
        <v>114000</v>
      </c>
      <c r="H1537">
        <v>14869</v>
      </c>
      <c r="I1537">
        <v>0</v>
      </c>
      <c r="J1537">
        <v>0</v>
      </c>
    </row>
    <row r="1538">
      <c r="B1538" t="str">
        <v>SJ</v>
      </c>
      <c r="C1538">
        <v>46173</v>
      </c>
      <c r="D1538" t="str">
        <v>POS Data Upload DC Central</v>
      </c>
      <c r="E1538" t="str">
        <v>EZ Cater</v>
      </c>
      <c r="F1538" t="str">
        <v/>
      </c>
      <c r="G1538">
        <v>110000</v>
      </c>
      <c r="H1538">
        <v>14869</v>
      </c>
      <c r="I1538">
        <v>0</v>
      </c>
      <c r="J1538">
        <v>0</v>
      </c>
    </row>
    <row r="1539">
      <c r="B1539" t="str">
        <v>SJ</v>
      </c>
      <c r="C1539">
        <v>46173</v>
      </c>
      <c r="D1539" t="str">
        <v>POS Data Upload DC Central</v>
      </c>
      <c r="E1539" t="str">
        <v>Gift Card Redeemed</v>
      </c>
      <c r="F1539" t="str">
        <v/>
      </c>
      <c r="G1539">
        <v>202900</v>
      </c>
      <c r="H1539">
        <v>14869</v>
      </c>
      <c r="I1539">
        <v>0</v>
      </c>
      <c r="J1539">
        <v>0</v>
      </c>
    </row>
    <row r="1540">
      <c r="B1540" t="str">
        <v>SJ</v>
      </c>
      <c r="C1540">
        <v>46173</v>
      </c>
      <c r="D1540" t="str">
        <v>POS Data Upload DC Central</v>
      </c>
      <c r="E1540" t="str">
        <v>Gift Cards Sales</v>
      </c>
      <c r="F1540" t="str">
        <v/>
      </c>
      <c r="G1540">
        <v>202800</v>
      </c>
      <c r="H1540">
        <v>14869</v>
      </c>
      <c r="I1540">
        <v>0</v>
      </c>
      <c r="J1540">
        <v>0</v>
      </c>
    </row>
    <row r="1541">
      <c r="B1541" t="str">
        <v>SJ</v>
      </c>
      <c r="C1541">
        <v>46173</v>
      </c>
      <c r="D1541" t="str">
        <v>POS Data Upload DC Central</v>
      </c>
      <c r="E1541" t="str">
        <v>GrubHub</v>
      </c>
      <c r="F1541" t="str">
        <v>GHD</v>
      </c>
      <c r="G1541">
        <v>115000</v>
      </c>
      <c r="H1541">
        <v>14869</v>
      </c>
      <c r="I1541">
        <v>0</v>
      </c>
      <c r="J1541">
        <v>0</v>
      </c>
    </row>
    <row r="1542">
      <c r="B1542" t="str">
        <v>SJ</v>
      </c>
      <c r="C1542">
        <v>46173</v>
      </c>
      <c r="D1542" t="str">
        <v>POS Data Upload DC Central</v>
      </c>
      <c r="E1542" t="str">
        <v>Kiosk Expected Payment</v>
      </c>
      <c r="F1542" t="str">
        <v>CC</v>
      </c>
      <c r="G1542">
        <v>102500</v>
      </c>
      <c r="H1542">
        <v>14869</v>
      </c>
      <c r="I1542">
        <v>493.90000000000003</v>
      </c>
      <c r="J1542">
        <v>0</v>
      </c>
    </row>
    <row r="1543">
      <c r="B1543" t="str">
        <v>SJ</v>
      </c>
      <c r="C1543">
        <v>46173</v>
      </c>
      <c r="D1543" t="str">
        <v>POS Data Upload DC Central</v>
      </c>
      <c r="E1543" t="str">
        <v>Non-Redeemable Tender</v>
      </c>
      <c r="F1543" t="str">
        <v>CASH</v>
      </c>
      <c r="G1543">
        <v>676000</v>
      </c>
      <c r="H1543">
        <v>14869</v>
      </c>
      <c r="I1543">
        <v>0</v>
      </c>
      <c r="J1543">
        <v>0</v>
      </c>
    </row>
    <row r="1544">
      <c r="B1544" t="str">
        <v>SJ</v>
      </c>
      <c r="C1544">
        <v>46173</v>
      </c>
      <c r="D1544" t="str">
        <v>POS Data Upload DC Central</v>
      </c>
      <c r="E1544" t="str">
        <v>O/S DC Discrepancies</v>
      </c>
      <c r="F1544" t="str">
        <v>CASH</v>
      </c>
      <c r="G1544">
        <v>676000</v>
      </c>
      <c r="H1544">
        <v>14869</v>
      </c>
      <c r="I1544">
        <v>0</v>
      </c>
      <c r="J1544">
        <v>0</v>
      </c>
    </row>
    <row r="1545">
      <c r="B1545" t="str">
        <v>SJ</v>
      </c>
      <c r="C1545">
        <v>46173</v>
      </c>
      <c r="D1545" t="str">
        <v>POS Data Upload DC Central</v>
      </c>
      <c r="E1545" t="str">
        <v>Online Catering</v>
      </c>
      <c r="F1545" t="str">
        <v/>
      </c>
      <c r="G1545">
        <v>110000</v>
      </c>
      <c r="H1545">
        <v>14869</v>
      </c>
      <c r="I1545">
        <v>0</v>
      </c>
      <c r="J1545">
        <v>0</v>
      </c>
    </row>
    <row r="1546">
      <c r="B1546" t="str">
        <v>SJ</v>
      </c>
      <c r="C1546">
        <v>46173</v>
      </c>
      <c r="D1546" t="str">
        <v>POS Data Upload DC Central</v>
      </c>
      <c r="E1546" t="str">
        <v>Paid Outs</v>
      </c>
      <c r="F1546" t="str">
        <v/>
      </c>
      <c r="G1546">
        <v>116200</v>
      </c>
      <c r="H1546">
        <v>14869</v>
      </c>
      <c r="I1546">
        <v>0</v>
      </c>
      <c r="J1546">
        <v>0</v>
      </c>
    </row>
    <row r="1547">
      <c r="B1547" t="str">
        <v>SJ</v>
      </c>
      <c r="C1547">
        <v>46173</v>
      </c>
      <c r="D1547" t="str">
        <v>POS Data Upload DC Central</v>
      </c>
      <c r="E1547" t="str">
        <v>POS Over/Short</v>
      </c>
      <c r="F1547" t="str">
        <v>CASH</v>
      </c>
      <c r="G1547">
        <v>676000</v>
      </c>
      <c r="H1547">
        <v>14869</v>
      </c>
      <c r="I1547">
        <v>0</v>
      </c>
      <c r="J1547">
        <v>0</v>
      </c>
    </row>
    <row r="1548">
      <c r="B1548" t="str">
        <v>SJ</v>
      </c>
      <c r="C1548">
        <v>46173</v>
      </c>
      <c r="D1548" t="str">
        <v>POS Data Upload DC Central</v>
      </c>
      <c r="E1548" t="str">
        <v>Promotions</v>
      </c>
      <c r="F1548" t="str">
        <v/>
      </c>
      <c r="G1548">
        <v>444000</v>
      </c>
      <c r="H1548">
        <v>14869</v>
      </c>
      <c r="I1548">
        <v>0</v>
      </c>
      <c r="J1548">
        <v>0</v>
      </c>
    </row>
    <row r="1549">
      <c r="B1549" t="str">
        <v>SJ</v>
      </c>
      <c r="C1549">
        <v>46173</v>
      </c>
      <c r="D1549" t="str">
        <v>POS Data Upload DC Central</v>
      </c>
      <c r="E1549" t="str">
        <v>Sales Beverages</v>
      </c>
      <c r="F1549" t="str">
        <v/>
      </c>
      <c r="G1549">
        <v>401000</v>
      </c>
      <c r="H1549">
        <v>14869</v>
      </c>
      <c r="I1549">
        <v>0</v>
      </c>
      <c r="J1549">
        <v>303.19</v>
      </c>
    </row>
    <row r="1550">
      <c r="B1550" t="str">
        <v>SJ</v>
      </c>
      <c r="C1550">
        <v>46173</v>
      </c>
      <c r="D1550" t="str">
        <v>POS Data Upload DC Central</v>
      </c>
      <c r="E1550" t="str">
        <v>Sales Food</v>
      </c>
      <c r="F1550" t="str">
        <v/>
      </c>
      <c r="G1550">
        <v>401000</v>
      </c>
      <c r="H1550">
        <v>14869</v>
      </c>
      <c r="I1550">
        <v>0</v>
      </c>
      <c r="J1550">
        <v>3783.26</v>
      </c>
    </row>
    <row r="1551">
      <c r="B1551" t="str">
        <v>SJ</v>
      </c>
      <c r="C1551">
        <v>46173</v>
      </c>
      <c r="D1551" t="str">
        <v>POS Data Upload DC Central</v>
      </c>
      <c r="E1551" t="str">
        <v>Sales Other</v>
      </c>
      <c r="F1551" t="str">
        <v/>
      </c>
      <c r="G1551">
        <v>408000</v>
      </c>
      <c r="H1551">
        <v>14869</v>
      </c>
      <c r="I1551">
        <v>0</v>
      </c>
      <c r="J1551">
        <v>9</v>
      </c>
    </row>
    <row r="1552">
      <c r="B1552" t="str">
        <v>SJ</v>
      </c>
      <c r="C1552">
        <v>46173</v>
      </c>
      <c r="D1552" t="str">
        <v>POS Data Upload DC Central</v>
      </c>
      <c r="E1552" t="str">
        <v>Sales Tax Payable</v>
      </c>
      <c r="F1552" t="str">
        <v/>
      </c>
      <c r="G1552">
        <v>241000</v>
      </c>
      <c r="H1552">
        <v>14869</v>
      </c>
      <c r="I1552">
        <v>0</v>
      </c>
      <c r="J1552">
        <v>337.18</v>
      </c>
    </row>
    <row r="1553">
      <c r="B1553" t="str">
        <v>SJ</v>
      </c>
      <c r="C1553">
        <v>46173</v>
      </c>
      <c r="D1553" t="str">
        <v>POS Data Upload DC Central</v>
      </c>
      <c r="E1553" t="str">
        <v>Uber</v>
      </c>
      <c r="F1553" t="str">
        <v>UBD</v>
      </c>
      <c r="G1553">
        <v>116000</v>
      </c>
      <c r="H1553">
        <v>14869</v>
      </c>
      <c r="I1553">
        <v>289.04</v>
      </c>
      <c r="J1553">
        <v>0</v>
      </c>
    </row>
    <row r="1554">
      <c r="B1554" t="str">
        <v>SJ</v>
      </c>
      <c r="C1554">
        <v>46173</v>
      </c>
      <c r="D1554" t="str">
        <v>POS Data Upload DC Central</v>
      </c>
      <c r="E1554" t="str">
        <v>Uber Shortage</v>
      </c>
      <c r="F1554" t="str">
        <v>UBD</v>
      </c>
      <c r="G1554">
        <v>678500</v>
      </c>
      <c r="H1554">
        <v>14869</v>
      </c>
      <c r="I1554">
        <v>0</v>
      </c>
      <c r="J1554">
        <v>0</v>
      </c>
    </row>
    <row r="1555">
      <c r="B1555" t="str">
        <v>SJ</v>
      </c>
      <c r="C1555">
        <v>46173</v>
      </c>
      <c r="D1555" t="str">
        <v>POS Data Upload DC Central</v>
      </c>
      <c r="E1555" t="str">
        <v>WL DD Tips</v>
      </c>
      <c r="F1555" t="str">
        <v/>
      </c>
      <c r="G1555">
        <v>670000</v>
      </c>
      <c r="H1555">
        <v>14869</v>
      </c>
      <c r="I1555">
        <v>0</v>
      </c>
      <c r="J1555">
        <v>0</v>
      </c>
    </row>
    <row r="1556">
      <c r="B1556" t="str">
        <v>SJ</v>
      </c>
      <c r="C1556">
        <v>46173</v>
      </c>
      <c r="D1556" t="str">
        <v>POS Data Upload DC Central</v>
      </c>
      <c r="E1556" t="str">
        <v>Amex Expected Deposit</v>
      </c>
      <c r="F1556" t="str">
        <v>CC</v>
      </c>
      <c r="G1556">
        <v>102500</v>
      </c>
      <c r="H1556">
        <v>15462</v>
      </c>
      <c r="I1556">
        <v>79.66</v>
      </c>
      <c r="J1556">
        <v>0</v>
      </c>
    </row>
    <row r="1557">
      <c r="B1557" t="str">
        <v>SJ</v>
      </c>
      <c r="C1557">
        <v>46173</v>
      </c>
      <c r="D1557" t="str">
        <v>POS Data Upload DC Central</v>
      </c>
      <c r="E1557" t="str">
        <v>Ca CRV</v>
      </c>
      <c r="F1557" t="str">
        <v/>
      </c>
      <c r="G1557">
        <v>240000</v>
      </c>
      <c r="H1557">
        <v>15462</v>
      </c>
      <c r="I1557">
        <v>0</v>
      </c>
      <c r="J1557">
        <v>0</v>
      </c>
    </row>
    <row r="1558">
      <c r="B1558" t="str">
        <v>SJ</v>
      </c>
      <c r="C1558">
        <v>46173</v>
      </c>
      <c r="D1558" t="str">
        <v>POS Data Upload DC Central</v>
      </c>
      <c r="E1558" t="str">
        <v>Cash Expected Deposit</v>
      </c>
      <c r="F1558" t="str">
        <v>CASH</v>
      </c>
      <c r="G1558">
        <v>102000</v>
      </c>
      <c r="H1558">
        <v>15462</v>
      </c>
      <c r="I1558">
        <v>260.2499999999991</v>
      </c>
      <c r="J1558">
        <v>0</v>
      </c>
    </row>
    <row r="1559">
      <c r="B1559" t="str">
        <v>SJ</v>
      </c>
      <c r="C1559">
        <v>46173</v>
      </c>
      <c r="D1559" t="str">
        <v>POS Data Upload DC Central</v>
      </c>
      <c r="E1559" t="str">
        <v>CC Expected Deposit</v>
      </c>
      <c r="F1559" t="str">
        <v>CC</v>
      </c>
      <c r="G1559">
        <v>102500</v>
      </c>
      <c r="H1559">
        <v>15462</v>
      </c>
      <c r="I1559">
        <v>3698.81</v>
      </c>
      <c r="J1559">
        <v>0</v>
      </c>
    </row>
    <row r="1560">
      <c r="B1560" t="str">
        <v>SJ</v>
      </c>
      <c r="C1560">
        <v>46173</v>
      </c>
      <c r="D1560" t="str">
        <v>POS Data Upload DC Central</v>
      </c>
      <c r="E1560" t="str">
        <v>Delivery Fee</v>
      </c>
      <c r="F1560" t="str">
        <v/>
      </c>
      <c r="G1560">
        <v>670000</v>
      </c>
      <c r="H1560">
        <v>15462</v>
      </c>
      <c r="I1560">
        <v>0</v>
      </c>
      <c r="J1560">
        <v>0</v>
      </c>
    </row>
    <row r="1561">
      <c r="B1561" t="str">
        <v>SJ</v>
      </c>
      <c r="C1561">
        <v>46173</v>
      </c>
      <c r="D1561" t="str">
        <v>POS Data Upload DC Central</v>
      </c>
      <c r="E1561" t="str">
        <v>Discounts - 10%</v>
      </c>
      <c r="F1561" t="str">
        <v/>
      </c>
      <c r="G1561">
        <v>421000</v>
      </c>
      <c r="H1561">
        <v>15462</v>
      </c>
      <c r="I1561">
        <v>0</v>
      </c>
      <c r="J1561">
        <v>0</v>
      </c>
    </row>
    <row r="1562">
      <c r="B1562" t="str">
        <v>SJ</v>
      </c>
      <c r="C1562">
        <v>46173</v>
      </c>
      <c r="D1562" t="str">
        <v>POS Data Upload DC Central</v>
      </c>
      <c r="E1562" t="str">
        <v>Discounts - Employee</v>
      </c>
      <c r="F1562" t="str">
        <v/>
      </c>
      <c r="G1562">
        <v>421000</v>
      </c>
      <c r="H1562">
        <v>15462</v>
      </c>
      <c r="I1562">
        <v>0</v>
      </c>
      <c r="J1562">
        <v>0</v>
      </c>
    </row>
    <row r="1563">
      <c r="B1563" t="str">
        <v>SJ</v>
      </c>
      <c r="C1563">
        <v>46173</v>
      </c>
      <c r="D1563" t="str">
        <v>POS Data Upload DC Central</v>
      </c>
      <c r="E1563" t="str">
        <v>Discounts - Guest Recovery</v>
      </c>
      <c r="F1563" t="str">
        <v/>
      </c>
      <c r="G1563">
        <v>421000</v>
      </c>
      <c r="H1563">
        <v>15462</v>
      </c>
      <c r="I1563">
        <v>0</v>
      </c>
      <c r="J1563">
        <v>0</v>
      </c>
    </row>
    <row r="1564">
      <c r="B1564" t="str">
        <v>SJ</v>
      </c>
      <c r="C1564">
        <v>46173</v>
      </c>
      <c r="D1564" t="str">
        <v>POS Data Upload DC Central</v>
      </c>
      <c r="E1564" t="str">
        <v>Discounts - Manager</v>
      </c>
      <c r="F1564" t="str">
        <v/>
      </c>
      <c r="G1564">
        <v>421000</v>
      </c>
      <c r="H1564">
        <v>15462</v>
      </c>
      <c r="I1564">
        <v>0</v>
      </c>
      <c r="J1564">
        <v>0</v>
      </c>
    </row>
    <row r="1565">
      <c r="B1565" t="str">
        <v>SJ</v>
      </c>
      <c r="C1565">
        <v>46173</v>
      </c>
      <c r="D1565" t="str">
        <v>POS Data Upload DC Central</v>
      </c>
      <c r="E1565" t="str">
        <v>Discounts - Military</v>
      </c>
      <c r="F1565" t="str">
        <v/>
      </c>
      <c r="G1565">
        <v>421000</v>
      </c>
      <c r="H1565">
        <v>15462</v>
      </c>
      <c r="I1565">
        <v>0</v>
      </c>
      <c r="J1565">
        <v>0</v>
      </c>
    </row>
    <row r="1566">
      <c r="B1566" t="str">
        <v>SJ</v>
      </c>
      <c r="C1566">
        <v>46173</v>
      </c>
      <c r="D1566" t="str">
        <v>POS Data Upload DC Central</v>
      </c>
      <c r="E1566" t="str">
        <v>Discounts - Open $</v>
      </c>
      <c r="F1566" t="str">
        <v/>
      </c>
      <c r="G1566">
        <v>421000</v>
      </c>
      <c r="H1566">
        <v>15462</v>
      </c>
      <c r="I1566">
        <v>0</v>
      </c>
      <c r="J1566">
        <v>0</v>
      </c>
    </row>
    <row r="1567">
      <c r="B1567" t="str">
        <v>SJ</v>
      </c>
      <c r="C1567">
        <v>46173</v>
      </c>
      <c r="D1567" t="str">
        <v>POS Data Upload DC Central</v>
      </c>
      <c r="E1567" t="str">
        <v>Discounts - Open %</v>
      </c>
      <c r="F1567" t="str">
        <v/>
      </c>
      <c r="G1567">
        <v>421000</v>
      </c>
      <c r="H1567">
        <v>15462</v>
      </c>
      <c r="I1567">
        <v>0</v>
      </c>
      <c r="J1567">
        <v>0</v>
      </c>
    </row>
    <row r="1568">
      <c r="B1568" t="str">
        <v>SJ</v>
      </c>
      <c r="C1568">
        <v>46173</v>
      </c>
      <c r="D1568" t="str">
        <v>POS Data Upload DC Central</v>
      </c>
      <c r="E1568" t="str">
        <v>Discounts - Other</v>
      </c>
      <c r="F1568" t="str">
        <v/>
      </c>
      <c r="G1568">
        <v>421000</v>
      </c>
      <c r="H1568">
        <v>15462</v>
      </c>
      <c r="I1568">
        <v>0</v>
      </c>
      <c r="J1568">
        <v>0</v>
      </c>
    </row>
    <row r="1569">
      <c r="B1569" t="str">
        <v>SJ</v>
      </c>
      <c r="C1569">
        <v>46173</v>
      </c>
      <c r="D1569" t="str">
        <v>POS Data Upload DC Central</v>
      </c>
      <c r="E1569" t="str">
        <v>Discounts - Police</v>
      </c>
      <c r="F1569" t="str">
        <v/>
      </c>
      <c r="G1569">
        <v>421000</v>
      </c>
      <c r="H1569">
        <v>15462</v>
      </c>
      <c r="I1569">
        <v>0</v>
      </c>
      <c r="J1569">
        <v>0</v>
      </c>
    </row>
    <row r="1570">
      <c r="B1570" t="str">
        <v>SJ</v>
      </c>
      <c r="C1570">
        <v>46173</v>
      </c>
      <c r="D1570" t="str">
        <v>POS Data Upload DC Central</v>
      </c>
      <c r="E1570" t="str">
        <v>Discounts - Senior Citizen</v>
      </c>
      <c r="F1570" t="str">
        <v/>
      </c>
      <c r="G1570">
        <v>421000</v>
      </c>
      <c r="H1570">
        <v>15462</v>
      </c>
      <c r="I1570">
        <v>0</v>
      </c>
      <c r="J1570">
        <v>0</v>
      </c>
    </row>
    <row r="1571">
      <c r="B1571" t="str">
        <v>SJ</v>
      </c>
      <c r="C1571">
        <v>46173</v>
      </c>
      <c r="D1571" t="str">
        <v>POS Data Upload DC Central</v>
      </c>
      <c r="E1571" t="str">
        <v>Donations</v>
      </c>
      <c r="F1571" t="str">
        <v/>
      </c>
      <c r="G1571">
        <v>236000</v>
      </c>
      <c r="H1571">
        <v>15462</v>
      </c>
      <c r="I1571">
        <v>0</v>
      </c>
      <c r="J1571">
        <v>0</v>
      </c>
    </row>
    <row r="1572">
      <c r="B1572" t="str">
        <v>SJ</v>
      </c>
      <c r="C1572">
        <v>46173</v>
      </c>
      <c r="D1572" t="str">
        <v>POS Data Upload DC Central</v>
      </c>
      <c r="E1572" t="str">
        <v>DoorDash</v>
      </c>
      <c r="F1572" t="str">
        <v>DDD</v>
      </c>
      <c r="G1572">
        <v>113000</v>
      </c>
      <c r="H1572">
        <v>15462</v>
      </c>
      <c r="I1572">
        <v>1227.13</v>
      </c>
      <c r="J1572">
        <v>0</v>
      </c>
    </row>
    <row r="1573">
      <c r="B1573" t="str">
        <v>SJ</v>
      </c>
      <c r="C1573">
        <v>46173</v>
      </c>
      <c r="D1573" t="str">
        <v>POS Data Upload DC Central</v>
      </c>
      <c r="E1573" t="str">
        <v>DoorDash Shortage</v>
      </c>
      <c r="F1573" t="str">
        <v>DDD</v>
      </c>
      <c r="G1573">
        <v>678500</v>
      </c>
      <c r="H1573">
        <v>15462</v>
      </c>
      <c r="I1573">
        <v>0</v>
      </c>
      <c r="J1573">
        <v>0</v>
      </c>
    </row>
    <row r="1574">
      <c r="B1574" t="str">
        <v>SJ</v>
      </c>
      <c r="C1574">
        <v>46173</v>
      </c>
      <c r="D1574" t="str">
        <v>POS Data Upload DC Central</v>
      </c>
      <c r="E1574" t="str">
        <v xml:space="preserve">EBT Expected </v>
      </c>
      <c r="F1574" t="str">
        <v/>
      </c>
      <c r="G1574">
        <v>114000</v>
      </c>
      <c r="H1574">
        <v>15462</v>
      </c>
      <c r="I1574">
        <v>0</v>
      </c>
      <c r="J1574">
        <v>0</v>
      </c>
    </row>
    <row r="1575">
      <c r="B1575" t="str">
        <v>SJ</v>
      </c>
      <c r="C1575">
        <v>46173</v>
      </c>
      <c r="D1575" t="str">
        <v>POS Data Upload DC Central</v>
      </c>
      <c r="E1575" t="str">
        <v>EZ Cater</v>
      </c>
      <c r="F1575" t="str">
        <v/>
      </c>
      <c r="G1575">
        <v>110000</v>
      </c>
      <c r="H1575">
        <v>15462</v>
      </c>
      <c r="I1575">
        <v>0</v>
      </c>
      <c r="J1575">
        <v>0</v>
      </c>
    </row>
    <row r="1576">
      <c r="B1576" t="str">
        <v>SJ</v>
      </c>
      <c r="C1576">
        <v>46173</v>
      </c>
      <c r="D1576" t="str">
        <v>POS Data Upload DC Central</v>
      </c>
      <c r="E1576" t="str">
        <v>Gift Card Redeemed</v>
      </c>
      <c r="F1576" t="str">
        <v/>
      </c>
      <c r="G1576">
        <v>202900</v>
      </c>
      <c r="H1576">
        <v>15462</v>
      </c>
      <c r="I1576">
        <v>0</v>
      </c>
      <c r="J1576">
        <v>0</v>
      </c>
    </row>
    <row r="1577">
      <c r="B1577" t="str">
        <v>SJ</v>
      </c>
      <c r="C1577">
        <v>46173</v>
      </c>
      <c r="D1577" t="str">
        <v>POS Data Upload DC Central</v>
      </c>
      <c r="E1577" t="str">
        <v>Gift Cards Sales</v>
      </c>
      <c r="F1577" t="str">
        <v/>
      </c>
      <c r="G1577">
        <v>202800</v>
      </c>
      <c r="H1577">
        <v>15462</v>
      </c>
      <c r="I1577">
        <v>0</v>
      </c>
      <c r="J1577">
        <v>0</v>
      </c>
    </row>
    <row r="1578">
      <c r="B1578" t="str">
        <v>SJ</v>
      </c>
      <c r="C1578">
        <v>46173</v>
      </c>
      <c r="D1578" t="str">
        <v>POS Data Upload DC Central</v>
      </c>
      <c r="E1578" t="str">
        <v>GrubHub</v>
      </c>
      <c r="F1578" t="str">
        <v>GHD</v>
      </c>
      <c r="G1578">
        <v>115000</v>
      </c>
      <c r="H1578">
        <v>15462</v>
      </c>
      <c r="I1578">
        <v>20.83</v>
      </c>
      <c r="J1578">
        <v>0</v>
      </c>
    </row>
    <row r="1579">
      <c r="B1579" t="str">
        <v>SJ</v>
      </c>
      <c r="C1579">
        <v>46173</v>
      </c>
      <c r="D1579" t="str">
        <v>POS Data Upload DC Central</v>
      </c>
      <c r="E1579" t="str">
        <v>Kiosk Expected Payment</v>
      </c>
      <c r="F1579" t="str">
        <v>CC</v>
      </c>
      <c r="G1579">
        <v>102500</v>
      </c>
      <c r="H1579">
        <v>15462</v>
      </c>
      <c r="I1579">
        <v>0</v>
      </c>
      <c r="J1579">
        <v>0</v>
      </c>
    </row>
    <row r="1580">
      <c r="B1580" t="str">
        <v>SJ</v>
      </c>
      <c r="C1580">
        <v>46173</v>
      </c>
      <c r="D1580" t="str">
        <v>POS Data Upload DC Central</v>
      </c>
      <c r="E1580" t="str">
        <v>Non-Redeemable Tender</v>
      </c>
      <c r="F1580" t="str">
        <v>CASH</v>
      </c>
      <c r="G1580">
        <v>676000</v>
      </c>
      <c r="H1580">
        <v>15462</v>
      </c>
      <c r="I1580">
        <v>0</v>
      </c>
      <c r="J1580">
        <v>0</v>
      </c>
    </row>
    <row r="1581">
      <c r="B1581" t="str">
        <v>SJ</v>
      </c>
      <c r="C1581">
        <v>46173</v>
      </c>
      <c r="D1581" t="str">
        <v>POS Data Upload DC Central</v>
      </c>
      <c r="E1581" t="str">
        <v>O/S DC Discrepancies</v>
      </c>
      <c r="F1581" t="str">
        <v>CASH</v>
      </c>
      <c r="G1581">
        <v>676000</v>
      </c>
      <c r="H1581">
        <v>15462</v>
      </c>
      <c r="I1581">
        <v>0</v>
      </c>
      <c r="J1581">
        <v>0</v>
      </c>
    </row>
    <row r="1582">
      <c r="B1582" t="str">
        <v>SJ</v>
      </c>
      <c r="C1582">
        <v>46173</v>
      </c>
      <c r="D1582" t="str">
        <v>POS Data Upload DC Central</v>
      </c>
      <c r="E1582" t="str">
        <v>Online Catering</v>
      </c>
      <c r="F1582" t="str">
        <v/>
      </c>
      <c r="G1582">
        <v>110000</v>
      </c>
      <c r="H1582">
        <v>15462</v>
      </c>
      <c r="I1582">
        <v>0</v>
      </c>
      <c r="J1582">
        <v>0</v>
      </c>
    </row>
    <row r="1583">
      <c r="B1583" t="str">
        <v>SJ</v>
      </c>
      <c r="C1583">
        <v>46173</v>
      </c>
      <c r="D1583" t="str">
        <v>POS Data Upload DC Central</v>
      </c>
      <c r="E1583" t="str">
        <v>Paid Outs</v>
      </c>
      <c r="F1583" t="str">
        <v/>
      </c>
      <c r="G1583">
        <v>116200</v>
      </c>
      <c r="H1583">
        <v>15462</v>
      </c>
      <c r="I1583">
        <v>0</v>
      </c>
      <c r="J1583">
        <v>0</v>
      </c>
    </row>
    <row r="1584">
      <c r="B1584" t="str">
        <v>SJ</v>
      </c>
      <c r="C1584">
        <v>46173</v>
      </c>
      <c r="D1584" t="str">
        <v>POS Data Upload DC Central</v>
      </c>
      <c r="E1584" t="str">
        <v>POS Over/Short</v>
      </c>
      <c r="F1584" t="str">
        <v>CASH</v>
      </c>
      <c r="G1584">
        <v>676000</v>
      </c>
      <c r="H1584">
        <v>15462</v>
      </c>
      <c r="I1584">
        <v>0</v>
      </c>
      <c r="J1584">
        <v>0</v>
      </c>
    </row>
    <row r="1585">
      <c r="B1585" t="str">
        <v>SJ</v>
      </c>
      <c r="C1585">
        <v>46173</v>
      </c>
      <c r="D1585" t="str">
        <v>POS Data Upload DC Central</v>
      </c>
      <c r="E1585" t="str">
        <v>Promotions</v>
      </c>
      <c r="F1585" t="str">
        <v/>
      </c>
      <c r="G1585">
        <v>444000</v>
      </c>
      <c r="H1585">
        <v>15462</v>
      </c>
      <c r="I1585">
        <v>0</v>
      </c>
      <c r="J1585">
        <v>0</v>
      </c>
    </row>
    <row r="1586">
      <c r="B1586" t="str">
        <v>SJ</v>
      </c>
      <c r="C1586">
        <v>46173</v>
      </c>
      <c r="D1586" t="str">
        <v>POS Data Upload DC Central</v>
      </c>
      <c r="E1586" t="str">
        <v>Sales Beverages</v>
      </c>
      <c r="F1586" t="str">
        <v/>
      </c>
      <c r="G1586">
        <v>401000</v>
      </c>
      <c r="H1586">
        <v>15462</v>
      </c>
      <c r="I1586">
        <v>0</v>
      </c>
      <c r="J1586">
        <v>110.95</v>
      </c>
    </row>
    <row r="1587">
      <c r="B1587" t="str">
        <v>SJ</v>
      </c>
      <c r="C1587">
        <v>46173</v>
      </c>
      <c r="D1587" t="str">
        <v>POS Data Upload DC Central</v>
      </c>
      <c r="E1587" t="str">
        <v>Sales Food</v>
      </c>
      <c r="F1587" t="str">
        <v/>
      </c>
      <c r="G1587">
        <v>401000</v>
      </c>
      <c r="H1587">
        <v>15462</v>
      </c>
      <c r="I1587">
        <v>0</v>
      </c>
      <c r="J1587">
        <v>4829.82</v>
      </c>
    </row>
    <row r="1588">
      <c r="B1588" t="str">
        <v>SJ</v>
      </c>
      <c r="C1588">
        <v>46173</v>
      </c>
      <c r="D1588" t="str">
        <v>POS Data Upload DC Central</v>
      </c>
      <c r="E1588" t="str">
        <v>Sales Other</v>
      </c>
      <c r="F1588" t="str">
        <v/>
      </c>
      <c r="G1588">
        <v>408000</v>
      </c>
      <c r="H1588">
        <v>15462</v>
      </c>
      <c r="I1588">
        <v>0</v>
      </c>
      <c r="J1588">
        <v>0</v>
      </c>
    </row>
    <row r="1589">
      <c r="B1589" t="str">
        <v>SJ</v>
      </c>
      <c r="C1589">
        <v>46173</v>
      </c>
      <c r="D1589" t="str">
        <v>POS Data Upload DC Central</v>
      </c>
      <c r="E1589" t="str">
        <v>Sales Tax Payable</v>
      </c>
      <c r="F1589" t="str">
        <v/>
      </c>
      <c r="G1589">
        <v>241000</v>
      </c>
      <c r="H1589">
        <v>15462</v>
      </c>
      <c r="I1589">
        <v>0</v>
      </c>
      <c r="J1589">
        <v>506.46</v>
      </c>
    </row>
    <row r="1590">
      <c r="B1590" t="str">
        <v>SJ</v>
      </c>
      <c r="C1590">
        <v>46173</v>
      </c>
      <c r="D1590" t="str">
        <v>POS Data Upload DC Central</v>
      </c>
      <c r="E1590" t="str">
        <v>Uber</v>
      </c>
      <c r="F1590" t="str">
        <v>UBD</v>
      </c>
      <c r="G1590">
        <v>116000</v>
      </c>
      <c r="H1590">
        <v>15462</v>
      </c>
      <c r="I1590">
        <v>160.55</v>
      </c>
      <c r="J1590">
        <v>0</v>
      </c>
    </row>
    <row r="1591">
      <c r="B1591" t="str">
        <v>SJ</v>
      </c>
      <c r="C1591">
        <v>46173</v>
      </c>
      <c r="D1591" t="str">
        <v>POS Data Upload DC Central</v>
      </c>
      <c r="E1591" t="str">
        <v>Uber Shortage</v>
      </c>
      <c r="F1591" t="str">
        <v>UBD</v>
      </c>
      <c r="G1591">
        <v>678500</v>
      </c>
      <c r="H1591">
        <v>15462</v>
      </c>
      <c r="I1591">
        <v>0</v>
      </c>
      <c r="J1591">
        <v>0</v>
      </c>
    </row>
    <row r="1592">
      <c r="B1592" t="str">
        <v>SJ</v>
      </c>
      <c r="C1592">
        <v>46173</v>
      </c>
      <c r="D1592" t="str">
        <v>POS Data Upload DC Central</v>
      </c>
      <c r="E1592" t="str">
        <v>WL DD Tips</v>
      </c>
      <c r="F1592" t="str">
        <v/>
      </c>
      <c r="G1592">
        <v>670000</v>
      </c>
      <c r="H1592">
        <v>15462</v>
      </c>
      <c r="I1592">
        <v>0</v>
      </c>
      <c r="J1592">
        <v>0</v>
      </c>
    </row>
    <row r="1593">
      <c r="B1593" t="str">
        <v>SJ</v>
      </c>
      <c r="C1593">
        <v>46173</v>
      </c>
      <c r="D1593" t="str">
        <v>POS Data Upload DC Central</v>
      </c>
      <c r="E1593" t="str">
        <v>Amex Expected Deposit</v>
      </c>
      <c r="F1593" t="str">
        <v>CC</v>
      </c>
      <c r="G1593">
        <v>102500</v>
      </c>
      <c r="H1593">
        <v>15643</v>
      </c>
      <c r="I1593">
        <v>57.95</v>
      </c>
      <c r="J1593">
        <v>0</v>
      </c>
    </row>
    <row r="1594">
      <c r="B1594" t="str">
        <v>SJ</v>
      </c>
      <c r="C1594">
        <v>46173</v>
      </c>
      <c r="D1594" t="str">
        <v>POS Data Upload DC Central</v>
      </c>
      <c r="E1594" t="str">
        <v>Ca CRV</v>
      </c>
      <c r="F1594" t="str">
        <v/>
      </c>
      <c r="G1594">
        <v>240000</v>
      </c>
      <c r="H1594">
        <v>15643</v>
      </c>
      <c r="I1594">
        <v>0</v>
      </c>
      <c r="J1594">
        <v>0</v>
      </c>
    </row>
    <row r="1595">
      <c r="B1595" t="str">
        <v>SJ</v>
      </c>
      <c r="C1595">
        <v>46173</v>
      </c>
      <c r="D1595" t="str">
        <v>POS Data Upload DC Central</v>
      </c>
      <c r="E1595" t="str">
        <v>Cash Expected Deposit</v>
      </c>
      <c r="F1595" t="str">
        <v>CASH</v>
      </c>
      <c r="G1595">
        <v>102000</v>
      </c>
      <c r="H1595">
        <v>15643</v>
      </c>
      <c r="I1595">
        <v>-105.58000000000084</v>
      </c>
      <c r="J1595">
        <v>0</v>
      </c>
    </row>
    <row r="1596">
      <c r="B1596" t="str">
        <v>SJ</v>
      </c>
      <c r="C1596">
        <v>46173</v>
      </c>
      <c r="D1596" t="str">
        <v>POS Data Upload DC Central</v>
      </c>
      <c r="E1596" t="str">
        <v>CC Expected Deposit</v>
      </c>
      <c r="F1596" t="str">
        <v>CC</v>
      </c>
      <c r="G1596">
        <v>102500</v>
      </c>
      <c r="H1596">
        <v>15643</v>
      </c>
      <c r="I1596">
        <v>815.62</v>
      </c>
      <c r="J1596">
        <v>0</v>
      </c>
    </row>
    <row r="1597">
      <c r="B1597" t="str">
        <v>SJ</v>
      </c>
      <c r="C1597">
        <v>46173</v>
      </c>
      <c r="D1597" t="str">
        <v>POS Data Upload DC Central</v>
      </c>
      <c r="E1597" t="str">
        <v>Delivery Fee</v>
      </c>
      <c r="F1597" t="str">
        <v/>
      </c>
      <c r="G1597">
        <v>670000</v>
      </c>
      <c r="H1597">
        <v>15643</v>
      </c>
      <c r="I1597">
        <v>0</v>
      </c>
      <c r="J1597">
        <v>0</v>
      </c>
    </row>
    <row r="1598">
      <c r="B1598" t="str">
        <v>SJ</v>
      </c>
      <c r="C1598">
        <v>46173</v>
      </c>
      <c r="D1598" t="str">
        <v>POS Data Upload DC Central</v>
      </c>
      <c r="E1598" t="str">
        <v>Discounts - 10%</v>
      </c>
      <c r="F1598" t="str">
        <v/>
      </c>
      <c r="G1598">
        <v>421000</v>
      </c>
      <c r="H1598">
        <v>15643</v>
      </c>
      <c r="I1598">
        <v>0</v>
      </c>
      <c r="J1598">
        <v>0</v>
      </c>
    </row>
    <row r="1599">
      <c r="B1599" t="str">
        <v>SJ</v>
      </c>
      <c r="C1599">
        <v>46173</v>
      </c>
      <c r="D1599" t="str">
        <v>POS Data Upload DC Central</v>
      </c>
      <c r="E1599" t="str">
        <v>Discounts - Employee</v>
      </c>
      <c r="F1599" t="str">
        <v/>
      </c>
      <c r="G1599">
        <v>421000</v>
      </c>
      <c r="H1599">
        <v>15643</v>
      </c>
      <c r="I1599">
        <v>0</v>
      </c>
      <c r="J1599">
        <v>0</v>
      </c>
    </row>
    <row r="1600">
      <c r="B1600" t="str">
        <v>SJ</v>
      </c>
      <c r="C1600">
        <v>46173</v>
      </c>
      <c r="D1600" t="str">
        <v>POS Data Upload DC Central</v>
      </c>
      <c r="E1600" t="str">
        <v>Discounts - Guest Recovery</v>
      </c>
      <c r="F1600" t="str">
        <v/>
      </c>
      <c r="G1600">
        <v>421000</v>
      </c>
      <c r="H1600">
        <v>15643</v>
      </c>
      <c r="I1600">
        <v>0</v>
      </c>
      <c r="J1600">
        <v>0</v>
      </c>
    </row>
    <row r="1601">
      <c r="B1601" t="str">
        <v>SJ</v>
      </c>
      <c r="C1601">
        <v>46173</v>
      </c>
      <c r="D1601" t="str">
        <v>POS Data Upload DC Central</v>
      </c>
      <c r="E1601" t="str">
        <v>Discounts - Manager</v>
      </c>
      <c r="F1601" t="str">
        <v/>
      </c>
      <c r="G1601">
        <v>421000</v>
      </c>
      <c r="H1601">
        <v>15643</v>
      </c>
      <c r="I1601">
        <v>0</v>
      </c>
      <c r="J1601">
        <v>0</v>
      </c>
    </row>
    <row r="1602">
      <c r="B1602" t="str">
        <v>SJ</v>
      </c>
      <c r="C1602">
        <v>46173</v>
      </c>
      <c r="D1602" t="str">
        <v>POS Data Upload DC Central</v>
      </c>
      <c r="E1602" t="str">
        <v>Discounts - Military</v>
      </c>
      <c r="F1602" t="str">
        <v/>
      </c>
      <c r="G1602">
        <v>421000</v>
      </c>
      <c r="H1602">
        <v>15643</v>
      </c>
      <c r="I1602">
        <v>0</v>
      </c>
      <c r="J1602">
        <v>0</v>
      </c>
    </row>
    <row r="1603">
      <c r="B1603" t="str">
        <v>SJ</v>
      </c>
      <c r="C1603">
        <v>46173</v>
      </c>
      <c r="D1603" t="str">
        <v>POS Data Upload DC Central</v>
      </c>
      <c r="E1603" t="str">
        <v>Discounts - Open $</v>
      </c>
      <c r="F1603" t="str">
        <v/>
      </c>
      <c r="G1603">
        <v>421000</v>
      </c>
      <c r="H1603">
        <v>15643</v>
      </c>
      <c r="I1603">
        <v>0</v>
      </c>
      <c r="J1603">
        <v>0</v>
      </c>
    </row>
    <row r="1604">
      <c r="B1604" t="str">
        <v>SJ</v>
      </c>
      <c r="C1604">
        <v>46173</v>
      </c>
      <c r="D1604" t="str">
        <v>POS Data Upload DC Central</v>
      </c>
      <c r="E1604" t="str">
        <v>Discounts - Open %</v>
      </c>
      <c r="F1604" t="str">
        <v/>
      </c>
      <c r="G1604">
        <v>421000</v>
      </c>
      <c r="H1604">
        <v>15643</v>
      </c>
      <c r="I1604">
        <v>0</v>
      </c>
      <c r="J1604">
        <v>0</v>
      </c>
    </row>
    <row r="1605">
      <c r="B1605" t="str">
        <v>SJ</v>
      </c>
      <c r="C1605">
        <v>46173</v>
      </c>
      <c r="D1605" t="str">
        <v>POS Data Upload DC Central</v>
      </c>
      <c r="E1605" t="str">
        <v>Discounts - Other</v>
      </c>
      <c r="F1605" t="str">
        <v/>
      </c>
      <c r="G1605">
        <v>421000</v>
      </c>
      <c r="H1605">
        <v>15643</v>
      </c>
      <c r="I1605">
        <v>0</v>
      </c>
      <c r="J1605">
        <v>0</v>
      </c>
    </row>
    <row r="1606">
      <c r="B1606" t="str">
        <v>SJ</v>
      </c>
      <c r="C1606">
        <v>46173</v>
      </c>
      <c r="D1606" t="str">
        <v>POS Data Upload DC Central</v>
      </c>
      <c r="E1606" t="str">
        <v>Discounts - Police</v>
      </c>
      <c r="F1606" t="str">
        <v/>
      </c>
      <c r="G1606">
        <v>421000</v>
      </c>
      <c r="H1606">
        <v>15643</v>
      </c>
      <c r="I1606">
        <v>0</v>
      </c>
      <c r="J1606">
        <v>0</v>
      </c>
    </row>
    <row r="1607">
      <c r="B1607" t="str">
        <v>SJ</v>
      </c>
      <c r="C1607">
        <v>46173</v>
      </c>
      <c r="D1607" t="str">
        <v>POS Data Upload DC Central</v>
      </c>
      <c r="E1607" t="str">
        <v>Discounts - Senior Citizen</v>
      </c>
      <c r="F1607" t="str">
        <v/>
      </c>
      <c r="G1607">
        <v>421000</v>
      </c>
      <c r="H1607">
        <v>15643</v>
      </c>
      <c r="I1607">
        <v>0</v>
      </c>
      <c r="J1607">
        <v>0</v>
      </c>
    </row>
    <row r="1608">
      <c r="B1608" t="str">
        <v>SJ</v>
      </c>
      <c r="C1608">
        <v>46173</v>
      </c>
      <c r="D1608" t="str">
        <v>POS Data Upload DC Central</v>
      </c>
      <c r="E1608" t="str">
        <v>Donations</v>
      </c>
      <c r="F1608" t="str">
        <v/>
      </c>
      <c r="G1608">
        <v>236000</v>
      </c>
      <c r="H1608">
        <v>15643</v>
      </c>
      <c r="I1608">
        <v>0</v>
      </c>
      <c r="J1608">
        <v>0</v>
      </c>
    </row>
    <row r="1609">
      <c r="B1609" t="str">
        <v>SJ</v>
      </c>
      <c r="C1609">
        <v>46173</v>
      </c>
      <c r="D1609" t="str">
        <v>POS Data Upload DC Central</v>
      </c>
      <c r="E1609" t="str">
        <v>DoorDash</v>
      </c>
      <c r="F1609" t="str">
        <v>DDD</v>
      </c>
      <c r="G1609">
        <v>113000</v>
      </c>
      <c r="H1609">
        <v>15643</v>
      </c>
      <c r="I1609">
        <v>2737.42</v>
      </c>
      <c r="J1609">
        <v>0</v>
      </c>
    </row>
    <row r="1610">
      <c r="B1610" t="str">
        <v>SJ</v>
      </c>
      <c r="C1610">
        <v>46173</v>
      </c>
      <c r="D1610" t="str">
        <v>POS Data Upload DC Central</v>
      </c>
      <c r="E1610" t="str">
        <v>DoorDash Shortage</v>
      </c>
      <c r="F1610" t="str">
        <v>DDD</v>
      </c>
      <c r="G1610">
        <v>678500</v>
      </c>
      <c r="H1610">
        <v>15643</v>
      </c>
      <c r="I1610">
        <v>0</v>
      </c>
      <c r="J1610">
        <v>0</v>
      </c>
    </row>
    <row r="1611">
      <c r="B1611" t="str">
        <v>SJ</v>
      </c>
      <c r="C1611">
        <v>46173</v>
      </c>
      <c r="D1611" t="str">
        <v>POS Data Upload DC Central</v>
      </c>
      <c r="E1611" t="str">
        <v xml:space="preserve">EBT Expected </v>
      </c>
      <c r="F1611" t="str">
        <v/>
      </c>
      <c r="G1611">
        <v>114000</v>
      </c>
      <c r="H1611">
        <v>15643</v>
      </c>
      <c r="I1611">
        <v>0</v>
      </c>
      <c r="J1611">
        <v>0</v>
      </c>
    </row>
    <row r="1612">
      <c r="B1612" t="str">
        <v>SJ</v>
      </c>
      <c r="C1612">
        <v>46173</v>
      </c>
      <c r="D1612" t="str">
        <v>POS Data Upload DC Central</v>
      </c>
      <c r="E1612" t="str">
        <v>EZ Cater</v>
      </c>
      <c r="F1612" t="str">
        <v/>
      </c>
      <c r="G1612">
        <v>110000</v>
      </c>
      <c r="H1612">
        <v>15643</v>
      </c>
      <c r="I1612">
        <v>0</v>
      </c>
      <c r="J1612">
        <v>0</v>
      </c>
    </row>
    <row r="1613">
      <c r="B1613" t="str">
        <v>SJ</v>
      </c>
      <c r="C1613">
        <v>46173</v>
      </c>
      <c r="D1613" t="str">
        <v>POS Data Upload DC Central</v>
      </c>
      <c r="E1613" t="str">
        <v>Gift Card Redeemed</v>
      </c>
      <c r="F1613" t="str">
        <v/>
      </c>
      <c r="G1613">
        <v>202900</v>
      </c>
      <c r="H1613">
        <v>15643</v>
      </c>
      <c r="I1613">
        <v>0</v>
      </c>
      <c r="J1613">
        <v>0</v>
      </c>
    </row>
    <row r="1614">
      <c r="B1614" t="str">
        <v>SJ</v>
      </c>
      <c r="C1614">
        <v>46173</v>
      </c>
      <c r="D1614" t="str">
        <v>POS Data Upload DC Central</v>
      </c>
      <c r="E1614" t="str">
        <v>Gift Cards Sales</v>
      </c>
      <c r="F1614" t="str">
        <v/>
      </c>
      <c r="G1614">
        <v>202800</v>
      </c>
      <c r="H1614">
        <v>15643</v>
      </c>
      <c r="I1614">
        <v>0</v>
      </c>
      <c r="J1614">
        <v>0</v>
      </c>
    </row>
    <row r="1615">
      <c r="B1615" t="str">
        <v>SJ</v>
      </c>
      <c r="C1615">
        <v>46173</v>
      </c>
      <c r="D1615" t="str">
        <v>POS Data Upload DC Central</v>
      </c>
      <c r="E1615" t="str">
        <v>GrubHub</v>
      </c>
      <c r="F1615" t="str">
        <v>GHD</v>
      </c>
      <c r="G1615">
        <v>115000</v>
      </c>
      <c r="H1615">
        <v>15643</v>
      </c>
      <c r="I1615">
        <v>59.9</v>
      </c>
      <c r="J1615">
        <v>0</v>
      </c>
    </row>
    <row r="1616">
      <c r="B1616" t="str">
        <v>SJ</v>
      </c>
      <c r="C1616">
        <v>46173</v>
      </c>
      <c r="D1616" t="str">
        <v>POS Data Upload DC Central</v>
      </c>
      <c r="E1616" t="str">
        <v>Kiosk Expected Payment</v>
      </c>
      <c r="F1616" t="str">
        <v>CC</v>
      </c>
      <c r="G1616">
        <v>102500</v>
      </c>
      <c r="H1616">
        <v>15643</v>
      </c>
      <c r="I1616">
        <v>0</v>
      </c>
      <c r="J1616">
        <v>0</v>
      </c>
    </row>
    <row r="1617">
      <c r="B1617" t="str">
        <v>SJ</v>
      </c>
      <c r="C1617">
        <v>46173</v>
      </c>
      <c r="D1617" t="str">
        <v>POS Data Upload DC Central</v>
      </c>
      <c r="E1617" t="str">
        <v>Non-Redeemable Tender</v>
      </c>
      <c r="F1617" t="str">
        <v>CASH</v>
      </c>
      <c r="G1617">
        <v>676000</v>
      </c>
      <c r="H1617">
        <v>15643</v>
      </c>
      <c r="I1617">
        <v>0</v>
      </c>
      <c r="J1617">
        <v>0</v>
      </c>
    </row>
    <row r="1618">
      <c r="B1618" t="str">
        <v>SJ</v>
      </c>
      <c r="C1618">
        <v>46173</v>
      </c>
      <c r="D1618" t="str">
        <v>POS Data Upload DC Central</v>
      </c>
      <c r="E1618" t="str">
        <v>O/S DC Discrepancies</v>
      </c>
      <c r="F1618" t="str">
        <v>CASH</v>
      </c>
      <c r="G1618">
        <v>676000</v>
      </c>
      <c r="H1618">
        <v>15643</v>
      </c>
      <c r="I1618">
        <v>0</v>
      </c>
      <c r="J1618">
        <v>0</v>
      </c>
    </row>
    <row r="1619">
      <c r="B1619" t="str">
        <v>SJ</v>
      </c>
      <c r="C1619">
        <v>46173</v>
      </c>
      <c r="D1619" t="str">
        <v>POS Data Upload DC Central</v>
      </c>
      <c r="E1619" t="str">
        <v>Online Catering</v>
      </c>
      <c r="F1619" t="str">
        <v/>
      </c>
      <c r="G1619">
        <v>110000</v>
      </c>
      <c r="H1619">
        <v>15643</v>
      </c>
      <c r="I1619">
        <v>0</v>
      </c>
      <c r="J1619">
        <v>0</v>
      </c>
    </row>
    <row r="1620">
      <c r="B1620" t="str">
        <v>SJ</v>
      </c>
      <c r="C1620">
        <v>46173</v>
      </c>
      <c r="D1620" t="str">
        <v>POS Data Upload DC Central</v>
      </c>
      <c r="E1620" t="str">
        <v>Paid Outs</v>
      </c>
      <c r="F1620" t="str">
        <v/>
      </c>
      <c r="G1620">
        <v>116200</v>
      </c>
      <c r="H1620">
        <v>15643</v>
      </c>
      <c r="I1620">
        <v>0</v>
      </c>
      <c r="J1620">
        <v>0</v>
      </c>
    </row>
    <row r="1621">
      <c r="B1621" t="str">
        <v>SJ</v>
      </c>
      <c r="C1621">
        <v>46173</v>
      </c>
      <c r="D1621" t="str">
        <v>POS Data Upload DC Central</v>
      </c>
      <c r="E1621" t="str">
        <v>POS Over/Short</v>
      </c>
      <c r="F1621" t="str">
        <v>CASH</v>
      </c>
      <c r="G1621">
        <v>676000</v>
      </c>
      <c r="H1621">
        <v>15643</v>
      </c>
      <c r="I1621">
        <v>0</v>
      </c>
      <c r="J1621">
        <v>0</v>
      </c>
    </row>
    <row r="1622">
      <c r="B1622" t="str">
        <v>SJ</v>
      </c>
      <c r="C1622">
        <v>46173</v>
      </c>
      <c r="D1622" t="str">
        <v>POS Data Upload DC Central</v>
      </c>
      <c r="E1622" t="str">
        <v>Promotions</v>
      </c>
      <c r="F1622" t="str">
        <v/>
      </c>
      <c r="G1622">
        <v>444000</v>
      </c>
      <c r="H1622">
        <v>15643</v>
      </c>
      <c r="I1622">
        <v>0</v>
      </c>
      <c r="J1622">
        <v>0</v>
      </c>
    </row>
    <row r="1623">
      <c r="B1623" t="str">
        <v>SJ</v>
      </c>
      <c r="C1623">
        <v>46173</v>
      </c>
      <c r="D1623" t="str">
        <v>POS Data Upload DC Central</v>
      </c>
      <c r="E1623" t="str">
        <v>Sales Beverages</v>
      </c>
      <c r="F1623" t="str">
        <v/>
      </c>
      <c r="G1623">
        <v>401000</v>
      </c>
      <c r="H1623">
        <v>15643</v>
      </c>
      <c r="I1623">
        <v>0</v>
      </c>
      <c r="J1623">
        <v>108.51</v>
      </c>
    </row>
    <row r="1624">
      <c r="B1624" t="str">
        <v>SJ</v>
      </c>
      <c r="C1624">
        <v>46173</v>
      </c>
      <c r="D1624" t="str">
        <v>POS Data Upload DC Central</v>
      </c>
      <c r="E1624" t="str">
        <v>Sales Food</v>
      </c>
      <c r="F1624" t="str">
        <v/>
      </c>
      <c r="G1624">
        <v>401000</v>
      </c>
      <c r="H1624">
        <v>15643</v>
      </c>
      <c r="I1624">
        <v>0</v>
      </c>
      <c r="J1624">
        <v>4126.33</v>
      </c>
    </row>
    <row r="1625">
      <c r="B1625" t="str">
        <v>SJ</v>
      </c>
      <c r="C1625">
        <v>46173</v>
      </c>
      <c r="D1625" t="str">
        <v>POS Data Upload DC Central</v>
      </c>
      <c r="E1625" t="str">
        <v>Sales Other</v>
      </c>
      <c r="F1625" t="str">
        <v/>
      </c>
      <c r="G1625">
        <v>408000</v>
      </c>
      <c r="H1625">
        <v>15643</v>
      </c>
      <c r="I1625">
        <v>0</v>
      </c>
      <c r="J1625">
        <v>0</v>
      </c>
    </row>
    <row r="1626">
      <c r="B1626" t="str">
        <v>SJ</v>
      </c>
      <c r="C1626">
        <v>46173</v>
      </c>
      <c r="D1626" t="str">
        <v>POS Data Upload DC Central</v>
      </c>
      <c r="E1626" t="str">
        <v>Sales Tax Payable</v>
      </c>
      <c r="F1626" t="str">
        <v/>
      </c>
      <c r="G1626">
        <v>241000</v>
      </c>
      <c r="H1626">
        <v>15643</v>
      </c>
      <c r="I1626">
        <v>0</v>
      </c>
      <c r="J1626">
        <v>365.28</v>
      </c>
    </row>
    <row r="1627">
      <c r="B1627" t="str">
        <v>SJ</v>
      </c>
      <c r="C1627">
        <v>46173</v>
      </c>
      <c r="D1627" t="str">
        <v>POS Data Upload DC Central</v>
      </c>
      <c r="E1627" t="str">
        <v>Uber</v>
      </c>
      <c r="F1627" t="str">
        <v>UBD</v>
      </c>
      <c r="G1627">
        <v>116000</v>
      </c>
      <c r="H1627">
        <v>15643</v>
      </c>
      <c r="I1627">
        <v>1034.81</v>
      </c>
      <c r="J1627">
        <v>0</v>
      </c>
    </row>
    <row r="1628">
      <c r="B1628" t="str">
        <v>SJ</v>
      </c>
      <c r="C1628">
        <v>46173</v>
      </c>
      <c r="D1628" t="str">
        <v>POS Data Upload DC Central</v>
      </c>
      <c r="E1628" t="str">
        <v>Uber Shortage</v>
      </c>
      <c r="F1628" t="str">
        <v>UBD</v>
      </c>
      <c r="G1628">
        <v>678500</v>
      </c>
      <c r="H1628">
        <v>15643</v>
      </c>
      <c r="I1628">
        <v>0</v>
      </c>
      <c r="J1628">
        <v>0</v>
      </c>
    </row>
    <row r="1629">
      <c r="B1629" t="str">
        <v>SJ</v>
      </c>
      <c r="C1629">
        <v>46173</v>
      </c>
      <c r="D1629" t="str">
        <v>POS Data Upload DC Central</v>
      </c>
      <c r="E1629" t="str">
        <v>WL DD Tips</v>
      </c>
      <c r="F1629" t="str">
        <v/>
      </c>
      <c r="G1629">
        <v>670000</v>
      </c>
      <c r="H1629">
        <v>15643</v>
      </c>
      <c r="I1629">
        <v>0</v>
      </c>
      <c r="J1629">
        <v>0</v>
      </c>
    </row>
    <row r="33265">
      <c r="K33265" t="str">
        <v>.</v>
      </c>
    </row>
  </sheetData>
  <autoFilter ref="A1:T1629"/>
  <pageMargins left="0.7" right="0.7" top="0.75" bottom="0.75" header="0.3" footer="0.3"/>
  <ignoredErrors>
    <ignoredError numberStoredAsText="1" sqref="B2:R3326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494"/>
  <sheetViews>
    <sheetView workbookViewId="0" rightToLeft="0"/>
  </sheetViews>
  <sheetData>
    <row r="1">
      <c r="A1" t="str">
        <v>LINE_NO</v>
      </c>
      <c r="B1" t="str">
        <v>JOURNAL</v>
      </c>
      <c r="C1" t="str">
        <v>DATE</v>
      </c>
      <c r="D1" t="str">
        <v>DESCRIPTION</v>
      </c>
      <c r="E1" t="str">
        <v>MEMO</v>
      </c>
      <c r="F1" t="str">
        <v>DEPT_ID</v>
      </c>
      <c r="G1" t="str">
        <v>ACCT_NO</v>
      </c>
      <c r="H1" t="str">
        <v>LOCATION_ID</v>
      </c>
      <c r="I1" t="str">
        <v>DEBIT</v>
      </c>
      <c r="J1" t="str">
        <v>CREDIT</v>
      </c>
    </row>
    <row r="2" xml:space="preserve">
      <c r="A2" cm="1" xml:space="preserve">
        <f t="array" ref="A2:A494" xml:space="preserve">LET(
    _xlpm.src,ANCHORARRAY(B2),
    _xlpm.sDate,INDEX(_xlpm.src,,2),
    _xlpm.rowNum,SEQUENCE(ROWS(_xlpm.src)),
    _xlpm.firstPos,XMATCH(_xlpm.sDate,_xlpm.sDate,0),
    _xlpm.rowNum-_xlpm.firstPos+1
)</f>
        <v>1</v>
      </c>
      <c r="B2" t="str" cm="1" xml:space="preserve">
        <f t="array" ref="B2:J494" xml:space="preserve">LET(
    _xlpm.data,_xlws.FILTER('Daily Sales Popeyes Red'!B:J,('Daily Sales Popeyes Red'!I:I&lt;&gt;0)+('Daily Sales Popeyes Red'!J:J&lt;&gt;0)),
    HSTACK(
        TAKE(_xlpm.data,,7),
        IF(INDEX(_xlpm.data,,8)=0,"",INDEX(_xlpm.data,,8)),
        IF(INDEX(_xlpm.data,,9)=0,"",INDEX(_xlpm.data,,9))
    )
)</f>
        <v>SJ</v>
      </c>
      <c r="C2">
        <v>46173</v>
      </c>
      <c r="D2" t="str">
        <v>POS Data Upload DC Central</v>
      </c>
      <c r="E2" t="str">
        <v>Amex Expected Deposit</v>
      </c>
      <c r="F2" t="str">
        <v>CC</v>
      </c>
      <c r="G2">
        <v>102500</v>
      </c>
      <c r="H2">
        <v>2902</v>
      </c>
      <c r="I2">
        <v>62.98</v>
      </c>
      <c r="J2" t="str">
        <v/>
      </c>
    </row>
    <row r="3">
      <c r="A3">
        <v>2</v>
      </c>
      <c r="B3" t="str">
        <v>SJ</v>
      </c>
      <c r="C3">
        <v>46173</v>
      </c>
      <c r="D3" t="str">
        <v>POS Data Upload DC Central</v>
      </c>
      <c r="E3" t="str">
        <v>Cash Expected Deposit</v>
      </c>
      <c r="F3" t="str">
        <v>CASH</v>
      </c>
      <c r="G3">
        <v>102000</v>
      </c>
      <c r="H3">
        <v>2902</v>
      </c>
      <c r="I3">
        <v>1309.7200000000003</v>
      </c>
      <c r="J3" t="str">
        <v/>
      </c>
    </row>
    <row r="4">
      <c r="A4">
        <v>3</v>
      </c>
      <c r="B4" t="str">
        <v>SJ</v>
      </c>
      <c r="C4">
        <v>46173</v>
      </c>
      <c r="D4" t="str">
        <v>POS Data Upload DC Central</v>
      </c>
      <c r="E4" t="str">
        <v>CC Expected Deposit</v>
      </c>
      <c r="F4" t="str">
        <v>CC</v>
      </c>
      <c r="G4">
        <v>102500</v>
      </c>
      <c r="H4">
        <v>2902</v>
      </c>
      <c r="I4">
        <v>3690.73</v>
      </c>
      <c r="J4" t="str">
        <v/>
      </c>
    </row>
    <row r="5">
      <c r="A5">
        <v>4</v>
      </c>
      <c r="B5" t="str">
        <v>SJ</v>
      </c>
      <c r="C5">
        <v>46173</v>
      </c>
      <c r="D5" t="str">
        <v>POS Data Upload DC Central</v>
      </c>
      <c r="E5" t="str">
        <v>DoorDash</v>
      </c>
      <c r="F5" t="str">
        <v>DDD</v>
      </c>
      <c r="G5">
        <v>113000</v>
      </c>
      <c r="H5">
        <v>2902</v>
      </c>
      <c r="I5">
        <v>833.52</v>
      </c>
      <c r="J5" t="str">
        <v/>
      </c>
    </row>
    <row r="6">
      <c r="A6">
        <v>5</v>
      </c>
      <c r="B6" t="str">
        <v>SJ</v>
      </c>
      <c r="C6">
        <v>46173</v>
      </c>
      <c r="D6" t="str">
        <v>POS Data Upload DC Central</v>
      </c>
      <c r="E6" t="str">
        <v>GrubHub</v>
      </c>
      <c r="F6" t="str">
        <v>GHD</v>
      </c>
      <c r="G6">
        <v>115000</v>
      </c>
      <c r="H6">
        <v>2902</v>
      </c>
      <c r="I6">
        <v>15.06</v>
      </c>
      <c r="J6" t="str">
        <v/>
      </c>
    </row>
    <row r="7">
      <c r="A7">
        <v>6</v>
      </c>
      <c r="B7" t="str">
        <v>SJ</v>
      </c>
      <c r="C7">
        <v>46173</v>
      </c>
      <c r="D7" t="str">
        <v>POS Data Upload DC Central</v>
      </c>
      <c r="E7" t="str">
        <v>Sales Beverages</v>
      </c>
      <c r="F7" t="str">
        <v/>
      </c>
      <c r="G7">
        <v>401000</v>
      </c>
      <c r="H7">
        <v>2902</v>
      </c>
      <c r="I7" t="str">
        <v/>
      </c>
      <c r="J7">
        <v>212.7</v>
      </c>
    </row>
    <row r="8">
      <c r="A8">
        <v>7</v>
      </c>
      <c r="B8" t="str">
        <v>SJ</v>
      </c>
      <c r="C8">
        <v>46173</v>
      </c>
      <c r="D8" t="str">
        <v>POS Data Upload DC Central</v>
      </c>
      <c r="E8" t="str">
        <v>Sales Food</v>
      </c>
      <c r="F8" t="str">
        <v/>
      </c>
      <c r="G8">
        <v>401000</v>
      </c>
      <c r="H8">
        <v>2902</v>
      </c>
      <c r="I8" t="str">
        <v/>
      </c>
      <c r="J8">
        <v>5385.86</v>
      </c>
    </row>
    <row r="9">
      <c r="A9">
        <v>8</v>
      </c>
      <c r="B9" t="str">
        <v>SJ</v>
      </c>
      <c r="C9">
        <v>46173</v>
      </c>
      <c r="D9" t="str">
        <v>POS Data Upload DC Central</v>
      </c>
      <c r="E9" t="str">
        <v>Sales Tax Payable</v>
      </c>
      <c r="F9" t="str">
        <v/>
      </c>
      <c r="G9">
        <v>241000</v>
      </c>
      <c r="H9">
        <v>2902</v>
      </c>
      <c r="I9" t="str">
        <v/>
      </c>
      <c r="J9">
        <v>425.27</v>
      </c>
    </row>
    <row r="10">
      <c r="A10">
        <v>9</v>
      </c>
      <c r="B10" t="str">
        <v>SJ</v>
      </c>
      <c r="C10">
        <v>46173</v>
      </c>
      <c r="D10" t="str">
        <v>POS Data Upload DC Central</v>
      </c>
      <c r="E10" t="str">
        <v>Uber</v>
      </c>
      <c r="F10" t="str">
        <v>UBD</v>
      </c>
      <c r="G10">
        <v>116000</v>
      </c>
      <c r="H10">
        <v>2902</v>
      </c>
      <c r="I10">
        <v>111.82</v>
      </c>
      <c r="J10" t="str">
        <v/>
      </c>
    </row>
    <row r="11">
      <c r="A11">
        <v>10</v>
      </c>
      <c r="B11" t="str">
        <v>SJ</v>
      </c>
      <c r="C11">
        <v>46173</v>
      </c>
      <c r="D11" t="str">
        <v>POS Data Upload DC Central</v>
      </c>
      <c r="E11" t="str">
        <v>Amex Expected Deposit</v>
      </c>
      <c r="F11" t="str">
        <v>CC</v>
      </c>
      <c r="G11">
        <v>102500</v>
      </c>
      <c r="H11">
        <v>4579</v>
      </c>
      <c r="I11">
        <v>50.28</v>
      </c>
      <c r="J11" t="str">
        <v/>
      </c>
    </row>
    <row r="12">
      <c r="A12">
        <v>11</v>
      </c>
      <c r="B12" t="str">
        <v>SJ</v>
      </c>
      <c r="C12">
        <v>46173</v>
      </c>
      <c r="D12" t="str">
        <v>POS Data Upload DC Central</v>
      </c>
      <c r="E12" t="str">
        <v>Cash Expected Deposit</v>
      </c>
      <c r="F12" t="str">
        <v>CASH</v>
      </c>
      <c r="G12">
        <v>102000</v>
      </c>
      <c r="H12">
        <v>4579</v>
      </c>
      <c r="I12">
        <v>2090.5700000000006</v>
      </c>
      <c r="J12" t="str">
        <v/>
      </c>
    </row>
    <row r="13">
      <c r="A13">
        <v>12</v>
      </c>
      <c r="B13" t="str">
        <v>SJ</v>
      </c>
      <c r="C13">
        <v>46173</v>
      </c>
      <c r="D13" t="str">
        <v>POS Data Upload DC Central</v>
      </c>
      <c r="E13" t="str">
        <v>CC Expected Deposit</v>
      </c>
      <c r="F13" t="str">
        <v>CC</v>
      </c>
      <c r="G13">
        <v>102500</v>
      </c>
      <c r="H13">
        <v>4579</v>
      </c>
      <c r="I13">
        <v>4798</v>
      </c>
      <c r="J13" t="str">
        <v/>
      </c>
    </row>
    <row r="14">
      <c r="A14">
        <v>13</v>
      </c>
      <c r="B14" t="str">
        <v>SJ</v>
      </c>
      <c r="C14">
        <v>46173</v>
      </c>
      <c r="D14" t="str">
        <v>POS Data Upload DC Central</v>
      </c>
      <c r="E14" t="str">
        <v>DoorDash</v>
      </c>
      <c r="F14" t="str">
        <v>DDD</v>
      </c>
      <c r="G14">
        <v>113000</v>
      </c>
      <c r="H14">
        <v>4579</v>
      </c>
      <c r="I14">
        <v>1655.12</v>
      </c>
      <c r="J14" t="str">
        <v/>
      </c>
    </row>
    <row r="15">
      <c r="A15">
        <v>14</v>
      </c>
      <c r="B15" t="str">
        <v>SJ</v>
      </c>
      <c r="C15">
        <v>46173</v>
      </c>
      <c r="D15" t="str">
        <v>POS Data Upload DC Central</v>
      </c>
      <c r="E15" t="str">
        <v>GrubHub</v>
      </c>
      <c r="F15" t="str">
        <v>GHD</v>
      </c>
      <c r="G15">
        <v>115000</v>
      </c>
      <c r="H15">
        <v>4579</v>
      </c>
      <c r="I15">
        <v>50.76</v>
      </c>
      <c r="J15" t="str">
        <v/>
      </c>
    </row>
    <row r="16">
      <c r="A16">
        <v>15</v>
      </c>
      <c r="B16" t="str">
        <v>SJ</v>
      </c>
      <c r="C16">
        <v>46173</v>
      </c>
      <c r="D16" t="str">
        <v>POS Data Upload DC Central</v>
      </c>
      <c r="E16" t="str">
        <v>Sales Beverages</v>
      </c>
      <c r="F16" t="str">
        <v/>
      </c>
      <c r="G16">
        <v>401000</v>
      </c>
      <c r="H16">
        <v>4579</v>
      </c>
      <c r="I16" t="str">
        <v/>
      </c>
      <c r="J16">
        <v>322.75</v>
      </c>
    </row>
    <row r="17">
      <c r="A17">
        <v>16</v>
      </c>
      <c r="B17" t="str">
        <v>SJ</v>
      </c>
      <c r="C17">
        <v>46173</v>
      </c>
      <c r="D17" t="str">
        <v>POS Data Upload DC Central</v>
      </c>
      <c r="E17" t="str">
        <v>Sales Food</v>
      </c>
      <c r="F17" t="str">
        <v/>
      </c>
      <c r="G17">
        <v>401000</v>
      </c>
      <c r="H17">
        <v>4579</v>
      </c>
      <c r="I17" t="str">
        <v/>
      </c>
      <c r="J17">
        <v>7725.61</v>
      </c>
    </row>
    <row r="18">
      <c r="A18">
        <v>17</v>
      </c>
      <c r="B18" t="str">
        <v>SJ</v>
      </c>
      <c r="C18">
        <v>46173</v>
      </c>
      <c r="D18" t="str">
        <v>POS Data Upload DC Central</v>
      </c>
      <c r="E18" t="str">
        <v>Sales Tax Payable</v>
      </c>
      <c r="F18" t="str">
        <v/>
      </c>
      <c r="G18">
        <v>241000</v>
      </c>
      <c r="H18">
        <v>4579</v>
      </c>
      <c r="I18" t="str">
        <v/>
      </c>
      <c r="J18">
        <v>695.58</v>
      </c>
    </row>
    <row r="19">
      <c r="A19">
        <v>18</v>
      </c>
      <c r="B19" t="str">
        <v>SJ</v>
      </c>
      <c r="C19">
        <v>46173</v>
      </c>
      <c r="D19" t="str">
        <v>POS Data Upload DC Central</v>
      </c>
      <c r="E19" t="str">
        <v>Uber</v>
      </c>
      <c r="F19" t="str">
        <v>UBD</v>
      </c>
      <c r="G19">
        <v>116000</v>
      </c>
      <c r="H19">
        <v>4579</v>
      </c>
      <c r="I19">
        <v>99.21</v>
      </c>
      <c r="J19" t="str">
        <v/>
      </c>
    </row>
    <row r="20">
      <c r="A20">
        <v>19</v>
      </c>
      <c r="B20" t="str">
        <v>SJ</v>
      </c>
      <c r="C20">
        <v>46173</v>
      </c>
      <c r="D20" t="str">
        <v>POS Data Upload DC Central</v>
      </c>
      <c r="E20" t="str">
        <v>Amex Expected Deposit</v>
      </c>
      <c r="F20" t="str">
        <v>CC</v>
      </c>
      <c r="G20">
        <v>102500</v>
      </c>
      <c r="H20">
        <v>5328</v>
      </c>
      <c r="I20">
        <v>52.24</v>
      </c>
      <c r="J20" t="str">
        <v/>
      </c>
    </row>
    <row r="21">
      <c r="A21">
        <v>20</v>
      </c>
      <c r="B21" t="str">
        <v>SJ</v>
      </c>
      <c r="C21">
        <v>46173</v>
      </c>
      <c r="D21" t="str">
        <v>POS Data Upload DC Central</v>
      </c>
      <c r="E21" t="str">
        <v>Cash Expected Deposit</v>
      </c>
      <c r="F21" t="str">
        <v>CASH</v>
      </c>
      <c r="G21">
        <v>102000</v>
      </c>
      <c r="H21">
        <v>5328</v>
      </c>
      <c r="I21">
        <v>2784.91</v>
      </c>
      <c r="J21" t="str">
        <v/>
      </c>
    </row>
    <row r="22">
      <c r="A22">
        <v>21</v>
      </c>
      <c r="B22" t="str">
        <v>SJ</v>
      </c>
      <c r="C22">
        <v>46173</v>
      </c>
      <c r="D22" t="str">
        <v>POS Data Upload DC Central</v>
      </c>
      <c r="E22" t="str">
        <v>CC Expected Deposit</v>
      </c>
      <c r="F22" t="str">
        <v>CC</v>
      </c>
      <c r="G22">
        <v>102500</v>
      </c>
      <c r="H22">
        <v>5328</v>
      </c>
      <c r="I22">
        <v>4999.810000000001</v>
      </c>
      <c r="J22" t="str">
        <v/>
      </c>
    </row>
    <row r="23">
      <c r="A23">
        <v>22</v>
      </c>
      <c r="B23" t="str">
        <v>SJ</v>
      </c>
      <c r="C23">
        <v>46173</v>
      </c>
      <c r="D23" t="str">
        <v>POS Data Upload DC Central</v>
      </c>
      <c r="E23" t="str">
        <v>Delivery Fee</v>
      </c>
      <c r="F23" t="str">
        <v/>
      </c>
      <c r="G23">
        <v>670000</v>
      </c>
      <c r="H23">
        <v>5328</v>
      </c>
      <c r="I23" t="str">
        <v/>
      </c>
      <c r="J23">
        <v>5.96</v>
      </c>
    </row>
    <row r="24">
      <c r="A24">
        <v>23</v>
      </c>
      <c r="B24" t="str">
        <v>SJ</v>
      </c>
      <c r="C24">
        <v>46173</v>
      </c>
      <c r="D24" t="str">
        <v>POS Data Upload DC Central</v>
      </c>
      <c r="E24" t="str">
        <v>DoorDash</v>
      </c>
      <c r="F24" t="str">
        <v>DDD</v>
      </c>
      <c r="G24">
        <v>113000</v>
      </c>
      <c r="H24">
        <v>5328</v>
      </c>
      <c r="I24">
        <v>2744.08</v>
      </c>
      <c r="J24" t="str">
        <v/>
      </c>
    </row>
    <row r="25">
      <c r="A25">
        <v>24</v>
      </c>
      <c r="B25" t="str">
        <v>SJ</v>
      </c>
      <c r="C25">
        <v>46173</v>
      </c>
      <c r="D25" t="str">
        <v>POS Data Upload DC Central</v>
      </c>
      <c r="E25" t="str">
        <v>GrubHub</v>
      </c>
      <c r="F25" t="str">
        <v>GHD</v>
      </c>
      <c r="G25">
        <v>115000</v>
      </c>
      <c r="H25">
        <v>5328</v>
      </c>
      <c r="I25">
        <v>136.37</v>
      </c>
      <c r="J25" t="str">
        <v/>
      </c>
    </row>
    <row r="26">
      <c r="A26">
        <v>25</v>
      </c>
      <c r="B26" t="str">
        <v>SJ</v>
      </c>
      <c r="C26">
        <v>46173</v>
      </c>
      <c r="D26" t="str">
        <v>POS Data Upload DC Central</v>
      </c>
      <c r="E26" t="str">
        <v>Sales Beverages</v>
      </c>
      <c r="F26" t="str">
        <v/>
      </c>
      <c r="G26">
        <v>401000</v>
      </c>
      <c r="H26">
        <v>5328</v>
      </c>
      <c r="I26" t="str">
        <v/>
      </c>
      <c r="J26">
        <v>993.1</v>
      </c>
    </row>
    <row r="27">
      <c r="A27">
        <v>26</v>
      </c>
      <c r="B27" t="str">
        <v>SJ</v>
      </c>
      <c r="C27">
        <v>46173</v>
      </c>
      <c r="D27" t="str">
        <v>POS Data Upload DC Central</v>
      </c>
      <c r="E27" t="str">
        <v>Sales Food</v>
      </c>
      <c r="F27" t="str">
        <v/>
      </c>
      <c r="G27">
        <v>401000</v>
      </c>
      <c r="H27">
        <v>5328</v>
      </c>
      <c r="I27" t="str">
        <v/>
      </c>
      <c r="J27">
        <v>8953.29</v>
      </c>
    </row>
    <row r="28">
      <c r="A28">
        <v>27</v>
      </c>
      <c r="B28" t="str">
        <v>SJ</v>
      </c>
      <c r="C28">
        <v>46173</v>
      </c>
      <c r="D28" t="str">
        <v>POS Data Upload DC Central</v>
      </c>
      <c r="E28" t="str">
        <v>Sales Other</v>
      </c>
      <c r="F28" t="str">
        <v/>
      </c>
      <c r="G28">
        <v>408000</v>
      </c>
      <c r="H28">
        <v>5328</v>
      </c>
      <c r="I28" t="str">
        <v/>
      </c>
      <c r="J28">
        <v>21.26</v>
      </c>
    </row>
    <row r="29">
      <c r="A29">
        <v>28</v>
      </c>
      <c r="B29" t="str">
        <v>SJ</v>
      </c>
      <c r="C29">
        <v>46173</v>
      </c>
      <c r="D29" t="str">
        <v>POS Data Upload DC Central</v>
      </c>
      <c r="E29" t="str">
        <v>Sales Tax Payable</v>
      </c>
      <c r="F29" t="str">
        <v/>
      </c>
      <c r="G29">
        <v>241000</v>
      </c>
      <c r="H29">
        <v>5328</v>
      </c>
      <c r="I29" t="str">
        <v/>
      </c>
      <c r="J29">
        <v>1068.76</v>
      </c>
    </row>
    <row r="30">
      <c r="A30">
        <v>29</v>
      </c>
      <c r="B30" t="str">
        <v>SJ</v>
      </c>
      <c r="C30">
        <v>46173</v>
      </c>
      <c r="D30" t="str">
        <v>POS Data Upload DC Central</v>
      </c>
      <c r="E30" t="str">
        <v>Uber</v>
      </c>
      <c r="F30" t="str">
        <v>UBD</v>
      </c>
      <c r="G30">
        <v>116000</v>
      </c>
      <c r="H30">
        <v>5328</v>
      </c>
      <c r="I30">
        <v>353.3</v>
      </c>
      <c r="J30" t="str">
        <v/>
      </c>
    </row>
    <row r="31">
      <c r="A31">
        <v>30</v>
      </c>
      <c r="B31" t="str">
        <v>SJ</v>
      </c>
      <c r="C31">
        <v>46173</v>
      </c>
      <c r="D31" t="str">
        <v>POS Data Upload DC Central</v>
      </c>
      <c r="E31" t="str">
        <v>WL DD Tips</v>
      </c>
      <c r="F31" t="str">
        <v/>
      </c>
      <c r="G31">
        <v>670000</v>
      </c>
      <c r="H31">
        <v>5328</v>
      </c>
      <c r="I31" t="str">
        <v/>
      </c>
      <c r="J31">
        <v>28.34</v>
      </c>
    </row>
    <row r="32">
      <c r="A32">
        <v>31</v>
      </c>
      <c r="B32" t="str">
        <v>SJ</v>
      </c>
      <c r="C32">
        <v>46173</v>
      </c>
      <c r="D32" t="str">
        <v>POS Data Upload DC Central</v>
      </c>
      <c r="E32" t="str">
        <v>Amex Expected Deposit</v>
      </c>
      <c r="F32" t="str">
        <v>CC</v>
      </c>
      <c r="G32">
        <v>102500</v>
      </c>
      <c r="H32">
        <v>5592</v>
      </c>
      <c r="I32">
        <v>165.51999999999998</v>
      </c>
      <c r="J32" t="str">
        <v/>
      </c>
    </row>
    <row r="33">
      <c r="A33">
        <v>32</v>
      </c>
      <c r="B33" t="str">
        <v>SJ</v>
      </c>
      <c r="C33">
        <v>46173</v>
      </c>
      <c r="D33" t="str">
        <v>POS Data Upload DC Central</v>
      </c>
      <c r="E33" t="str">
        <v>Cash Expected Deposit</v>
      </c>
      <c r="F33" t="str">
        <v>CASH</v>
      </c>
      <c r="G33">
        <v>102000</v>
      </c>
      <c r="H33">
        <v>5592</v>
      </c>
      <c r="I33">
        <v>950.3100000000013</v>
      </c>
      <c r="J33" t="str">
        <v/>
      </c>
    </row>
    <row r="34">
      <c r="A34">
        <v>33</v>
      </c>
      <c r="B34" t="str">
        <v>SJ</v>
      </c>
      <c r="C34">
        <v>46173</v>
      </c>
      <c r="D34" t="str">
        <v>POS Data Upload DC Central</v>
      </c>
      <c r="E34" t="str">
        <v>CC Expected Deposit</v>
      </c>
      <c r="F34" t="str">
        <v>CC</v>
      </c>
      <c r="G34">
        <v>102500</v>
      </c>
      <c r="H34">
        <v>5592</v>
      </c>
      <c r="I34">
        <v>5452.349999999999</v>
      </c>
      <c r="J34" t="str">
        <v/>
      </c>
    </row>
    <row r="35">
      <c r="A35">
        <v>34</v>
      </c>
      <c r="B35" t="str">
        <v>SJ</v>
      </c>
      <c r="C35">
        <v>46173</v>
      </c>
      <c r="D35" t="str">
        <v>POS Data Upload DC Central</v>
      </c>
      <c r="E35" t="str">
        <v>Delivery Fee</v>
      </c>
      <c r="F35" t="str">
        <v/>
      </c>
      <c r="G35">
        <v>670000</v>
      </c>
      <c r="H35">
        <v>5592</v>
      </c>
      <c r="I35" t="str">
        <v/>
      </c>
      <c r="J35">
        <v>4.47</v>
      </c>
    </row>
    <row r="36">
      <c r="A36">
        <v>35</v>
      </c>
      <c r="B36" t="str">
        <v>SJ</v>
      </c>
      <c r="C36">
        <v>46173</v>
      </c>
      <c r="D36" t="str">
        <v>POS Data Upload DC Central</v>
      </c>
      <c r="E36" t="str">
        <v>DoorDash</v>
      </c>
      <c r="F36" t="str">
        <v>DDD</v>
      </c>
      <c r="G36">
        <v>113000</v>
      </c>
      <c r="H36">
        <v>5592</v>
      </c>
      <c r="I36">
        <v>751.48</v>
      </c>
      <c r="J36" t="str">
        <v/>
      </c>
    </row>
    <row r="37">
      <c r="A37">
        <v>36</v>
      </c>
      <c r="B37" t="str">
        <v>SJ</v>
      </c>
      <c r="C37">
        <v>46173</v>
      </c>
      <c r="D37" t="str">
        <v>POS Data Upload DC Central</v>
      </c>
      <c r="E37" t="str">
        <v>Gift Card Redeemed</v>
      </c>
      <c r="F37" t="str">
        <v/>
      </c>
      <c r="G37">
        <v>202900</v>
      </c>
      <c r="H37">
        <v>5592</v>
      </c>
      <c r="I37">
        <v>19.92</v>
      </c>
      <c r="J37" t="str">
        <v/>
      </c>
    </row>
    <row r="38">
      <c r="A38">
        <v>37</v>
      </c>
      <c r="B38" t="str">
        <v>SJ</v>
      </c>
      <c r="C38">
        <v>46173</v>
      </c>
      <c r="D38" t="str">
        <v>POS Data Upload DC Central</v>
      </c>
      <c r="E38" t="str">
        <v>GrubHub</v>
      </c>
      <c r="F38" t="str">
        <v>GHD</v>
      </c>
      <c r="G38">
        <v>115000</v>
      </c>
      <c r="H38">
        <v>5592</v>
      </c>
      <c r="I38">
        <v>72.57</v>
      </c>
      <c r="J38" t="str">
        <v/>
      </c>
    </row>
    <row r="39">
      <c r="A39">
        <v>38</v>
      </c>
      <c r="B39" t="str">
        <v>SJ</v>
      </c>
      <c r="C39">
        <v>46173</v>
      </c>
      <c r="D39" t="str">
        <v>POS Data Upload DC Central</v>
      </c>
      <c r="E39" t="str">
        <v>Sales Beverages</v>
      </c>
      <c r="F39" t="str">
        <v/>
      </c>
      <c r="G39">
        <v>401000</v>
      </c>
      <c r="H39">
        <v>5592</v>
      </c>
      <c r="I39" t="str">
        <v/>
      </c>
      <c r="J39">
        <v>514.24</v>
      </c>
    </row>
    <row r="40">
      <c r="A40">
        <v>39</v>
      </c>
      <c r="B40" t="str">
        <v>SJ</v>
      </c>
      <c r="C40">
        <v>46173</v>
      </c>
      <c r="D40" t="str">
        <v>POS Data Upload DC Central</v>
      </c>
      <c r="E40" t="str">
        <v>Sales Food</v>
      </c>
      <c r="F40" t="str">
        <v/>
      </c>
      <c r="G40">
        <v>401000</v>
      </c>
      <c r="H40">
        <v>5592</v>
      </c>
      <c r="I40" t="str">
        <v/>
      </c>
      <c r="J40">
        <v>6345.74</v>
      </c>
    </row>
    <row r="41">
      <c r="A41">
        <v>40</v>
      </c>
      <c r="B41" t="str">
        <v>SJ</v>
      </c>
      <c r="C41">
        <v>46173</v>
      </c>
      <c r="D41" t="str">
        <v>POS Data Upload DC Central</v>
      </c>
      <c r="E41" t="str">
        <v>Sales Other</v>
      </c>
      <c r="F41" t="str">
        <v/>
      </c>
      <c r="G41">
        <v>408000</v>
      </c>
      <c r="H41">
        <v>5592</v>
      </c>
      <c r="I41" t="str">
        <v/>
      </c>
      <c r="J41">
        <v>14.24</v>
      </c>
    </row>
    <row r="42">
      <c r="A42">
        <v>41</v>
      </c>
      <c r="B42" t="str">
        <v>SJ</v>
      </c>
      <c r="C42">
        <v>46173</v>
      </c>
      <c r="D42" t="str">
        <v>POS Data Upload DC Central</v>
      </c>
      <c r="E42" t="str">
        <v>Sales Tax Payable</v>
      </c>
      <c r="F42" t="str">
        <v/>
      </c>
      <c r="G42">
        <v>241000</v>
      </c>
      <c r="H42">
        <v>5592</v>
      </c>
      <c r="I42" t="str">
        <v/>
      </c>
      <c r="J42">
        <v>737.05</v>
      </c>
    </row>
    <row r="43">
      <c r="A43">
        <v>42</v>
      </c>
      <c r="B43" t="str">
        <v>SJ</v>
      </c>
      <c r="C43">
        <v>46173</v>
      </c>
      <c r="D43" t="str">
        <v>POS Data Upload DC Central</v>
      </c>
      <c r="E43" t="str">
        <v>Uber</v>
      </c>
      <c r="F43" t="str">
        <v>UBD</v>
      </c>
      <c r="G43">
        <v>116000</v>
      </c>
      <c r="H43">
        <v>5592</v>
      </c>
      <c r="I43">
        <v>205.59</v>
      </c>
      <c r="J43" t="str">
        <v/>
      </c>
    </row>
    <row r="44">
      <c r="A44">
        <v>43</v>
      </c>
      <c r="B44" t="str">
        <v>SJ</v>
      </c>
      <c r="C44">
        <v>46173</v>
      </c>
      <c r="D44" t="str">
        <v>POS Data Upload DC Central</v>
      </c>
      <c r="E44" t="str">
        <v>WL DD Tips</v>
      </c>
      <c r="F44" t="str">
        <v/>
      </c>
      <c r="G44">
        <v>670000</v>
      </c>
      <c r="H44">
        <v>5592</v>
      </c>
      <c r="I44" t="str">
        <v/>
      </c>
      <c r="J44">
        <v>2</v>
      </c>
    </row>
    <row r="45">
      <c r="A45">
        <v>44</v>
      </c>
      <c r="B45" t="str">
        <v>SJ</v>
      </c>
      <c r="C45">
        <v>46173</v>
      </c>
      <c r="D45" t="str">
        <v>POS Data Upload DC Central</v>
      </c>
      <c r="E45" t="str">
        <v>Amex Expected Deposit</v>
      </c>
      <c r="F45" t="str">
        <v>CC</v>
      </c>
      <c r="G45">
        <v>102500</v>
      </c>
      <c r="H45">
        <v>5813</v>
      </c>
      <c r="I45">
        <v>7.41</v>
      </c>
      <c r="J45" t="str">
        <v/>
      </c>
    </row>
    <row r="46">
      <c r="A46">
        <v>45</v>
      </c>
      <c r="B46" t="str">
        <v>SJ</v>
      </c>
      <c r="C46">
        <v>46173</v>
      </c>
      <c r="D46" t="str">
        <v>POS Data Upload DC Central</v>
      </c>
      <c r="E46" t="str">
        <v>Ca CRV</v>
      </c>
      <c r="F46" t="str">
        <v/>
      </c>
      <c r="G46">
        <v>240000</v>
      </c>
      <c r="H46">
        <v>5813</v>
      </c>
      <c r="I46" t="str">
        <v/>
      </c>
      <c r="J46">
        <v>0.2</v>
      </c>
    </row>
    <row r="47">
      <c r="A47">
        <v>46</v>
      </c>
      <c r="B47" t="str">
        <v>SJ</v>
      </c>
      <c r="C47">
        <v>46173</v>
      </c>
      <c r="D47" t="str">
        <v>POS Data Upload DC Central</v>
      </c>
      <c r="E47" t="str">
        <v>Cash Expected Deposit</v>
      </c>
      <c r="F47" t="str">
        <v>CASH</v>
      </c>
      <c r="G47">
        <v>102000</v>
      </c>
      <c r="H47">
        <v>5813</v>
      </c>
      <c r="I47">
        <v>1317.8700000000008</v>
      </c>
      <c r="J47" t="str">
        <v/>
      </c>
    </row>
    <row r="48">
      <c r="A48">
        <v>47</v>
      </c>
      <c r="B48" t="str">
        <v>SJ</v>
      </c>
      <c r="C48">
        <v>46173</v>
      </c>
      <c r="D48" t="str">
        <v>POS Data Upload DC Central</v>
      </c>
      <c r="E48" t="str">
        <v>CC Expected Deposit</v>
      </c>
      <c r="F48" t="str">
        <v>CC</v>
      </c>
      <c r="G48">
        <v>102500</v>
      </c>
      <c r="H48">
        <v>5813</v>
      </c>
      <c r="I48">
        <v>4100.14</v>
      </c>
      <c r="J48" t="str">
        <v/>
      </c>
    </row>
    <row r="49">
      <c r="A49">
        <v>48</v>
      </c>
      <c r="B49" t="str">
        <v>SJ</v>
      </c>
      <c r="C49">
        <v>46173</v>
      </c>
      <c r="D49" t="str">
        <v>POS Data Upload DC Central</v>
      </c>
      <c r="E49" t="str">
        <v>DoorDash</v>
      </c>
      <c r="F49" t="str">
        <v>DDD</v>
      </c>
      <c r="G49">
        <v>113000</v>
      </c>
      <c r="H49">
        <v>5813</v>
      </c>
      <c r="I49">
        <v>524.61</v>
      </c>
      <c r="J49" t="str">
        <v/>
      </c>
    </row>
    <row r="50">
      <c r="A50">
        <v>49</v>
      </c>
      <c r="B50" t="str">
        <v>SJ</v>
      </c>
      <c r="C50">
        <v>46173</v>
      </c>
      <c r="D50" t="str">
        <v>POS Data Upload DC Central</v>
      </c>
      <c r="E50" t="str">
        <v xml:space="preserve">EBT Expected </v>
      </c>
      <c r="F50" t="str">
        <v/>
      </c>
      <c r="G50">
        <v>114000</v>
      </c>
      <c r="H50">
        <v>5813</v>
      </c>
      <c r="I50">
        <v>66.45</v>
      </c>
      <c r="J50" t="str">
        <v/>
      </c>
    </row>
    <row r="51">
      <c r="A51">
        <v>50</v>
      </c>
      <c r="B51" t="str">
        <v>SJ</v>
      </c>
      <c r="C51">
        <v>46173</v>
      </c>
      <c r="D51" t="str">
        <v>POS Data Upload DC Central</v>
      </c>
      <c r="E51" t="str">
        <v>Sales Beverages</v>
      </c>
      <c r="F51" t="str">
        <v/>
      </c>
      <c r="G51">
        <v>401000</v>
      </c>
      <c r="H51">
        <v>5813</v>
      </c>
      <c r="I51" t="str">
        <v/>
      </c>
      <c r="J51">
        <v>416.8</v>
      </c>
    </row>
    <row r="52">
      <c r="A52">
        <v>51</v>
      </c>
      <c r="B52" t="str">
        <v>SJ</v>
      </c>
      <c r="C52">
        <v>46173</v>
      </c>
      <c r="D52" t="str">
        <v>POS Data Upload DC Central</v>
      </c>
      <c r="E52" t="str">
        <v>Sales Food</v>
      </c>
      <c r="F52" t="str">
        <v/>
      </c>
      <c r="G52">
        <v>401000</v>
      </c>
      <c r="H52">
        <v>5813</v>
      </c>
      <c r="I52" t="str">
        <v/>
      </c>
      <c r="J52">
        <v>5156.06</v>
      </c>
    </row>
    <row r="53">
      <c r="A53">
        <v>52</v>
      </c>
      <c r="B53" t="str">
        <v>SJ</v>
      </c>
      <c r="C53">
        <v>46173</v>
      </c>
      <c r="D53" t="str">
        <v>POS Data Upload DC Central</v>
      </c>
      <c r="E53" t="str">
        <v>Sales Other</v>
      </c>
      <c r="F53" t="str">
        <v/>
      </c>
      <c r="G53">
        <v>408000</v>
      </c>
      <c r="H53">
        <v>5813</v>
      </c>
      <c r="I53" t="str">
        <v/>
      </c>
      <c r="J53">
        <v>2.07</v>
      </c>
    </row>
    <row r="54">
      <c r="A54">
        <v>53</v>
      </c>
      <c r="B54" t="str">
        <v>SJ</v>
      </c>
      <c r="C54">
        <v>46173</v>
      </c>
      <c r="D54" t="str">
        <v>POS Data Upload DC Central</v>
      </c>
      <c r="E54" t="str">
        <v>Sales Tax Payable</v>
      </c>
      <c r="F54" t="str">
        <v/>
      </c>
      <c r="G54">
        <v>241000</v>
      </c>
      <c r="H54">
        <v>5813</v>
      </c>
      <c r="I54" t="str">
        <v/>
      </c>
      <c r="J54">
        <v>502.83</v>
      </c>
    </row>
    <row r="55">
      <c r="A55">
        <v>54</v>
      </c>
      <c r="B55" t="str">
        <v>SJ</v>
      </c>
      <c r="C55">
        <v>46173</v>
      </c>
      <c r="D55" t="str">
        <v>POS Data Upload DC Central</v>
      </c>
      <c r="E55" t="str">
        <v>Uber</v>
      </c>
      <c r="F55" t="str">
        <v>UBD</v>
      </c>
      <c r="G55">
        <v>116000</v>
      </c>
      <c r="H55">
        <v>5813</v>
      </c>
      <c r="I55">
        <v>61.48</v>
      </c>
      <c r="J55" t="str">
        <v/>
      </c>
    </row>
    <row r="56">
      <c r="A56">
        <v>55</v>
      </c>
      <c r="B56" t="str">
        <v>SJ</v>
      </c>
      <c r="C56">
        <v>46173</v>
      </c>
      <c r="D56" t="str">
        <v>POS Data Upload DC Central</v>
      </c>
      <c r="E56" t="str">
        <v>Amex Expected Deposit</v>
      </c>
      <c r="F56" t="str">
        <v>CC</v>
      </c>
      <c r="G56">
        <v>102500</v>
      </c>
      <c r="H56">
        <v>8593</v>
      </c>
      <c r="I56">
        <v>112.46000000000001</v>
      </c>
      <c r="J56" t="str">
        <v/>
      </c>
    </row>
    <row r="57">
      <c r="A57">
        <v>56</v>
      </c>
      <c r="B57" t="str">
        <v>SJ</v>
      </c>
      <c r="C57">
        <v>46173</v>
      </c>
      <c r="D57" t="str">
        <v>POS Data Upload DC Central</v>
      </c>
      <c r="E57" t="str">
        <v>Cash Expected Deposit</v>
      </c>
      <c r="F57" t="str">
        <v>CASH</v>
      </c>
      <c r="G57">
        <v>102000</v>
      </c>
      <c r="H57">
        <v>8593</v>
      </c>
      <c r="I57">
        <v>587.329999999999</v>
      </c>
      <c r="J57" t="str">
        <v/>
      </c>
    </row>
    <row r="58">
      <c r="A58">
        <v>57</v>
      </c>
      <c r="B58" t="str">
        <v>SJ</v>
      </c>
      <c r="C58">
        <v>46173</v>
      </c>
      <c r="D58" t="str">
        <v>POS Data Upload DC Central</v>
      </c>
      <c r="E58" t="str">
        <v>CC Expected Deposit</v>
      </c>
      <c r="F58" t="str">
        <v>CC</v>
      </c>
      <c r="G58">
        <v>102500</v>
      </c>
      <c r="H58">
        <v>8593</v>
      </c>
      <c r="I58">
        <v>2658.1600000000003</v>
      </c>
      <c r="J58" t="str">
        <v/>
      </c>
    </row>
    <row r="59">
      <c r="A59">
        <v>58</v>
      </c>
      <c r="B59" t="str">
        <v>SJ</v>
      </c>
      <c r="C59">
        <v>46173</v>
      </c>
      <c r="D59" t="str">
        <v>POS Data Upload DC Central</v>
      </c>
      <c r="E59" t="str">
        <v>Delivery Fee</v>
      </c>
      <c r="F59" t="str">
        <v/>
      </c>
      <c r="G59">
        <v>670000</v>
      </c>
      <c r="H59">
        <v>8593</v>
      </c>
      <c r="I59" t="str">
        <v/>
      </c>
      <c r="J59">
        <v>5.96</v>
      </c>
    </row>
    <row r="60">
      <c r="A60">
        <v>59</v>
      </c>
      <c r="B60" t="str">
        <v>SJ</v>
      </c>
      <c r="C60">
        <v>46173</v>
      </c>
      <c r="D60" t="str">
        <v>POS Data Upload DC Central</v>
      </c>
      <c r="E60" t="str">
        <v>DoorDash</v>
      </c>
      <c r="F60" t="str">
        <v>DDD</v>
      </c>
      <c r="G60">
        <v>113000</v>
      </c>
      <c r="H60">
        <v>8593</v>
      </c>
      <c r="I60">
        <v>1883.92</v>
      </c>
      <c r="J60" t="str">
        <v/>
      </c>
    </row>
    <row r="61">
      <c r="A61">
        <v>60</v>
      </c>
      <c r="B61" t="str">
        <v>SJ</v>
      </c>
      <c r="C61">
        <v>46173</v>
      </c>
      <c r="D61" t="str">
        <v>POS Data Upload DC Central</v>
      </c>
      <c r="E61" t="str">
        <v>GrubHub</v>
      </c>
      <c r="F61" t="str">
        <v>GHD</v>
      </c>
      <c r="G61">
        <v>115000</v>
      </c>
      <c r="H61">
        <v>8593</v>
      </c>
      <c r="I61">
        <v>78.09</v>
      </c>
      <c r="J61" t="str">
        <v/>
      </c>
    </row>
    <row r="62">
      <c r="A62">
        <v>61</v>
      </c>
      <c r="B62" t="str">
        <v>SJ</v>
      </c>
      <c r="C62">
        <v>46173</v>
      </c>
      <c r="D62" t="str">
        <v>POS Data Upload DC Central</v>
      </c>
      <c r="E62" t="str">
        <v>Sales Beverages</v>
      </c>
      <c r="F62" t="str">
        <v/>
      </c>
      <c r="G62">
        <v>401000</v>
      </c>
      <c r="H62">
        <v>8593</v>
      </c>
      <c r="I62" t="str">
        <v/>
      </c>
      <c r="J62">
        <v>428.39</v>
      </c>
    </row>
    <row r="63">
      <c r="A63">
        <v>62</v>
      </c>
      <c r="B63" t="str">
        <v>SJ</v>
      </c>
      <c r="C63">
        <v>46173</v>
      </c>
      <c r="D63" t="str">
        <v>POS Data Upload DC Central</v>
      </c>
      <c r="E63" t="str">
        <v>Sales Food</v>
      </c>
      <c r="F63" t="str">
        <v/>
      </c>
      <c r="G63">
        <v>401000</v>
      </c>
      <c r="H63">
        <v>8593</v>
      </c>
      <c r="I63" t="str">
        <v/>
      </c>
      <c r="J63">
        <v>4843.05</v>
      </c>
    </row>
    <row r="64">
      <c r="A64">
        <v>63</v>
      </c>
      <c r="B64" t="str">
        <v>SJ</v>
      </c>
      <c r="C64">
        <v>46173</v>
      </c>
      <c r="D64" t="str">
        <v>POS Data Upload DC Central</v>
      </c>
      <c r="E64" t="str">
        <v>Sales Other</v>
      </c>
      <c r="F64" t="str">
        <v/>
      </c>
      <c r="G64">
        <v>408000</v>
      </c>
      <c r="H64">
        <v>8593</v>
      </c>
      <c r="I64" t="str">
        <v/>
      </c>
      <c r="J64">
        <v>18</v>
      </c>
    </row>
    <row r="65">
      <c r="A65">
        <v>64</v>
      </c>
      <c r="B65" t="str">
        <v>SJ</v>
      </c>
      <c r="C65">
        <v>46173</v>
      </c>
      <c r="D65" t="str">
        <v>POS Data Upload DC Central</v>
      </c>
      <c r="E65" t="str">
        <v>Sales Tax Payable</v>
      </c>
      <c r="F65" t="str">
        <v/>
      </c>
      <c r="G65">
        <v>241000</v>
      </c>
      <c r="H65">
        <v>8593</v>
      </c>
      <c r="I65" t="str">
        <v/>
      </c>
      <c r="J65">
        <v>540.41</v>
      </c>
    </row>
    <row r="66">
      <c r="A66">
        <v>65</v>
      </c>
      <c r="B66" t="str">
        <v>SJ</v>
      </c>
      <c r="C66">
        <v>46173</v>
      </c>
      <c r="D66" t="str">
        <v>POS Data Upload DC Central</v>
      </c>
      <c r="E66" t="str">
        <v>Uber</v>
      </c>
      <c r="F66" t="str">
        <v>UBD</v>
      </c>
      <c r="G66">
        <v>116000</v>
      </c>
      <c r="H66">
        <v>8593</v>
      </c>
      <c r="I66">
        <v>522.39</v>
      </c>
      <c r="J66" t="str">
        <v/>
      </c>
    </row>
    <row r="67">
      <c r="A67">
        <v>66</v>
      </c>
      <c r="B67" t="str">
        <v>SJ</v>
      </c>
      <c r="C67">
        <v>46173</v>
      </c>
      <c r="D67" t="str">
        <v>POS Data Upload DC Central</v>
      </c>
      <c r="E67" t="str">
        <v>WL DD Tips</v>
      </c>
      <c r="F67" t="str">
        <v/>
      </c>
      <c r="G67">
        <v>670000</v>
      </c>
      <c r="H67">
        <v>8593</v>
      </c>
      <c r="I67" t="str">
        <v/>
      </c>
      <c r="J67">
        <v>6.54</v>
      </c>
    </row>
    <row r="68">
      <c r="A68">
        <v>67</v>
      </c>
      <c r="B68" t="str">
        <v>SJ</v>
      </c>
      <c r="C68">
        <v>46173</v>
      </c>
      <c r="D68" t="str">
        <v>POS Data Upload DC Central</v>
      </c>
      <c r="E68" t="str">
        <v>Amex Expected Deposit</v>
      </c>
      <c r="F68" t="str">
        <v>CC</v>
      </c>
      <c r="G68">
        <v>102500</v>
      </c>
      <c r="H68">
        <v>8732</v>
      </c>
      <c r="I68">
        <v>103.57</v>
      </c>
      <c r="J68" t="str">
        <v/>
      </c>
    </row>
    <row r="69">
      <c r="A69">
        <v>68</v>
      </c>
      <c r="B69" t="str">
        <v>SJ</v>
      </c>
      <c r="C69">
        <v>46173</v>
      </c>
      <c r="D69" t="str">
        <v>POS Data Upload DC Central</v>
      </c>
      <c r="E69" t="str">
        <v>Cash Expected Deposit</v>
      </c>
      <c r="F69" t="str">
        <v>CASH</v>
      </c>
      <c r="G69">
        <v>102000</v>
      </c>
      <c r="H69">
        <v>8732</v>
      </c>
      <c r="I69">
        <v>2105.8999999999996</v>
      </c>
      <c r="J69" t="str">
        <v/>
      </c>
    </row>
    <row r="70">
      <c r="A70">
        <v>69</v>
      </c>
      <c r="B70" t="str">
        <v>SJ</v>
      </c>
      <c r="C70">
        <v>46173</v>
      </c>
      <c r="D70" t="str">
        <v>POS Data Upload DC Central</v>
      </c>
      <c r="E70" t="str">
        <v>CC Expected Deposit</v>
      </c>
      <c r="F70" t="str">
        <v>CC</v>
      </c>
      <c r="G70">
        <v>102500</v>
      </c>
      <c r="H70">
        <v>8732</v>
      </c>
      <c r="I70">
        <v>6717.93</v>
      </c>
      <c r="J70" t="str">
        <v/>
      </c>
    </row>
    <row r="71">
      <c r="A71">
        <v>70</v>
      </c>
      <c r="B71" t="str">
        <v>SJ</v>
      </c>
      <c r="C71">
        <v>46173</v>
      </c>
      <c r="D71" t="str">
        <v>POS Data Upload DC Central</v>
      </c>
      <c r="E71" t="str">
        <v>Delivery Fee</v>
      </c>
      <c r="F71" t="str">
        <v/>
      </c>
      <c r="G71">
        <v>670000</v>
      </c>
      <c r="H71">
        <v>8732</v>
      </c>
      <c r="I71" t="str">
        <v/>
      </c>
      <c r="J71">
        <v>5.96</v>
      </c>
    </row>
    <row r="72">
      <c r="A72">
        <v>71</v>
      </c>
      <c r="B72" t="str">
        <v>SJ</v>
      </c>
      <c r="C72">
        <v>46173</v>
      </c>
      <c r="D72" t="str">
        <v>POS Data Upload DC Central</v>
      </c>
      <c r="E72" t="str">
        <v>DoorDash</v>
      </c>
      <c r="F72" t="str">
        <v>DDD</v>
      </c>
      <c r="G72">
        <v>113000</v>
      </c>
      <c r="H72">
        <v>8732</v>
      </c>
      <c r="I72">
        <v>2405.76</v>
      </c>
      <c r="J72" t="str">
        <v/>
      </c>
    </row>
    <row r="73">
      <c r="A73">
        <v>72</v>
      </c>
      <c r="B73" t="str">
        <v>SJ</v>
      </c>
      <c r="C73">
        <v>46173</v>
      </c>
      <c r="D73" t="str">
        <v>POS Data Upload DC Central</v>
      </c>
      <c r="E73" t="str">
        <v xml:space="preserve">EBT Expected </v>
      </c>
      <c r="F73" t="str">
        <v/>
      </c>
      <c r="G73">
        <v>114000</v>
      </c>
      <c r="H73">
        <v>8732</v>
      </c>
      <c r="I73">
        <v>33.3</v>
      </c>
      <c r="J73" t="str">
        <v/>
      </c>
    </row>
    <row r="74">
      <c r="A74">
        <v>73</v>
      </c>
      <c r="B74" t="str">
        <v>SJ</v>
      </c>
      <c r="C74">
        <v>46173</v>
      </c>
      <c r="D74" t="str">
        <v>POS Data Upload DC Central</v>
      </c>
      <c r="E74" t="str">
        <v>Gift Card Redeemed</v>
      </c>
      <c r="F74" t="str">
        <v/>
      </c>
      <c r="G74">
        <v>202900</v>
      </c>
      <c r="H74">
        <v>8732</v>
      </c>
      <c r="I74">
        <v>41.38</v>
      </c>
      <c r="J74" t="str">
        <v/>
      </c>
    </row>
    <row r="75">
      <c r="A75">
        <v>74</v>
      </c>
      <c r="B75" t="str">
        <v>SJ</v>
      </c>
      <c r="C75">
        <v>46173</v>
      </c>
      <c r="D75" t="str">
        <v>POS Data Upload DC Central</v>
      </c>
      <c r="E75" t="str">
        <v>GrubHub</v>
      </c>
      <c r="F75" t="str">
        <v>GHD</v>
      </c>
      <c r="G75">
        <v>115000</v>
      </c>
      <c r="H75">
        <v>8732</v>
      </c>
      <c r="I75">
        <v>16.43</v>
      </c>
      <c r="J75" t="str">
        <v/>
      </c>
    </row>
    <row r="76">
      <c r="A76">
        <v>75</v>
      </c>
      <c r="B76" t="str">
        <v>SJ</v>
      </c>
      <c r="C76">
        <v>46173</v>
      </c>
      <c r="D76" t="str">
        <v>POS Data Upload DC Central</v>
      </c>
      <c r="E76" t="str">
        <v>Sales Beverages</v>
      </c>
      <c r="F76" t="str">
        <v/>
      </c>
      <c r="G76">
        <v>401000</v>
      </c>
      <c r="H76">
        <v>8732</v>
      </c>
      <c r="I76" t="str">
        <v/>
      </c>
      <c r="J76">
        <v>965.24</v>
      </c>
    </row>
    <row r="77">
      <c r="A77">
        <v>76</v>
      </c>
      <c r="B77" t="str">
        <v>SJ</v>
      </c>
      <c r="C77">
        <v>46173</v>
      </c>
      <c r="D77" t="str">
        <v>POS Data Upload DC Central</v>
      </c>
      <c r="E77" t="str">
        <v>Sales Food</v>
      </c>
      <c r="F77" t="str">
        <v/>
      </c>
      <c r="G77">
        <v>401000</v>
      </c>
      <c r="H77">
        <v>8732</v>
      </c>
      <c r="I77" t="str">
        <v/>
      </c>
      <c r="J77">
        <v>9799.01</v>
      </c>
    </row>
    <row r="78">
      <c r="A78">
        <v>77</v>
      </c>
      <c r="B78" t="str">
        <v>SJ</v>
      </c>
      <c r="C78">
        <v>46173</v>
      </c>
      <c r="D78" t="str">
        <v>POS Data Upload DC Central</v>
      </c>
      <c r="E78" t="str">
        <v>Sales Other</v>
      </c>
      <c r="F78" t="str">
        <v/>
      </c>
      <c r="G78">
        <v>408000</v>
      </c>
      <c r="H78">
        <v>8732</v>
      </c>
      <c r="I78" t="str">
        <v/>
      </c>
      <c r="J78">
        <v>22.19</v>
      </c>
    </row>
    <row r="79">
      <c r="A79">
        <v>78</v>
      </c>
      <c r="B79" t="str">
        <v>SJ</v>
      </c>
      <c r="C79">
        <v>46173</v>
      </c>
      <c r="D79" t="str">
        <v>POS Data Upload DC Central</v>
      </c>
      <c r="E79" t="str">
        <v>Sales Tax Payable</v>
      </c>
      <c r="F79" t="str">
        <v/>
      </c>
      <c r="G79">
        <v>241000</v>
      </c>
      <c r="H79">
        <v>8732</v>
      </c>
      <c r="I79" t="str">
        <v/>
      </c>
      <c r="J79">
        <v>996.07</v>
      </c>
    </row>
    <row r="80">
      <c r="A80">
        <v>79</v>
      </c>
      <c r="B80" t="str">
        <v>SJ</v>
      </c>
      <c r="C80">
        <v>46173</v>
      </c>
      <c r="D80" t="str">
        <v>POS Data Upload DC Central</v>
      </c>
      <c r="E80" t="str">
        <v>Uber</v>
      </c>
      <c r="F80" t="str">
        <v>UBD</v>
      </c>
      <c r="G80">
        <v>116000</v>
      </c>
      <c r="H80">
        <v>8732</v>
      </c>
      <c r="I80">
        <v>369.67</v>
      </c>
      <c r="J80" t="str">
        <v/>
      </c>
    </row>
    <row r="81">
      <c r="A81">
        <v>80</v>
      </c>
      <c r="B81" t="str">
        <v>SJ</v>
      </c>
      <c r="C81">
        <v>46173</v>
      </c>
      <c r="D81" t="str">
        <v>POS Data Upload DC Central</v>
      </c>
      <c r="E81" t="str">
        <v>WL DD Tips</v>
      </c>
      <c r="F81" t="str">
        <v/>
      </c>
      <c r="G81">
        <v>670000</v>
      </c>
      <c r="H81">
        <v>8732</v>
      </c>
      <c r="I81" t="str">
        <v/>
      </c>
      <c r="J81">
        <v>5.47</v>
      </c>
    </row>
    <row r="82">
      <c r="A82">
        <v>81</v>
      </c>
      <c r="B82" t="str">
        <v>SJ</v>
      </c>
      <c r="C82">
        <v>46173</v>
      </c>
      <c r="D82" t="str">
        <v>POS Data Upload DC Central</v>
      </c>
      <c r="E82" t="str">
        <v>Amex Expected Deposit</v>
      </c>
      <c r="F82" t="str">
        <v>CC</v>
      </c>
      <c r="G82">
        <v>102500</v>
      </c>
      <c r="H82">
        <v>8972</v>
      </c>
      <c r="I82">
        <v>83.23</v>
      </c>
      <c r="J82" t="str">
        <v/>
      </c>
    </row>
    <row r="83">
      <c r="A83">
        <v>82</v>
      </c>
      <c r="B83" t="str">
        <v>SJ</v>
      </c>
      <c r="C83">
        <v>46173</v>
      </c>
      <c r="D83" t="str">
        <v>POS Data Upload DC Central</v>
      </c>
      <c r="E83" t="str">
        <v>Ca CRV</v>
      </c>
      <c r="F83" t="str">
        <v/>
      </c>
      <c r="G83">
        <v>240000</v>
      </c>
      <c r="H83">
        <v>8972</v>
      </c>
      <c r="I83" t="str">
        <v/>
      </c>
      <c r="J83">
        <v>0.35</v>
      </c>
    </row>
    <row r="84">
      <c r="A84">
        <v>83</v>
      </c>
      <c r="B84" t="str">
        <v>SJ</v>
      </c>
      <c r="C84">
        <v>46173</v>
      </c>
      <c r="D84" t="str">
        <v>POS Data Upload DC Central</v>
      </c>
      <c r="E84" t="str">
        <v>Cash Expected Deposit</v>
      </c>
      <c r="F84" t="str">
        <v>CASH</v>
      </c>
      <c r="G84">
        <v>102000</v>
      </c>
      <c r="H84">
        <v>8972</v>
      </c>
      <c r="I84">
        <v>678.4899999999998</v>
      </c>
      <c r="J84" t="str">
        <v/>
      </c>
    </row>
    <row r="85">
      <c r="A85">
        <v>84</v>
      </c>
      <c r="B85" t="str">
        <v>SJ</v>
      </c>
      <c r="C85">
        <v>46173</v>
      </c>
      <c r="D85" t="str">
        <v>POS Data Upload DC Central</v>
      </c>
      <c r="E85" t="str">
        <v>CC Expected Deposit</v>
      </c>
      <c r="F85" t="str">
        <v>CC</v>
      </c>
      <c r="G85">
        <v>102500</v>
      </c>
      <c r="H85">
        <v>8972</v>
      </c>
      <c r="I85">
        <v>4433.79</v>
      </c>
      <c r="J85" t="str">
        <v/>
      </c>
    </row>
    <row r="86">
      <c r="A86">
        <v>85</v>
      </c>
      <c r="B86" t="str">
        <v>SJ</v>
      </c>
      <c r="C86">
        <v>46173</v>
      </c>
      <c r="D86" t="str">
        <v>POS Data Upload DC Central</v>
      </c>
      <c r="E86" t="str">
        <v>Delivery Fee</v>
      </c>
      <c r="F86" t="str">
        <v/>
      </c>
      <c r="G86">
        <v>670000</v>
      </c>
      <c r="H86">
        <v>8972</v>
      </c>
      <c r="I86" t="str">
        <v/>
      </c>
      <c r="J86">
        <v>5.96</v>
      </c>
    </row>
    <row r="87">
      <c r="A87">
        <v>86</v>
      </c>
      <c r="B87" t="str">
        <v>SJ</v>
      </c>
      <c r="C87">
        <v>46173</v>
      </c>
      <c r="D87" t="str">
        <v>POS Data Upload DC Central</v>
      </c>
      <c r="E87" t="str">
        <v>DoorDash</v>
      </c>
      <c r="F87" t="str">
        <v>DDD</v>
      </c>
      <c r="G87">
        <v>113000</v>
      </c>
      <c r="H87">
        <v>8972</v>
      </c>
      <c r="I87">
        <v>1455.92</v>
      </c>
      <c r="J87" t="str">
        <v/>
      </c>
    </row>
    <row r="88">
      <c r="A88">
        <v>87</v>
      </c>
      <c r="B88" t="str">
        <v>SJ</v>
      </c>
      <c r="C88">
        <v>46173</v>
      </c>
      <c r="D88" t="str">
        <v>POS Data Upload DC Central</v>
      </c>
      <c r="E88" t="str">
        <v>GrubHub</v>
      </c>
      <c r="F88" t="str">
        <v>GHD</v>
      </c>
      <c r="G88">
        <v>115000</v>
      </c>
      <c r="H88">
        <v>8972</v>
      </c>
      <c r="I88">
        <v>64.51</v>
      </c>
      <c r="J88" t="str">
        <v/>
      </c>
    </row>
    <row r="89">
      <c r="A89">
        <v>88</v>
      </c>
      <c r="B89" t="str">
        <v>SJ</v>
      </c>
      <c r="C89">
        <v>46173</v>
      </c>
      <c r="D89" t="str">
        <v>POS Data Upload DC Central</v>
      </c>
      <c r="E89" t="str">
        <v>Sales Beverages</v>
      </c>
      <c r="F89" t="str">
        <v/>
      </c>
      <c r="G89">
        <v>401000</v>
      </c>
      <c r="H89">
        <v>8972</v>
      </c>
      <c r="I89" t="str">
        <v/>
      </c>
      <c r="J89">
        <v>529.15</v>
      </c>
    </row>
    <row r="90">
      <c r="A90">
        <v>89</v>
      </c>
      <c r="B90" t="str">
        <v>SJ</v>
      </c>
      <c r="C90">
        <v>46173</v>
      </c>
      <c r="D90" t="str">
        <v>POS Data Upload DC Central</v>
      </c>
      <c r="E90" t="str">
        <v>Sales Food</v>
      </c>
      <c r="F90" t="str">
        <v/>
      </c>
      <c r="G90">
        <v>401000</v>
      </c>
      <c r="H90">
        <v>8972</v>
      </c>
      <c r="I90" t="str">
        <v/>
      </c>
      <c r="J90">
        <v>5784.92</v>
      </c>
    </row>
    <row r="91">
      <c r="A91">
        <v>90</v>
      </c>
      <c r="B91" t="str">
        <v>SJ</v>
      </c>
      <c r="C91">
        <v>46173</v>
      </c>
      <c r="D91" t="str">
        <v>POS Data Upload DC Central</v>
      </c>
      <c r="E91" t="str">
        <v>Sales Other</v>
      </c>
      <c r="F91" t="str">
        <v/>
      </c>
      <c r="G91">
        <v>408000</v>
      </c>
      <c r="H91">
        <v>8972</v>
      </c>
      <c r="I91" t="str">
        <v/>
      </c>
      <c r="J91">
        <v>18</v>
      </c>
    </row>
    <row r="92">
      <c r="A92">
        <v>91</v>
      </c>
      <c r="B92" t="str">
        <v>SJ</v>
      </c>
      <c r="C92">
        <v>46173</v>
      </c>
      <c r="D92" t="str">
        <v>POS Data Upload DC Central</v>
      </c>
      <c r="E92" t="str">
        <v>Sales Tax Payable</v>
      </c>
      <c r="F92" t="str">
        <v/>
      </c>
      <c r="G92">
        <v>241000</v>
      </c>
      <c r="H92">
        <v>8972</v>
      </c>
      <c r="I92" t="str">
        <v/>
      </c>
      <c r="J92">
        <v>513.32</v>
      </c>
    </row>
    <row r="93">
      <c r="A93">
        <v>92</v>
      </c>
      <c r="B93" t="str">
        <v>SJ</v>
      </c>
      <c r="C93">
        <v>46173</v>
      </c>
      <c r="D93" t="str">
        <v>POS Data Upload DC Central</v>
      </c>
      <c r="E93" t="str">
        <v>Uber</v>
      </c>
      <c r="F93" t="str">
        <v>UBD</v>
      </c>
      <c r="G93">
        <v>116000</v>
      </c>
      <c r="H93">
        <v>8972</v>
      </c>
      <c r="I93">
        <v>147.62</v>
      </c>
      <c r="J93" t="str">
        <v/>
      </c>
    </row>
    <row r="94">
      <c r="A94">
        <v>93</v>
      </c>
      <c r="B94" t="str">
        <v>SJ</v>
      </c>
      <c r="C94">
        <v>46173</v>
      </c>
      <c r="D94" t="str">
        <v>POS Data Upload DC Central</v>
      </c>
      <c r="E94" t="str">
        <v>WL DD Tips</v>
      </c>
      <c r="F94" t="str">
        <v/>
      </c>
      <c r="G94">
        <v>670000</v>
      </c>
      <c r="H94">
        <v>8972</v>
      </c>
      <c r="I94" t="str">
        <v/>
      </c>
      <c r="J94">
        <v>11.86</v>
      </c>
    </row>
    <row r="95">
      <c r="A95">
        <v>94</v>
      </c>
      <c r="B95" t="str">
        <v>SJ</v>
      </c>
      <c r="C95">
        <v>46173</v>
      </c>
      <c r="D95" t="str">
        <v>POS Data Upload DC Central</v>
      </c>
      <c r="E95" t="str">
        <v>Amex Expected Deposit</v>
      </c>
      <c r="F95" t="str">
        <v>CC</v>
      </c>
      <c r="G95">
        <v>102500</v>
      </c>
      <c r="H95">
        <v>9929</v>
      </c>
      <c r="I95">
        <v>40.64</v>
      </c>
      <c r="J95" t="str">
        <v/>
      </c>
    </row>
    <row r="96">
      <c r="A96">
        <v>95</v>
      </c>
      <c r="B96" t="str">
        <v>SJ</v>
      </c>
      <c r="C96">
        <v>46173</v>
      </c>
      <c r="D96" t="str">
        <v>POS Data Upload DC Central</v>
      </c>
      <c r="E96" t="str">
        <v>Cash Expected Deposit</v>
      </c>
      <c r="F96" t="str">
        <v>CASH</v>
      </c>
      <c r="G96">
        <v>102000</v>
      </c>
      <c r="H96">
        <v>9929</v>
      </c>
      <c r="I96">
        <v>2122.790000000001</v>
      </c>
      <c r="J96" t="str">
        <v/>
      </c>
    </row>
    <row r="97">
      <c r="A97">
        <v>96</v>
      </c>
      <c r="B97" t="str">
        <v>SJ</v>
      </c>
      <c r="C97">
        <v>46173</v>
      </c>
      <c r="D97" t="str">
        <v>POS Data Upload DC Central</v>
      </c>
      <c r="E97" t="str">
        <v>CC Expected Deposit</v>
      </c>
      <c r="F97" t="str">
        <v>CC</v>
      </c>
      <c r="G97">
        <v>102500</v>
      </c>
      <c r="H97">
        <v>9929</v>
      </c>
      <c r="I97">
        <v>6067.26</v>
      </c>
      <c r="J97" t="str">
        <v/>
      </c>
    </row>
    <row r="98">
      <c r="A98">
        <v>97</v>
      </c>
      <c r="B98" t="str">
        <v>SJ</v>
      </c>
      <c r="C98">
        <v>46173</v>
      </c>
      <c r="D98" t="str">
        <v>POS Data Upload DC Central</v>
      </c>
      <c r="E98" t="str">
        <v>Delivery Fee</v>
      </c>
      <c r="F98" t="str">
        <v/>
      </c>
      <c r="G98">
        <v>670000</v>
      </c>
      <c r="H98">
        <v>9929</v>
      </c>
      <c r="I98" t="str">
        <v/>
      </c>
      <c r="J98">
        <v>20.86</v>
      </c>
    </row>
    <row r="99">
      <c r="A99">
        <v>98</v>
      </c>
      <c r="B99" t="str">
        <v>SJ</v>
      </c>
      <c r="C99">
        <v>46173</v>
      </c>
      <c r="D99" t="str">
        <v>POS Data Upload DC Central</v>
      </c>
      <c r="E99" t="str">
        <v>DoorDash</v>
      </c>
      <c r="F99" t="str">
        <v>DDD</v>
      </c>
      <c r="G99">
        <v>113000</v>
      </c>
      <c r="H99">
        <v>9929</v>
      </c>
      <c r="I99">
        <v>2724.27</v>
      </c>
      <c r="J99" t="str">
        <v/>
      </c>
    </row>
    <row r="100">
      <c r="A100">
        <v>99</v>
      </c>
      <c r="B100" t="str">
        <v>SJ</v>
      </c>
      <c r="C100">
        <v>46173</v>
      </c>
      <c r="D100" t="str">
        <v>POS Data Upload DC Central</v>
      </c>
      <c r="E100" t="str">
        <v>GrubHub</v>
      </c>
      <c r="F100" t="str">
        <v>GHD</v>
      </c>
      <c r="G100">
        <v>115000</v>
      </c>
      <c r="H100">
        <v>9929</v>
      </c>
      <c r="I100">
        <v>216.9</v>
      </c>
      <c r="J100" t="str">
        <v/>
      </c>
    </row>
    <row r="101">
      <c r="A101">
        <v>100</v>
      </c>
      <c r="B101" t="str">
        <v>SJ</v>
      </c>
      <c r="C101">
        <v>46173</v>
      </c>
      <c r="D101" t="str">
        <v>POS Data Upload DC Central</v>
      </c>
      <c r="E101" t="str">
        <v>Sales Beverages</v>
      </c>
      <c r="F101" t="str">
        <v/>
      </c>
      <c r="G101">
        <v>401000</v>
      </c>
      <c r="H101">
        <v>9929</v>
      </c>
      <c r="I101" t="str">
        <v/>
      </c>
      <c r="J101">
        <v>920.48</v>
      </c>
    </row>
    <row r="102">
      <c r="A102">
        <v>101</v>
      </c>
      <c r="B102" t="str">
        <v>SJ</v>
      </c>
      <c r="C102">
        <v>46173</v>
      </c>
      <c r="D102" t="str">
        <v>POS Data Upload DC Central</v>
      </c>
      <c r="E102" t="str">
        <v>Sales Food</v>
      </c>
      <c r="F102" t="str">
        <v/>
      </c>
      <c r="G102">
        <v>401000</v>
      </c>
      <c r="H102">
        <v>9929</v>
      </c>
      <c r="I102" t="str">
        <v/>
      </c>
      <c r="J102">
        <v>9904.31</v>
      </c>
    </row>
    <row r="103">
      <c r="A103">
        <v>102</v>
      </c>
      <c r="B103" t="str">
        <v>SJ</v>
      </c>
      <c r="C103">
        <v>46173</v>
      </c>
      <c r="D103" t="str">
        <v>POS Data Upload DC Central</v>
      </c>
      <c r="E103" t="str">
        <v>Sales Other</v>
      </c>
      <c r="F103" t="str">
        <v/>
      </c>
      <c r="G103">
        <v>408000</v>
      </c>
      <c r="H103">
        <v>9929</v>
      </c>
      <c r="I103" t="str">
        <v/>
      </c>
      <c r="J103">
        <v>68.09</v>
      </c>
    </row>
    <row r="104">
      <c r="A104">
        <v>103</v>
      </c>
      <c r="B104" t="str">
        <v>SJ</v>
      </c>
      <c r="C104">
        <v>46173</v>
      </c>
      <c r="D104" t="str">
        <v>POS Data Upload DC Central</v>
      </c>
      <c r="E104" t="str">
        <v>Sales Tax Payable</v>
      </c>
      <c r="F104" t="str">
        <v/>
      </c>
      <c r="G104">
        <v>241000</v>
      </c>
      <c r="H104">
        <v>9929</v>
      </c>
      <c r="I104" t="str">
        <v/>
      </c>
      <c r="J104">
        <v>1163.87</v>
      </c>
    </row>
    <row r="105">
      <c r="A105">
        <v>104</v>
      </c>
      <c r="B105" t="str">
        <v>SJ</v>
      </c>
      <c r="C105">
        <v>46173</v>
      </c>
      <c r="D105" t="str">
        <v>POS Data Upload DC Central</v>
      </c>
      <c r="E105" t="str">
        <v>Uber</v>
      </c>
      <c r="F105" t="str">
        <v>UBD</v>
      </c>
      <c r="G105">
        <v>116000</v>
      </c>
      <c r="H105">
        <v>9929</v>
      </c>
      <c r="I105">
        <v>942.67</v>
      </c>
      <c r="J105" t="str">
        <v/>
      </c>
    </row>
    <row r="106">
      <c r="A106">
        <v>105</v>
      </c>
      <c r="B106" t="str">
        <v>SJ</v>
      </c>
      <c r="C106">
        <v>46173</v>
      </c>
      <c r="D106" t="str">
        <v>POS Data Upload DC Central</v>
      </c>
      <c r="E106" t="str">
        <v>WL DD Tips</v>
      </c>
      <c r="F106" t="str">
        <v/>
      </c>
      <c r="G106">
        <v>670000</v>
      </c>
      <c r="H106">
        <v>9929</v>
      </c>
      <c r="I106" t="str">
        <v/>
      </c>
      <c r="J106">
        <v>36.92</v>
      </c>
    </row>
    <row r="107">
      <c r="A107">
        <v>106</v>
      </c>
      <c r="B107" t="str">
        <v>SJ</v>
      </c>
      <c r="C107">
        <v>46173</v>
      </c>
      <c r="D107" t="str">
        <v>POS Data Upload DC Central</v>
      </c>
      <c r="E107" t="str">
        <v>Amex Expected Deposit</v>
      </c>
      <c r="F107" t="str">
        <v>CC</v>
      </c>
      <c r="G107">
        <v>102500</v>
      </c>
      <c r="H107">
        <v>10545</v>
      </c>
      <c r="I107">
        <v>51.67</v>
      </c>
      <c r="J107" t="str">
        <v/>
      </c>
    </row>
    <row r="108">
      <c r="A108">
        <v>107</v>
      </c>
      <c r="B108" t="str">
        <v>SJ</v>
      </c>
      <c r="C108">
        <v>46173</v>
      </c>
      <c r="D108" t="str">
        <v>POS Data Upload DC Central</v>
      </c>
      <c r="E108" t="str">
        <v>Ca CRV</v>
      </c>
      <c r="F108" t="str">
        <v/>
      </c>
      <c r="G108">
        <v>240000</v>
      </c>
      <c r="H108">
        <v>10545</v>
      </c>
      <c r="I108" t="str">
        <v/>
      </c>
      <c r="J108">
        <v>0.1</v>
      </c>
    </row>
    <row r="109">
      <c r="A109">
        <v>108</v>
      </c>
      <c r="B109" t="str">
        <v>SJ</v>
      </c>
      <c r="C109">
        <v>46173</v>
      </c>
      <c r="D109" t="str">
        <v>POS Data Upload DC Central</v>
      </c>
      <c r="E109" t="str">
        <v>Cash Expected Deposit</v>
      </c>
      <c r="F109" t="str">
        <v>CASH</v>
      </c>
      <c r="G109">
        <v>102000</v>
      </c>
      <c r="H109">
        <v>10545</v>
      </c>
      <c r="I109">
        <v>588.6000000000004</v>
      </c>
      <c r="J109" t="str">
        <v/>
      </c>
    </row>
    <row r="110">
      <c r="A110">
        <v>109</v>
      </c>
      <c r="B110" t="str">
        <v>SJ</v>
      </c>
      <c r="C110">
        <v>46173</v>
      </c>
      <c r="D110" t="str">
        <v>POS Data Upload DC Central</v>
      </c>
      <c r="E110" t="str">
        <v>CC Expected Deposit</v>
      </c>
      <c r="F110" t="str">
        <v>CC</v>
      </c>
      <c r="G110">
        <v>102500</v>
      </c>
      <c r="H110">
        <v>10545</v>
      </c>
      <c r="I110">
        <v>2673.91</v>
      </c>
      <c r="J110" t="str">
        <v/>
      </c>
    </row>
    <row r="111">
      <c r="A111">
        <v>110</v>
      </c>
      <c r="B111" t="str">
        <v>SJ</v>
      </c>
      <c r="C111">
        <v>46173</v>
      </c>
      <c r="D111" t="str">
        <v>POS Data Upload DC Central</v>
      </c>
      <c r="E111" t="str">
        <v>DoorDash</v>
      </c>
      <c r="F111" t="str">
        <v>DDD</v>
      </c>
      <c r="G111">
        <v>113000</v>
      </c>
      <c r="H111">
        <v>10545</v>
      </c>
      <c r="I111">
        <v>474.02</v>
      </c>
      <c r="J111" t="str">
        <v/>
      </c>
    </row>
    <row r="112">
      <c r="A112">
        <v>111</v>
      </c>
      <c r="B112" t="str">
        <v>SJ</v>
      </c>
      <c r="C112">
        <v>46173</v>
      </c>
      <c r="D112" t="str">
        <v>POS Data Upload DC Central</v>
      </c>
      <c r="E112" t="str">
        <v xml:space="preserve">EBT Expected </v>
      </c>
      <c r="F112" t="str">
        <v/>
      </c>
      <c r="G112">
        <v>114000</v>
      </c>
      <c r="H112">
        <v>10545</v>
      </c>
      <c r="I112">
        <v>43.69</v>
      </c>
      <c r="J112" t="str">
        <v/>
      </c>
    </row>
    <row r="113">
      <c r="A113">
        <v>112</v>
      </c>
      <c r="B113" t="str">
        <v>SJ</v>
      </c>
      <c r="C113">
        <v>46173</v>
      </c>
      <c r="D113" t="str">
        <v>POS Data Upload DC Central</v>
      </c>
      <c r="E113" t="str">
        <v>GrubHub</v>
      </c>
      <c r="F113" t="str">
        <v>GHD</v>
      </c>
      <c r="G113">
        <v>115000</v>
      </c>
      <c r="H113">
        <v>10545</v>
      </c>
      <c r="I113">
        <v>14.75</v>
      </c>
      <c r="J113" t="str">
        <v/>
      </c>
    </row>
    <row r="114">
      <c r="A114">
        <v>113</v>
      </c>
      <c r="B114" t="str">
        <v>SJ</v>
      </c>
      <c r="C114">
        <v>46173</v>
      </c>
      <c r="D114" t="str">
        <v>POS Data Upload DC Central</v>
      </c>
      <c r="E114" t="str">
        <v>Sales Beverages</v>
      </c>
      <c r="F114" t="str">
        <v/>
      </c>
      <c r="G114">
        <v>401000</v>
      </c>
      <c r="H114">
        <v>10545</v>
      </c>
      <c r="I114" t="str">
        <v/>
      </c>
      <c r="J114">
        <v>295.27</v>
      </c>
    </row>
    <row r="115">
      <c r="A115">
        <v>114</v>
      </c>
      <c r="B115" t="str">
        <v>SJ</v>
      </c>
      <c r="C115">
        <v>46173</v>
      </c>
      <c r="D115" t="str">
        <v>POS Data Upload DC Central</v>
      </c>
      <c r="E115" t="str">
        <v>Sales Food</v>
      </c>
      <c r="F115" t="str">
        <v/>
      </c>
      <c r="G115">
        <v>401000</v>
      </c>
      <c r="H115">
        <v>10545</v>
      </c>
      <c r="I115" t="str">
        <v/>
      </c>
      <c r="J115">
        <v>3384.26</v>
      </c>
    </row>
    <row r="116">
      <c r="A116">
        <v>115</v>
      </c>
      <c r="B116" t="str">
        <v>SJ</v>
      </c>
      <c r="C116">
        <v>46173</v>
      </c>
      <c r="D116" t="str">
        <v>POS Data Upload DC Central</v>
      </c>
      <c r="E116" t="str">
        <v>Sales Other</v>
      </c>
      <c r="F116" t="str">
        <v/>
      </c>
      <c r="G116">
        <v>408000</v>
      </c>
      <c r="H116">
        <v>10545</v>
      </c>
      <c r="I116" t="str">
        <v/>
      </c>
      <c r="J116">
        <v>1.5</v>
      </c>
    </row>
    <row r="117">
      <c r="A117">
        <v>116</v>
      </c>
      <c r="B117" t="str">
        <v>SJ</v>
      </c>
      <c r="C117">
        <v>46173</v>
      </c>
      <c r="D117" t="str">
        <v>POS Data Upload DC Central</v>
      </c>
      <c r="E117" t="str">
        <v>Sales Tax Payable</v>
      </c>
      <c r="F117" t="str">
        <v/>
      </c>
      <c r="G117">
        <v>241000</v>
      </c>
      <c r="H117">
        <v>10545</v>
      </c>
      <c r="I117" t="str">
        <v/>
      </c>
      <c r="J117">
        <v>281.96</v>
      </c>
    </row>
    <row r="118">
      <c r="A118">
        <v>117</v>
      </c>
      <c r="B118" t="str">
        <v>SJ</v>
      </c>
      <c r="C118">
        <v>46173</v>
      </c>
      <c r="D118" t="str">
        <v>POS Data Upload DC Central</v>
      </c>
      <c r="E118" t="str">
        <v>Uber</v>
      </c>
      <c r="F118" t="str">
        <v>UBD</v>
      </c>
      <c r="G118">
        <v>116000</v>
      </c>
      <c r="H118">
        <v>10545</v>
      </c>
      <c r="I118">
        <v>116.45</v>
      </c>
      <c r="J118" t="str">
        <v/>
      </c>
    </row>
    <row r="119">
      <c r="A119">
        <v>118</v>
      </c>
      <c r="B119" t="str">
        <v>SJ</v>
      </c>
      <c r="C119">
        <v>46173</v>
      </c>
      <c r="D119" t="str">
        <v>POS Data Upload DC Central</v>
      </c>
      <c r="E119" t="str">
        <v>Amex Expected Deposit</v>
      </c>
      <c r="F119" t="str">
        <v>CC</v>
      </c>
      <c r="G119">
        <v>102500</v>
      </c>
      <c r="H119">
        <v>10752</v>
      </c>
      <c r="I119">
        <v>65.02</v>
      </c>
      <c r="J119" t="str">
        <v/>
      </c>
    </row>
    <row r="120">
      <c r="A120">
        <v>119</v>
      </c>
      <c r="B120" t="str">
        <v>SJ</v>
      </c>
      <c r="C120">
        <v>46173</v>
      </c>
      <c r="D120" t="str">
        <v>POS Data Upload DC Central</v>
      </c>
      <c r="E120" t="str">
        <v>Ca CRV</v>
      </c>
      <c r="F120" t="str">
        <v/>
      </c>
      <c r="G120">
        <v>240000</v>
      </c>
      <c r="H120">
        <v>10752</v>
      </c>
      <c r="I120" t="str">
        <v/>
      </c>
      <c r="J120">
        <v>0.15</v>
      </c>
    </row>
    <row r="121">
      <c r="A121">
        <v>120</v>
      </c>
      <c r="B121" t="str">
        <v>SJ</v>
      </c>
      <c r="C121">
        <v>46173</v>
      </c>
      <c r="D121" t="str">
        <v>POS Data Upload DC Central</v>
      </c>
      <c r="E121" t="str">
        <v>Cash Expected Deposit</v>
      </c>
      <c r="F121" t="str">
        <v>CASH</v>
      </c>
      <c r="G121">
        <v>102000</v>
      </c>
      <c r="H121">
        <v>10752</v>
      </c>
      <c r="I121">
        <v>687.3299999999999</v>
      </c>
      <c r="J121" t="str">
        <v/>
      </c>
    </row>
    <row r="122">
      <c r="A122">
        <v>121</v>
      </c>
      <c r="B122" t="str">
        <v>SJ</v>
      </c>
      <c r="C122">
        <v>46173</v>
      </c>
      <c r="D122" t="str">
        <v>POS Data Upload DC Central</v>
      </c>
      <c r="E122" t="str">
        <v>CC Expected Deposit</v>
      </c>
      <c r="F122" t="str">
        <v>CC</v>
      </c>
      <c r="G122">
        <v>102500</v>
      </c>
      <c r="H122">
        <v>10752</v>
      </c>
      <c r="I122">
        <v>3144.27</v>
      </c>
      <c r="J122" t="str">
        <v/>
      </c>
    </row>
    <row r="123">
      <c r="A123">
        <v>122</v>
      </c>
      <c r="B123" t="str">
        <v>SJ</v>
      </c>
      <c r="C123">
        <v>46173</v>
      </c>
      <c r="D123" t="str">
        <v>POS Data Upload DC Central</v>
      </c>
      <c r="E123" t="str">
        <v>DoorDash</v>
      </c>
      <c r="F123" t="str">
        <v>DDD</v>
      </c>
      <c r="G123">
        <v>113000</v>
      </c>
      <c r="H123">
        <v>10752</v>
      </c>
      <c r="I123">
        <v>1638.06</v>
      </c>
      <c r="J123" t="str">
        <v/>
      </c>
    </row>
    <row r="124">
      <c r="A124">
        <v>123</v>
      </c>
      <c r="B124" t="str">
        <v>SJ</v>
      </c>
      <c r="C124">
        <v>46173</v>
      </c>
      <c r="D124" t="str">
        <v>POS Data Upload DC Central</v>
      </c>
      <c r="E124" t="str">
        <v xml:space="preserve">EBT Expected </v>
      </c>
      <c r="F124" t="str">
        <v/>
      </c>
      <c r="G124">
        <v>114000</v>
      </c>
      <c r="H124">
        <v>10752</v>
      </c>
      <c r="I124">
        <v>76.52</v>
      </c>
      <c r="J124" t="str">
        <v/>
      </c>
    </row>
    <row r="125">
      <c r="A125">
        <v>124</v>
      </c>
      <c r="B125" t="str">
        <v>SJ</v>
      </c>
      <c r="C125">
        <v>46173</v>
      </c>
      <c r="D125" t="str">
        <v>POS Data Upload DC Central</v>
      </c>
      <c r="E125" t="str">
        <v>GrubHub</v>
      </c>
      <c r="F125" t="str">
        <v>GHD</v>
      </c>
      <c r="G125">
        <v>115000</v>
      </c>
      <c r="H125">
        <v>10752</v>
      </c>
      <c r="I125">
        <v>73.14</v>
      </c>
      <c r="J125" t="str">
        <v/>
      </c>
    </row>
    <row r="126">
      <c r="A126">
        <v>125</v>
      </c>
      <c r="B126" t="str">
        <v>SJ</v>
      </c>
      <c r="C126">
        <v>46173</v>
      </c>
      <c r="D126" t="str">
        <v>POS Data Upload DC Central</v>
      </c>
      <c r="E126" t="str">
        <v>Sales Beverages</v>
      </c>
      <c r="F126" t="str">
        <v/>
      </c>
      <c r="G126">
        <v>401000</v>
      </c>
      <c r="H126">
        <v>10752</v>
      </c>
      <c r="I126" t="str">
        <v/>
      </c>
      <c r="J126">
        <v>429.1</v>
      </c>
    </row>
    <row r="127">
      <c r="A127">
        <v>126</v>
      </c>
      <c r="B127" t="str">
        <v>SJ</v>
      </c>
      <c r="C127">
        <v>46173</v>
      </c>
      <c r="D127" t="str">
        <v>POS Data Upload DC Central</v>
      </c>
      <c r="E127" t="str">
        <v>Sales Food</v>
      </c>
      <c r="F127" t="str">
        <v/>
      </c>
      <c r="G127">
        <v>401000</v>
      </c>
      <c r="H127">
        <v>10752</v>
      </c>
      <c r="I127" t="str">
        <v/>
      </c>
      <c r="J127">
        <v>4872.14</v>
      </c>
    </row>
    <row r="128">
      <c r="A128">
        <v>127</v>
      </c>
      <c r="B128" t="str">
        <v>SJ</v>
      </c>
      <c r="C128">
        <v>46173</v>
      </c>
      <c r="D128" t="str">
        <v>POS Data Upload DC Central</v>
      </c>
      <c r="E128" t="str">
        <v>Sales Other</v>
      </c>
      <c r="F128" t="str">
        <v/>
      </c>
      <c r="G128">
        <v>408000</v>
      </c>
      <c r="H128">
        <v>10752</v>
      </c>
      <c r="I128" t="str">
        <v/>
      </c>
      <c r="J128">
        <v>0.75</v>
      </c>
    </row>
    <row r="129">
      <c r="A129">
        <v>128</v>
      </c>
      <c r="B129" t="str">
        <v>SJ</v>
      </c>
      <c r="C129">
        <v>46173</v>
      </c>
      <c r="D129" t="str">
        <v>POS Data Upload DC Central</v>
      </c>
      <c r="E129" t="str">
        <v>Sales Tax Payable</v>
      </c>
      <c r="F129" t="str">
        <v/>
      </c>
      <c r="G129">
        <v>241000</v>
      </c>
      <c r="H129">
        <v>10752</v>
      </c>
      <c r="I129" t="str">
        <v/>
      </c>
      <c r="J129">
        <v>470.39</v>
      </c>
    </row>
    <row r="130">
      <c r="A130">
        <v>129</v>
      </c>
      <c r="B130" t="str">
        <v>SJ</v>
      </c>
      <c r="C130">
        <v>46173</v>
      </c>
      <c r="D130" t="str">
        <v>POS Data Upload DC Central</v>
      </c>
      <c r="E130" t="str">
        <v>Uber</v>
      </c>
      <c r="F130" t="str">
        <v>UBD</v>
      </c>
      <c r="G130">
        <v>116000</v>
      </c>
      <c r="H130">
        <v>10752</v>
      </c>
      <c r="I130">
        <v>88.19</v>
      </c>
      <c r="J130" t="str">
        <v/>
      </c>
    </row>
    <row r="131">
      <c r="A131">
        <v>130</v>
      </c>
      <c r="B131" t="str">
        <v>SJ</v>
      </c>
      <c r="C131">
        <v>46173</v>
      </c>
      <c r="D131" t="str">
        <v>POS Data Upload DC Central</v>
      </c>
      <c r="E131" t="str">
        <v>Amex Expected Deposit</v>
      </c>
      <c r="F131" t="str">
        <v>CC</v>
      </c>
      <c r="G131">
        <v>102500</v>
      </c>
      <c r="H131">
        <v>10921</v>
      </c>
      <c r="I131">
        <v>82.19</v>
      </c>
      <c r="J131" t="str">
        <v/>
      </c>
    </row>
    <row r="132">
      <c r="A132">
        <v>131</v>
      </c>
      <c r="B132" t="str">
        <v>SJ</v>
      </c>
      <c r="C132">
        <v>46173</v>
      </c>
      <c r="D132" t="str">
        <v>POS Data Upload DC Central</v>
      </c>
      <c r="E132" t="str">
        <v>Cash Expected Deposit</v>
      </c>
      <c r="F132" t="str">
        <v>CASH</v>
      </c>
      <c r="G132">
        <v>102000</v>
      </c>
      <c r="H132">
        <v>10921</v>
      </c>
      <c r="I132">
        <v>1073.250000000001</v>
      </c>
      <c r="J132" t="str">
        <v/>
      </c>
    </row>
    <row r="133">
      <c r="A133">
        <v>132</v>
      </c>
      <c r="B133" t="str">
        <v>SJ</v>
      </c>
      <c r="C133">
        <v>46173</v>
      </c>
      <c r="D133" t="str">
        <v>POS Data Upload DC Central</v>
      </c>
      <c r="E133" t="str">
        <v>CC Expected Deposit</v>
      </c>
      <c r="F133" t="str">
        <v>CC</v>
      </c>
      <c r="G133">
        <v>102500</v>
      </c>
      <c r="H133">
        <v>10921</v>
      </c>
      <c r="I133">
        <v>5157.26</v>
      </c>
      <c r="J133" t="str">
        <v/>
      </c>
    </row>
    <row r="134">
      <c r="A134">
        <v>133</v>
      </c>
      <c r="B134" t="str">
        <v>SJ</v>
      </c>
      <c r="C134">
        <v>46173</v>
      </c>
      <c r="D134" t="str">
        <v>POS Data Upload DC Central</v>
      </c>
      <c r="E134" t="str">
        <v>Delivery Fee</v>
      </c>
      <c r="F134" t="str">
        <v/>
      </c>
      <c r="G134">
        <v>670000</v>
      </c>
      <c r="H134">
        <v>10921</v>
      </c>
      <c r="I134" t="str">
        <v/>
      </c>
      <c r="J134">
        <v>7.45</v>
      </c>
    </row>
    <row r="135">
      <c r="A135">
        <v>134</v>
      </c>
      <c r="B135" t="str">
        <v>SJ</v>
      </c>
      <c r="C135">
        <v>46173</v>
      </c>
      <c r="D135" t="str">
        <v>POS Data Upload DC Central</v>
      </c>
      <c r="E135" t="str">
        <v>DoorDash</v>
      </c>
      <c r="F135" t="str">
        <v>DDD</v>
      </c>
      <c r="G135">
        <v>113000</v>
      </c>
      <c r="H135">
        <v>10921</v>
      </c>
      <c r="I135">
        <v>1871.37</v>
      </c>
      <c r="J135" t="str">
        <v/>
      </c>
    </row>
    <row r="136">
      <c r="A136">
        <v>135</v>
      </c>
      <c r="B136" t="str">
        <v>SJ</v>
      </c>
      <c r="C136">
        <v>46173</v>
      </c>
      <c r="D136" t="str">
        <v>POS Data Upload DC Central</v>
      </c>
      <c r="E136" t="str">
        <v>Gift Card Redeemed</v>
      </c>
      <c r="F136" t="str">
        <v/>
      </c>
      <c r="G136">
        <v>202900</v>
      </c>
      <c r="H136">
        <v>10921</v>
      </c>
      <c r="I136">
        <v>26.45</v>
      </c>
      <c r="J136" t="str">
        <v/>
      </c>
    </row>
    <row r="137">
      <c r="A137">
        <v>136</v>
      </c>
      <c r="B137" t="str">
        <v>SJ</v>
      </c>
      <c r="C137">
        <v>46173</v>
      </c>
      <c r="D137" t="str">
        <v>POS Data Upload DC Central</v>
      </c>
      <c r="E137" t="str">
        <v>GrubHub</v>
      </c>
      <c r="F137" t="str">
        <v>GHD</v>
      </c>
      <c r="G137">
        <v>115000</v>
      </c>
      <c r="H137">
        <v>10921</v>
      </c>
      <c r="I137">
        <v>5.44</v>
      </c>
      <c r="J137" t="str">
        <v/>
      </c>
    </row>
    <row r="138">
      <c r="A138">
        <v>137</v>
      </c>
      <c r="B138" t="str">
        <v>SJ</v>
      </c>
      <c r="C138">
        <v>46173</v>
      </c>
      <c r="D138" t="str">
        <v>POS Data Upload DC Central</v>
      </c>
      <c r="E138" t="str">
        <v>Sales Beverages</v>
      </c>
      <c r="F138" t="str">
        <v/>
      </c>
      <c r="G138">
        <v>401000</v>
      </c>
      <c r="H138">
        <v>10921</v>
      </c>
      <c r="I138" t="str">
        <v/>
      </c>
      <c r="J138">
        <v>561.82</v>
      </c>
    </row>
    <row r="139">
      <c r="A139">
        <v>138</v>
      </c>
      <c r="B139" t="str">
        <v>SJ</v>
      </c>
      <c r="C139">
        <v>46173</v>
      </c>
      <c r="D139" t="str">
        <v>POS Data Upload DC Central</v>
      </c>
      <c r="E139" t="str">
        <v>Sales Food</v>
      </c>
      <c r="F139" t="str">
        <v/>
      </c>
      <c r="G139">
        <v>401000</v>
      </c>
      <c r="H139">
        <v>10921</v>
      </c>
      <c r="I139" t="str">
        <v/>
      </c>
      <c r="J139">
        <v>7049.08</v>
      </c>
    </row>
    <row r="140">
      <c r="A140">
        <v>139</v>
      </c>
      <c r="B140" t="str">
        <v>SJ</v>
      </c>
      <c r="C140">
        <v>46173</v>
      </c>
      <c r="D140" t="str">
        <v>POS Data Upload DC Central</v>
      </c>
      <c r="E140" t="str">
        <v>Sales Other</v>
      </c>
      <c r="F140" t="str">
        <v/>
      </c>
      <c r="G140">
        <v>408000</v>
      </c>
      <c r="H140">
        <v>10921</v>
      </c>
      <c r="I140" t="str">
        <v/>
      </c>
      <c r="J140">
        <v>24.12</v>
      </c>
    </row>
    <row r="141">
      <c r="A141">
        <v>140</v>
      </c>
      <c r="B141" t="str">
        <v>SJ</v>
      </c>
      <c r="C141">
        <v>46173</v>
      </c>
      <c r="D141" t="str">
        <v>POS Data Upload DC Central</v>
      </c>
      <c r="E141" t="str">
        <v>Sales Tax Payable</v>
      </c>
      <c r="F141" t="str">
        <v/>
      </c>
      <c r="G141">
        <v>241000</v>
      </c>
      <c r="H141">
        <v>10921</v>
      </c>
      <c r="I141" t="str">
        <v/>
      </c>
      <c r="J141">
        <v>742.21</v>
      </c>
    </row>
    <row r="142">
      <c r="A142">
        <v>141</v>
      </c>
      <c r="B142" t="str">
        <v>SJ</v>
      </c>
      <c r="C142">
        <v>46173</v>
      </c>
      <c r="D142" t="str">
        <v>POS Data Upload DC Central</v>
      </c>
      <c r="E142" t="str">
        <v>Uber</v>
      </c>
      <c r="F142" t="str">
        <v>UBD</v>
      </c>
      <c r="G142">
        <v>116000</v>
      </c>
      <c r="H142">
        <v>10921</v>
      </c>
      <c r="I142">
        <v>181.44</v>
      </c>
      <c r="J142" t="str">
        <v/>
      </c>
    </row>
    <row r="143">
      <c r="A143">
        <v>142</v>
      </c>
      <c r="B143" t="str">
        <v>SJ</v>
      </c>
      <c r="C143">
        <v>46173</v>
      </c>
      <c r="D143" t="str">
        <v>POS Data Upload DC Central</v>
      </c>
      <c r="E143" t="str">
        <v>WL DD Tips</v>
      </c>
      <c r="F143" t="str">
        <v/>
      </c>
      <c r="G143">
        <v>670000</v>
      </c>
      <c r="H143">
        <v>10921</v>
      </c>
      <c r="I143" t="str">
        <v/>
      </c>
      <c r="J143">
        <v>12.72</v>
      </c>
    </row>
    <row r="144">
      <c r="A144">
        <v>143</v>
      </c>
      <c r="B144" t="str">
        <v>SJ</v>
      </c>
      <c r="C144">
        <v>46173</v>
      </c>
      <c r="D144" t="str">
        <v>POS Data Upload DC Central</v>
      </c>
      <c r="E144" t="str">
        <v>Amex Expected Deposit</v>
      </c>
      <c r="F144" t="str">
        <v>CC</v>
      </c>
      <c r="G144">
        <v>102500</v>
      </c>
      <c r="H144">
        <v>10989</v>
      </c>
      <c r="I144">
        <v>79.03</v>
      </c>
      <c r="J144" t="str">
        <v/>
      </c>
    </row>
    <row r="145">
      <c r="A145">
        <v>144</v>
      </c>
      <c r="B145" t="str">
        <v>SJ</v>
      </c>
      <c r="C145">
        <v>46173</v>
      </c>
      <c r="D145" t="str">
        <v>POS Data Upload DC Central</v>
      </c>
      <c r="E145" t="str">
        <v>Cash Expected Deposit</v>
      </c>
      <c r="F145" t="str">
        <v>CASH</v>
      </c>
      <c r="G145">
        <v>102000</v>
      </c>
      <c r="H145">
        <v>10989</v>
      </c>
      <c r="I145">
        <v>754.8299999999999</v>
      </c>
      <c r="J145" t="str">
        <v/>
      </c>
    </row>
    <row r="146">
      <c r="A146">
        <v>145</v>
      </c>
      <c r="B146" t="str">
        <v>SJ</v>
      </c>
      <c r="C146">
        <v>46173</v>
      </c>
      <c r="D146" t="str">
        <v>POS Data Upload DC Central</v>
      </c>
      <c r="E146" t="str">
        <v>CC Expected Deposit</v>
      </c>
      <c r="F146" t="str">
        <v>CC</v>
      </c>
      <c r="G146">
        <v>102500</v>
      </c>
      <c r="H146">
        <v>10989</v>
      </c>
      <c r="I146">
        <v>4034.4700000000003</v>
      </c>
      <c r="J146" t="str">
        <v/>
      </c>
    </row>
    <row r="147">
      <c r="A147">
        <v>146</v>
      </c>
      <c r="B147" t="str">
        <v>SJ</v>
      </c>
      <c r="C147">
        <v>46173</v>
      </c>
      <c r="D147" t="str">
        <v>POS Data Upload DC Central</v>
      </c>
      <c r="E147" t="str">
        <v>DoorDash</v>
      </c>
      <c r="F147" t="str">
        <v>DDD</v>
      </c>
      <c r="G147">
        <v>113000</v>
      </c>
      <c r="H147">
        <v>10989</v>
      </c>
      <c r="I147">
        <v>1688.8</v>
      </c>
      <c r="J147" t="str">
        <v/>
      </c>
    </row>
    <row r="148">
      <c r="A148">
        <v>147</v>
      </c>
      <c r="B148" t="str">
        <v>SJ</v>
      </c>
      <c r="C148">
        <v>46173</v>
      </c>
      <c r="D148" t="str">
        <v>POS Data Upload DC Central</v>
      </c>
      <c r="E148" t="str">
        <v xml:space="preserve">EBT Expected </v>
      </c>
      <c r="F148" t="str">
        <v/>
      </c>
      <c r="G148">
        <v>114000</v>
      </c>
      <c r="H148">
        <v>10989</v>
      </c>
      <c r="I148">
        <v>10.34</v>
      </c>
      <c r="J148" t="str">
        <v/>
      </c>
    </row>
    <row r="149">
      <c r="A149">
        <v>148</v>
      </c>
      <c r="B149" t="str">
        <v>SJ</v>
      </c>
      <c r="C149">
        <v>46173</v>
      </c>
      <c r="D149" t="str">
        <v>POS Data Upload DC Central</v>
      </c>
      <c r="E149" t="str">
        <v>GrubHub</v>
      </c>
      <c r="F149" t="str">
        <v>GHD</v>
      </c>
      <c r="G149">
        <v>115000</v>
      </c>
      <c r="H149">
        <v>10989</v>
      </c>
      <c r="I149">
        <v>69.09</v>
      </c>
      <c r="J149" t="str">
        <v/>
      </c>
    </row>
    <row r="150">
      <c r="A150">
        <v>149</v>
      </c>
      <c r="B150" t="str">
        <v>SJ</v>
      </c>
      <c r="C150">
        <v>46173</v>
      </c>
      <c r="D150" t="str">
        <v>POS Data Upload DC Central</v>
      </c>
      <c r="E150" t="str">
        <v>Sales Beverages</v>
      </c>
      <c r="F150" t="str">
        <v/>
      </c>
      <c r="G150">
        <v>401000</v>
      </c>
      <c r="H150">
        <v>10989</v>
      </c>
      <c r="I150" t="str">
        <v/>
      </c>
      <c r="J150">
        <v>478.71</v>
      </c>
    </row>
    <row r="151">
      <c r="A151">
        <v>150</v>
      </c>
      <c r="B151" t="str">
        <v>SJ</v>
      </c>
      <c r="C151">
        <v>46173</v>
      </c>
      <c r="D151" t="str">
        <v>POS Data Upload DC Central</v>
      </c>
      <c r="E151" t="str">
        <v>Sales Food</v>
      </c>
      <c r="F151" t="str">
        <v/>
      </c>
      <c r="G151">
        <v>401000</v>
      </c>
      <c r="H151">
        <v>10989</v>
      </c>
      <c r="I151" t="str">
        <v/>
      </c>
      <c r="J151">
        <v>5935.72</v>
      </c>
    </row>
    <row r="152">
      <c r="A152">
        <v>151</v>
      </c>
      <c r="B152" t="str">
        <v>SJ</v>
      </c>
      <c r="C152">
        <v>46173</v>
      </c>
      <c r="D152" t="str">
        <v>POS Data Upload DC Central</v>
      </c>
      <c r="E152" t="str">
        <v>Sales Other</v>
      </c>
      <c r="F152" t="str">
        <v/>
      </c>
      <c r="G152">
        <v>408000</v>
      </c>
      <c r="H152">
        <v>10989</v>
      </c>
      <c r="I152" t="str">
        <v/>
      </c>
      <c r="J152">
        <v>1.22</v>
      </c>
    </row>
    <row r="153">
      <c r="A153">
        <v>152</v>
      </c>
      <c r="B153" t="str">
        <v>SJ</v>
      </c>
      <c r="C153">
        <v>46173</v>
      </c>
      <c r="D153" t="str">
        <v>POS Data Upload DC Central</v>
      </c>
      <c r="E153" t="str">
        <v>Sales Tax Payable</v>
      </c>
      <c r="F153" t="str">
        <v/>
      </c>
      <c r="G153">
        <v>241000</v>
      </c>
      <c r="H153">
        <v>10989</v>
      </c>
      <c r="I153" t="str">
        <v/>
      </c>
      <c r="J153">
        <v>560.42</v>
      </c>
    </row>
    <row r="154">
      <c r="A154">
        <v>153</v>
      </c>
      <c r="B154" t="str">
        <v>SJ</v>
      </c>
      <c r="C154">
        <v>46173</v>
      </c>
      <c r="D154" t="str">
        <v>POS Data Upload DC Central</v>
      </c>
      <c r="E154" t="str">
        <v>Uber</v>
      </c>
      <c r="F154" t="str">
        <v>UBD</v>
      </c>
      <c r="G154">
        <v>116000</v>
      </c>
      <c r="H154">
        <v>10989</v>
      </c>
      <c r="I154">
        <v>339.51</v>
      </c>
      <c r="J154" t="str">
        <v/>
      </c>
    </row>
    <row r="155">
      <c r="A155">
        <v>154</v>
      </c>
      <c r="B155" t="str">
        <v>SJ</v>
      </c>
      <c r="C155">
        <v>46173</v>
      </c>
      <c r="D155" t="str">
        <v>POS Data Upload DC Central</v>
      </c>
      <c r="E155" t="str">
        <v>Amex Expected Deposit</v>
      </c>
      <c r="F155" t="str">
        <v>CC</v>
      </c>
      <c r="G155">
        <v>102500</v>
      </c>
      <c r="H155">
        <v>11218</v>
      </c>
      <c r="I155">
        <v>3.76</v>
      </c>
      <c r="J155" t="str">
        <v/>
      </c>
    </row>
    <row r="156">
      <c r="A156">
        <v>155</v>
      </c>
      <c r="B156" t="str">
        <v>SJ</v>
      </c>
      <c r="C156">
        <v>46173</v>
      </c>
      <c r="D156" t="str">
        <v>POS Data Upload DC Central</v>
      </c>
      <c r="E156" t="str">
        <v>Cash Expected Deposit</v>
      </c>
      <c r="F156" t="str">
        <v>CASH</v>
      </c>
      <c r="G156">
        <v>102000</v>
      </c>
      <c r="H156">
        <v>11218</v>
      </c>
      <c r="I156">
        <v>525.3299999999995</v>
      </c>
      <c r="J156" t="str">
        <v/>
      </c>
    </row>
    <row r="157">
      <c r="A157">
        <v>156</v>
      </c>
      <c r="B157" t="str">
        <v>SJ</v>
      </c>
      <c r="C157">
        <v>46173</v>
      </c>
      <c r="D157" t="str">
        <v>POS Data Upload DC Central</v>
      </c>
      <c r="E157" t="str">
        <v>CC Expected Deposit</v>
      </c>
      <c r="F157" t="str">
        <v>CC</v>
      </c>
      <c r="G157">
        <v>102500</v>
      </c>
      <c r="H157">
        <v>11218</v>
      </c>
      <c r="I157">
        <v>2707.3999999999996</v>
      </c>
      <c r="J157" t="str">
        <v/>
      </c>
    </row>
    <row r="158">
      <c r="A158">
        <v>157</v>
      </c>
      <c r="B158" t="str">
        <v>SJ</v>
      </c>
      <c r="C158">
        <v>46173</v>
      </c>
      <c r="D158" t="str">
        <v>POS Data Upload DC Central</v>
      </c>
      <c r="E158" t="str">
        <v>Delivery Fee</v>
      </c>
      <c r="F158" t="str">
        <v/>
      </c>
      <c r="G158">
        <v>670000</v>
      </c>
      <c r="H158">
        <v>11218</v>
      </c>
      <c r="I158" t="str">
        <v/>
      </c>
      <c r="J158">
        <v>2.98</v>
      </c>
    </row>
    <row r="159">
      <c r="A159">
        <v>158</v>
      </c>
      <c r="B159" t="str">
        <v>SJ</v>
      </c>
      <c r="C159">
        <v>46173</v>
      </c>
      <c r="D159" t="str">
        <v>POS Data Upload DC Central</v>
      </c>
      <c r="E159" t="str">
        <v>DoorDash</v>
      </c>
      <c r="F159" t="str">
        <v>DDD</v>
      </c>
      <c r="G159">
        <v>113000</v>
      </c>
      <c r="H159">
        <v>11218</v>
      </c>
      <c r="I159">
        <v>801.23</v>
      </c>
      <c r="J159" t="str">
        <v/>
      </c>
    </row>
    <row r="160">
      <c r="A160">
        <v>159</v>
      </c>
      <c r="B160" t="str">
        <v>SJ</v>
      </c>
      <c r="C160">
        <v>46173</v>
      </c>
      <c r="D160" t="str">
        <v>POS Data Upload DC Central</v>
      </c>
      <c r="E160" t="str">
        <v xml:space="preserve">EBT Expected </v>
      </c>
      <c r="F160" t="str">
        <v/>
      </c>
      <c r="G160">
        <v>114000</v>
      </c>
      <c r="H160">
        <v>11218</v>
      </c>
      <c r="I160">
        <v>40.26</v>
      </c>
      <c r="J160" t="str">
        <v/>
      </c>
    </row>
    <row r="161">
      <c r="A161">
        <v>160</v>
      </c>
      <c r="B161" t="str">
        <v>SJ</v>
      </c>
      <c r="C161">
        <v>46173</v>
      </c>
      <c r="D161" t="str">
        <v>POS Data Upload DC Central</v>
      </c>
      <c r="E161" t="str">
        <v>Sales Beverages</v>
      </c>
      <c r="F161" t="str">
        <v/>
      </c>
      <c r="G161">
        <v>401000</v>
      </c>
      <c r="H161">
        <v>11218</v>
      </c>
      <c r="I161" t="str">
        <v/>
      </c>
      <c r="J161">
        <v>378.25</v>
      </c>
    </row>
    <row r="162">
      <c r="A162">
        <v>161</v>
      </c>
      <c r="B162" t="str">
        <v>SJ</v>
      </c>
      <c r="C162">
        <v>46173</v>
      </c>
      <c r="D162" t="str">
        <v>POS Data Upload DC Central</v>
      </c>
      <c r="E162" t="str">
        <v>Sales Food</v>
      </c>
      <c r="F162" t="str">
        <v/>
      </c>
      <c r="G162">
        <v>401000</v>
      </c>
      <c r="H162">
        <v>11218</v>
      </c>
      <c r="I162" t="str">
        <v/>
      </c>
      <c r="J162">
        <v>3550.53</v>
      </c>
    </row>
    <row r="163">
      <c r="A163">
        <v>162</v>
      </c>
      <c r="B163" t="str">
        <v>SJ</v>
      </c>
      <c r="C163">
        <v>46173</v>
      </c>
      <c r="D163" t="str">
        <v>POS Data Upload DC Central</v>
      </c>
      <c r="E163" t="str">
        <v>Sales Other</v>
      </c>
      <c r="F163" t="str">
        <v/>
      </c>
      <c r="G163">
        <v>408000</v>
      </c>
      <c r="H163">
        <v>11218</v>
      </c>
      <c r="I163" t="str">
        <v/>
      </c>
      <c r="J163">
        <v>10.5</v>
      </c>
    </row>
    <row r="164">
      <c r="A164">
        <v>163</v>
      </c>
      <c r="B164" t="str">
        <v>SJ</v>
      </c>
      <c r="C164">
        <v>46173</v>
      </c>
      <c r="D164" t="str">
        <v>POS Data Upload DC Central</v>
      </c>
      <c r="E164" t="str">
        <v>Sales Tax Payable</v>
      </c>
      <c r="F164" t="str">
        <v/>
      </c>
      <c r="G164">
        <v>241000</v>
      </c>
      <c r="H164">
        <v>11218</v>
      </c>
      <c r="I164" t="str">
        <v/>
      </c>
      <c r="J164">
        <v>301.44</v>
      </c>
    </row>
    <row r="165">
      <c r="A165">
        <v>164</v>
      </c>
      <c r="B165" t="str">
        <v>SJ</v>
      </c>
      <c r="C165">
        <v>46173</v>
      </c>
      <c r="D165" t="str">
        <v>POS Data Upload DC Central</v>
      </c>
      <c r="E165" t="str">
        <v>Uber</v>
      </c>
      <c r="F165" t="str">
        <v>UBD</v>
      </c>
      <c r="G165">
        <v>116000</v>
      </c>
      <c r="H165">
        <v>11218</v>
      </c>
      <c r="I165">
        <v>169.95</v>
      </c>
      <c r="J165" t="str">
        <v/>
      </c>
    </row>
    <row r="166">
      <c r="A166">
        <v>165</v>
      </c>
      <c r="B166" t="str">
        <v>SJ</v>
      </c>
      <c r="C166">
        <v>46173</v>
      </c>
      <c r="D166" t="str">
        <v>POS Data Upload DC Central</v>
      </c>
      <c r="E166" t="str">
        <v>WL DD Tips</v>
      </c>
      <c r="F166" t="str">
        <v/>
      </c>
      <c r="G166">
        <v>670000</v>
      </c>
      <c r="H166">
        <v>11218</v>
      </c>
      <c r="I166" t="str">
        <v/>
      </c>
      <c r="J166">
        <v>4.23</v>
      </c>
    </row>
    <row r="167">
      <c r="A167">
        <v>166</v>
      </c>
      <c r="B167" t="str">
        <v>SJ</v>
      </c>
      <c r="C167">
        <v>46173</v>
      </c>
      <c r="D167" t="str">
        <v>POS Data Upload DC Central</v>
      </c>
      <c r="E167" t="str">
        <v>Cash Expected Deposit</v>
      </c>
      <c r="F167" t="str">
        <v>CASH</v>
      </c>
      <c r="G167">
        <v>102000</v>
      </c>
      <c r="H167">
        <v>11423</v>
      </c>
      <c r="I167">
        <v>1094.4499999999998</v>
      </c>
      <c r="J167" t="str">
        <v/>
      </c>
    </row>
    <row r="168">
      <c r="A168">
        <v>167</v>
      </c>
      <c r="B168" t="str">
        <v>SJ</v>
      </c>
      <c r="C168">
        <v>46173</v>
      </c>
      <c r="D168" t="str">
        <v>POS Data Upload DC Central</v>
      </c>
      <c r="E168" t="str">
        <v>CC Expected Deposit</v>
      </c>
      <c r="F168" t="str">
        <v>CC</v>
      </c>
      <c r="G168">
        <v>102500</v>
      </c>
      <c r="H168">
        <v>11423</v>
      </c>
      <c r="I168">
        <v>2682.1499999999996</v>
      </c>
      <c r="J168" t="str">
        <v/>
      </c>
    </row>
    <row r="169">
      <c r="A169">
        <v>168</v>
      </c>
      <c r="B169" t="str">
        <v>SJ</v>
      </c>
      <c r="C169">
        <v>46173</v>
      </c>
      <c r="D169" t="str">
        <v>POS Data Upload DC Central</v>
      </c>
      <c r="E169" t="str">
        <v>DoorDash</v>
      </c>
      <c r="F169" t="str">
        <v>DDD</v>
      </c>
      <c r="G169">
        <v>113000</v>
      </c>
      <c r="H169">
        <v>11423</v>
      </c>
      <c r="I169">
        <v>904.67</v>
      </c>
      <c r="J169" t="str">
        <v/>
      </c>
    </row>
    <row r="170">
      <c r="A170">
        <v>169</v>
      </c>
      <c r="B170" t="str">
        <v>SJ</v>
      </c>
      <c r="C170">
        <v>46173</v>
      </c>
      <c r="D170" t="str">
        <v>POS Data Upload DC Central</v>
      </c>
      <c r="E170" t="str">
        <v>GrubHub</v>
      </c>
      <c r="F170" t="str">
        <v>GHD</v>
      </c>
      <c r="G170">
        <v>115000</v>
      </c>
      <c r="H170">
        <v>11423</v>
      </c>
      <c r="I170">
        <v>29.22</v>
      </c>
      <c r="J170" t="str">
        <v/>
      </c>
    </row>
    <row r="171">
      <c r="A171">
        <v>170</v>
      </c>
      <c r="B171" t="str">
        <v>SJ</v>
      </c>
      <c r="C171">
        <v>46173</v>
      </c>
      <c r="D171" t="str">
        <v>POS Data Upload DC Central</v>
      </c>
      <c r="E171" t="str">
        <v>Sales Beverages</v>
      </c>
      <c r="F171" t="str">
        <v/>
      </c>
      <c r="G171">
        <v>401000</v>
      </c>
      <c r="H171">
        <v>11423</v>
      </c>
      <c r="I171" t="str">
        <v/>
      </c>
      <c r="J171">
        <v>408.64</v>
      </c>
    </row>
    <row r="172">
      <c r="A172">
        <v>171</v>
      </c>
      <c r="B172" t="str">
        <v>SJ</v>
      </c>
      <c r="C172">
        <v>46173</v>
      </c>
      <c r="D172" t="str">
        <v>POS Data Upload DC Central</v>
      </c>
      <c r="E172" t="str">
        <v>Sales Food</v>
      </c>
      <c r="F172" t="str">
        <v/>
      </c>
      <c r="G172">
        <v>401000</v>
      </c>
      <c r="H172">
        <v>11423</v>
      </c>
      <c r="I172" t="str">
        <v/>
      </c>
      <c r="J172">
        <v>4079.6</v>
      </c>
    </row>
    <row r="173">
      <c r="A173">
        <v>172</v>
      </c>
      <c r="B173" t="str">
        <v>SJ</v>
      </c>
      <c r="C173">
        <v>46173</v>
      </c>
      <c r="D173" t="str">
        <v>POS Data Upload DC Central</v>
      </c>
      <c r="E173" t="str">
        <v>Sales Other</v>
      </c>
      <c r="F173" t="str">
        <v/>
      </c>
      <c r="G173">
        <v>408000</v>
      </c>
      <c r="H173">
        <v>11423</v>
      </c>
      <c r="I173" t="str">
        <v/>
      </c>
      <c r="J173">
        <v>2.94</v>
      </c>
    </row>
    <row r="174">
      <c r="A174">
        <v>173</v>
      </c>
      <c r="B174" t="str">
        <v>SJ</v>
      </c>
      <c r="C174">
        <v>46173</v>
      </c>
      <c r="D174" t="str">
        <v>POS Data Upload DC Central</v>
      </c>
      <c r="E174" t="str">
        <v>Sales Tax Payable</v>
      </c>
      <c r="F174" t="str">
        <v/>
      </c>
      <c r="G174">
        <v>241000</v>
      </c>
      <c r="H174">
        <v>11423</v>
      </c>
      <c r="I174" t="str">
        <v/>
      </c>
      <c r="J174">
        <v>370.41</v>
      </c>
    </row>
    <row r="175">
      <c r="A175">
        <v>174</v>
      </c>
      <c r="B175" t="str">
        <v>SJ</v>
      </c>
      <c r="C175">
        <v>46173</v>
      </c>
      <c r="D175" t="str">
        <v>POS Data Upload DC Central</v>
      </c>
      <c r="E175" t="str">
        <v>Uber</v>
      </c>
      <c r="F175" t="str">
        <v>UBD</v>
      </c>
      <c r="G175">
        <v>116000</v>
      </c>
      <c r="H175">
        <v>11423</v>
      </c>
      <c r="I175">
        <v>151.1</v>
      </c>
      <c r="J175" t="str">
        <v/>
      </c>
    </row>
    <row r="176">
      <c r="A176">
        <v>175</v>
      </c>
      <c r="B176" t="str">
        <v>SJ</v>
      </c>
      <c r="C176">
        <v>46173</v>
      </c>
      <c r="D176" t="str">
        <v>POS Data Upload DC Central</v>
      </c>
      <c r="E176" t="str">
        <v>Amex Expected Deposit</v>
      </c>
      <c r="F176" t="str">
        <v>CC</v>
      </c>
      <c r="G176">
        <v>102500</v>
      </c>
      <c r="H176">
        <v>11424</v>
      </c>
      <c r="I176">
        <v>43.77</v>
      </c>
      <c r="J176" t="str">
        <v/>
      </c>
    </row>
    <row r="177">
      <c r="A177">
        <v>176</v>
      </c>
      <c r="B177" t="str">
        <v>SJ</v>
      </c>
      <c r="C177">
        <v>46173</v>
      </c>
      <c r="D177" t="str">
        <v>POS Data Upload DC Central</v>
      </c>
      <c r="E177" t="str">
        <v>Cash Expected Deposit</v>
      </c>
      <c r="F177" t="str">
        <v>CASH</v>
      </c>
      <c r="G177">
        <v>102000</v>
      </c>
      <c r="H177">
        <v>11424</v>
      </c>
      <c r="I177">
        <v>646.6799999999989</v>
      </c>
      <c r="J177" t="str">
        <v/>
      </c>
    </row>
    <row r="178">
      <c r="A178">
        <v>177</v>
      </c>
      <c r="B178" t="str">
        <v>SJ</v>
      </c>
      <c r="C178">
        <v>46173</v>
      </c>
      <c r="D178" t="str">
        <v>POS Data Upload DC Central</v>
      </c>
      <c r="E178" t="str">
        <v>CC Expected Deposit</v>
      </c>
      <c r="F178" t="str">
        <v>CC</v>
      </c>
      <c r="G178">
        <v>102500</v>
      </c>
      <c r="H178">
        <v>11424</v>
      </c>
      <c r="I178">
        <v>2035.93</v>
      </c>
      <c r="J178" t="str">
        <v/>
      </c>
    </row>
    <row r="179">
      <c r="A179">
        <v>178</v>
      </c>
      <c r="B179" t="str">
        <v>SJ</v>
      </c>
      <c r="C179">
        <v>46173</v>
      </c>
      <c r="D179" t="str">
        <v>POS Data Upload DC Central</v>
      </c>
      <c r="E179" t="str">
        <v>DoorDash</v>
      </c>
      <c r="F179" t="str">
        <v>DDD</v>
      </c>
      <c r="G179">
        <v>113000</v>
      </c>
      <c r="H179">
        <v>11424</v>
      </c>
      <c r="I179">
        <v>1310.32</v>
      </c>
      <c r="J179" t="str">
        <v/>
      </c>
    </row>
    <row r="180">
      <c r="A180">
        <v>179</v>
      </c>
      <c r="B180" t="str">
        <v>SJ</v>
      </c>
      <c r="C180">
        <v>46173</v>
      </c>
      <c r="D180" t="str">
        <v>POS Data Upload DC Central</v>
      </c>
      <c r="E180" t="str">
        <v>GrubHub</v>
      </c>
      <c r="F180" t="str">
        <v>GHD</v>
      </c>
      <c r="G180">
        <v>115000</v>
      </c>
      <c r="H180">
        <v>11424</v>
      </c>
      <c r="I180">
        <v>188.67</v>
      </c>
      <c r="J180" t="str">
        <v/>
      </c>
    </row>
    <row r="181">
      <c r="A181">
        <v>180</v>
      </c>
      <c r="B181" t="str">
        <v>SJ</v>
      </c>
      <c r="C181">
        <v>46173</v>
      </c>
      <c r="D181" t="str">
        <v>POS Data Upload DC Central</v>
      </c>
      <c r="E181" t="str">
        <v>Sales Beverages</v>
      </c>
      <c r="F181" t="str">
        <v/>
      </c>
      <c r="G181">
        <v>401000</v>
      </c>
      <c r="H181">
        <v>11424</v>
      </c>
      <c r="I181" t="str">
        <v/>
      </c>
      <c r="J181">
        <v>365.6</v>
      </c>
    </row>
    <row r="182">
      <c r="A182">
        <v>181</v>
      </c>
      <c r="B182" t="str">
        <v>SJ</v>
      </c>
      <c r="C182">
        <v>46173</v>
      </c>
      <c r="D182" t="str">
        <v>POS Data Upload DC Central</v>
      </c>
      <c r="E182" t="str">
        <v>Sales Food</v>
      </c>
      <c r="F182" t="str">
        <v/>
      </c>
      <c r="G182">
        <v>401000</v>
      </c>
      <c r="H182">
        <v>11424</v>
      </c>
      <c r="I182" t="str">
        <v/>
      </c>
      <c r="J182">
        <v>3689.04</v>
      </c>
    </row>
    <row r="183">
      <c r="A183">
        <v>182</v>
      </c>
      <c r="B183" t="str">
        <v>SJ</v>
      </c>
      <c r="C183">
        <v>46173</v>
      </c>
      <c r="D183" t="str">
        <v>POS Data Upload DC Central</v>
      </c>
      <c r="E183" t="str">
        <v>Sales Other</v>
      </c>
      <c r="F183" t="str">
        <v/>
      </c>
      <c r="G183">
        <v>408000</v>
      </c>
      <c r="H183">
        <v>11424</v>
      </c>
      <c r="I183" t="str">
        <v/>
      </c>
      <c r="J183">
        <v>1.5</v>
      </c>
    </row>
    <row r="184">
      <c r="A184">
        <v>183</v>
      </c>
      <c r="B184" t="str">
        <v>SJ</v>
      </c>
      <c r="C184">
        <v>46173</v>
      </c>
      <c r="D184" t="str">
        <v>POS Data Upload DC Central</v>
      </c>
      <c r="E184" t="str">
        <v>Sales Tax Payable</v>
      </c>
      <c r="F184" t="str">
        <v/>
      </c>
      <c r="G184">
        <v>241000</v>
      </c>
      <c r="H184">
        <v>11424</v>
      </c>
      <c r="I184" t="str">
        <v/>
      </c>
      <c r="J184">
        <v>375.21</v>
      </c>
    </row>
    <row r="185">
      <c r="A185">
        <v>184</v>
      </c>
      <c r="B185" t="str">
        <v>SJ</v>
      </c>
      <c r="C185">
        <v>46173</v>
      </c>
      <c r="D185" t="str">
        <v>POS Data Upload DC Central</v>
      </c>
      <c r="E185" t="str">
        <v>Uber</v>
      </c>
      <c r="F185" t="str">
        <v>UBD</v>
      </c>
      <c r="G185">
        <v>116000</v>
      </c>
      <c r="H185">
        <v>11424</v>
      </c>
      <c r="I185">
        <v>205.98</v>
      </c>
      <c r="J185" t="str">
        <v/>
      </c>
    </row>
    <row r="186">
      <c r="A186">
        <v>185</v>
      </c>
      <c r="B186" t="str">
        <v>SJ</v>
      </c>
      <c r="C186">
        <v>46173</v>
      </c>
      <c r="D186" t="str">
        <v>POS Data Upload DC Central</v>
      </c>
      <c r="E186" t="str">
        <v>Cash Expected Deposit</v>
      </c>
      <c r="F186" t="str">
        <v>CASH</v>
      </c>
      <c r="G186">
        <v>102000</v>
      </c>
      <c r="H186">
        <v>11425</v>
      </c>
      <c r="I186">
        <v>389.7999999999997</v>
      </c>
      <c r="J186" t="str">
        <v/>
      </c>
    </row>
    <row r="187">
      <c r="A187">
        <v>186</v>
      </c>
      <c r="B187" t="str">
        <v>SJ</v>
      </c>
      <c r="C187">
        <v>46173</v>
      </c>
      <c r="D187" t="str">
        <v>POS Data Upload DC Central</v>
      </c>
      <c r="E187" t="str">
        <v>CC Expected Deposit</v>
      </c>
      <c r="F187" t="str">
        <v>CC</v>
      </c>
      <c r="G187">
        <v>102500</v>
      </c>
      <c r="H187">
        <v>11425</v>
      </c>
      <c r="I187">
        <v>1917.04</v>
      </c>
      <c r="J187" t="str">
        <v/>
      </c>
    </row>
    <row r="188">
      <c r="A188">
        <v>187</v>
      </c>
      <c r="B188" t="str">
        <v>SJ</v>
      </c>
      <c r="C188">
        <v>46173</v>
      </c>
      <c r="D188" t="str">
        <v>POS Data Upload DC Central</v>
      </c>
      <c r="E188" t="str">
        <v>DoorDash</v>
      </c>
      <c r="F188" t="str">
        <v>DDD</v>
      </c>
      <c r="G188">
        <v>113000</v>
      </c>
      <c r="H188">
        <v>11425</v>
      </c>
      <c r="I188">
        <v>480.57</v>
      </c>
      <c r="J188" t="str">
        <v/>
      </c>
    </row>
    <row r="189">
      <c r="A189">
        <v>188</v>
      </c>
      <c r="B189" t="str">
        <v>SJ</v>
      </c>
      <c r="C189">
        <v>46173</v>
      </c>
      <c r="D189" t="str">
        <v>POS Data Upload DC Central</v>
      </c>
      <c r="E189" t="str">
        <v>Sales Beverages</v>
      </c>
      <c r="F189" t="str">
        <v/>
      </c>
      <c r="G189">
        <v>401000</v>
      </c>
      <c r="H189">
        <v>11425</v>
      </c>
      <c r="I189" t="str">
        <v/>
      </c>
      <c r="J189">
        <v>202.74</v>
      </c>
    </row>
    <row r="190">
      <c r="A190">
        <v>189</v>
      </c>
      <c r="B190" t="str">
        <v>SJ</v>
      </c>
      <c r="C190">
        <v>46173</v>
      </c>
      <c r="D190" t="str">
        <v>POS Data Upload DC Central</v>
      </c>
      <c r="E190" t="str">
        <v>Sales Food</v>
      </c>
      <c r="F190" t="str">
        <v/>
      </c>
      <c r="G190">
        <v>401000</v>
      </c>
      <c r="H190">
        <v>11425</v>
      </c>
      <c r="I190" t="str">
        <v/>
      </c>
      <c r="J190">
        <v>2392.92</v>
      </c>
    </row>
    <row r="191">
      <c r="A191">
        <v>190</v>
      </c>
      <c r="B191" t="str">
        <v>SJ</v>
      </c>
      <c r="C191">
        <v>46173</v>
      </c>
      <c r="D191" t="str">
        <v>POS Data Upload DC Central</v>
      </c>
      <c r="E191" t="str">
        <v>Sales Tax Payable</v>
      </c>
      <c r="F191" t="str">
        <v/>
      </c>
      <c r="G191">
        <v>241000</v>
      </c>
      <c r="H191">
        <v>11425</v>
      </c>
      <c r="I191" t="str">
        <v/>
      </c>
      <c r="J191">
        <v>240.21</v>
      </c>
    </row>
    <row r="192">
      <c r="A192">
        <v>191</v>
      </c>
      <c r="B192" t="str">
        <v>SJ</v>
      </c>
      <c r="C192">
        <v>46173</v>
      </c>
      <c r="D192" t="str">
        <v>POS Data Upload DC Central</v>
      </c>
      <c r="E192" t="str">
        <v>Uber</v>
      </c>
      <c r="F192" t="str">
        <v>UBD</v>
      </c>
      <c r="G192">
        <v>116000</v>
      </c>
      <c r="H192">
        <v>11425</v>
      </c>
      <c r="I192">
        <v>48.46</v>
      </c>
      <c r="J192" t="str">
        <v/>
      </c>
    </row>
    <row r="193">
      <c r="A193">
        <v>192</v>
      </c>
      <c r="B193" t="str">
        <v>SJ</v>
      </c>
      <c r="C193">
        <v>46173</v>
      </c>
      <c r="D193" t="str">
        <v>POS Data Upload DC Central</v>
      </c>
      <c r="E193" t="str">
        <v>Amex Expected Deposit</v>
      </c>
      <c r="F193" t="str">
        <v>CC</v>
      </c>
      <c r="G193">
        <v>102500</v>
      </c>
      <c r="H193">
        <v>11438</v>
      </c>
      <c r="I193">
        <v>16.08</v>
      </c>
      <c r="J193" t="str">
        <v/>
      </c>
    </row>
    <row r="194">
      <c r="A194">
        <v>193</v>
      </c>
      <c r="B194" t="str">
        <v>SJ</v>
      </c>
      <c r="C194">
        <v>46173</v>
      </c>
      <c r="D194" t="str">
        <v>POS Data Upload DC Central</v>
      </c>
      <c r="E194" t="str">
        <v>Cash Expected Deposit</v>
      </c>
      <c r="F194" t="str">
        <v>CASH</v>
      </c>
      <c r="G194">
        <v>102000</v>
      </c>
      <c r="H194">
        <v>11438</v>
      </c>
      <c r="I194">
        <v>542.7600000000002</v>
      </c>
      <c r="J194" t="str">
        <v/>
      </c>
    </row>
    <row r="195">
      <c r="A195">
        <v>194</v>
      </c>
      <c r="B195" t="str">
        <v>SJ</v>
      </c>
      <c r="C195">
        <v>46173</v>
      </c>
      <c r="D195" t="str">
        <v>POS Data Upload DC Central</v>
      </c>
      <c r="E195" t="str">
        <v>CC Expected Deposit</v>
      </c>
      <c r="F195" t="str">
        <v>CC</v>
      </c>
      <c r="G195">
        <v>102500</v>
      </c>
      <c r="H195">
        <v>11438</v>
      </c>
      <c r="I195">
        <v>1728.83</v>
      </c>
      <c r="J195" t="str">
        <v/>
      </c>
    </row>
    <row r="196">
      <c r="A196">
        <v>195</v>
      </c>
      <c r="B196" t="str">
        <v>SJ</v>
      </c>
      <c r="C196">
        <v>46173</v>
      </c>
      <c r="D196" t="str">
        <v>POS Data Upload DC Central</v>
      </c>
      <c r="E196" t="str">
        <v>DoorDash</v>
      </c>
      <c r="F196" t="str">
        <v>DDD</v>
      </c>
      <c r="G196">
        <v>113000</v>
      </c>
      <c r="H196">
        <v>11438</v>
      </c>
      <c r="I196">
        <v>771.48</v>
      </c>
      <c r="J196" t="str">
        <v/>
      </c>
    </row>
    <row r="197">
      <c r="A197">
        <v>196</v>
      </c>
      <c r="B197" t="str">
        <v>SJ</v>
      </c>
      <c r="C197">
        <v>46173</v>
      </c>
      <c r="D197" t="str">
        <v>POS Data Upload DC Central</v>
      </c>
      <c r="E197" t="str">
        <v>GrubHub</v>
      </c>
      <c r="F197" t="str">
        <v>GHD</v>
      </c>
      <c r="G197">
        <v>115000</v>
      </c>
      <c r="H197">
        <v>11438</v>
      </c>
      <c r="I197">
        <v>46.74</v>
      </c>
      <c r="J197" t="str">
        <v/>
      </c>
    </row>
    <row r="198">
      <c r="A198">
        <v>197</v>
      </c>
      <c r="B198" t="str">
        <v>SJ</v>
      </c>
      <c r="C198">
        <v>46173</v>
      </c>
      <c r="D198" t="str">
        <v>POS Data Upload DC Central</v>
      </c>
      <c r="E198" t="str">
        <v>Sales Beverages</v>
      </c>
      <c r="F198" t="str">
        <v/>
      </c>
      <c r="G198">
        <v>401000</v>
      </c>
      <c r="H198">
        <v>11438</v>
      </c>
      <c r="I198" t="str">
        <v/>
      </c>
      <c r="J198">
        <v>222.61</v>
      </c>
    </row>
    <row r="199">
      <c r="A199">
        <v>198</v>
      </c>
      <c r="B199" t="str">
        <v>SJ</v>
      </c>
      <c r="C199">
        <v>46173</v>
      </c>
      <c r="D199" t="str">
        <v>POS Data Upload DC Central</v>
      </c>
      <c r="E199" t="str">
        <v>Sales Food</v>
      </c>
      <c r="F199" t="str">
        <v/>
      </c>
      <c r="G199">
        <v>401000</v>
      </c>
      <c r="H199">
        <v>11438</v>
      </c>
      <c r="I199" t="str">
        <v/>
      </c>
      <c r="J199">
        <v>2778.79</v>
      </c>
    </row>
    <row r="200">
      <c r="A200">
        <v>199</v>
      </c>
      <c r="B200" t="str">
        <v>SJ</v>
      </c>
      <c r="C200">
        <v>46173</v>
      </c>
      <c r="D200" t="str">
        <v>POS Data Upload DC Central</v>
      </c>
      <c r="E200" t="str">
        <v>Sales Tax Payable</v>
      </c>
      <c r="F200" t="str">
        <v/>
      </c>
      <c r="G200">
        <v>241000</v>
      </c>
      <c r="H200">
        <v>11438</v>
      </c>
      <c r="I200" t="str">
        <v/>
      </c>
      <c r="J200">
        <v>217.72</v>
      </c>
    </row>
    <row r="201">
      <c r="A201">
        <v>200</v>
      </c>
      <c r="B201" t="str">
        <v>SJ</v>
      </c>
      <c r="C201">
        <v>46173</v>
      </c>
      <c r="D201" t="str">
        <v>POS Data Upload DC Central</v>
      </c>
      <c r="E201" t="str">
        <v>Uber</v>
      </c>
      <c r="F201" t="str">
        <v>UBD</v>
      </c>
      <c r="G201">
        <v>116000</v>
      </c>
      <c r="H201">
        <v>11438</v>
      </c>
      <c r="I201">
        <v>113.23</v>
      </c>
      <c r="J201" t="str">
        <v/>
      </c>
    </row>
    <row r="202">
      <c r="A202">
        <v>201</v>
      </c>
      <c r="B202" t="str">
        <v>SJ</v>
      </c>
      <c r="C202">
        <v>46173</v>
      </c>
      <c r="D202" t="str">
        <v>POS Data Upload DC Central</v>
      </c>
      <c r="E202" t="str">
        <v>Amex Expected Deposit</v>
      </c>
      <c r="F202" t="str">
        <v>CC</v>
      </c>
      <c r="G202">
        <v>102500</v>
      </c>
      <c r="H202">
        <v>11540</v>
      </c>
      <c r="I202">
        <v>138.98</v>
      </c>
      <c r="J202" t="str">
        <v/>
      </c>
    </row>
    <row r="203">
      <c r="A203">
        <v>202</v>
      </c>
      <c r="B203" t="str">
        <v>SJ</v>
      </c>
      <c r="C203">
        <v>46173</v>
      </c>
      <c r="D203" t="str">
        <v>POS Data Upload DC Central</v>
      </c>
      <c r="E203" t="str">
        <v>Ca CRV</v>
      </c>
      <c r="F203" t="str">
        <v/>
      </c>
      <c r="G203">
        <v>240000</v>
      </c>
      <c r="H203">
        <v>11540</v>
      </c>
      <c r="I203" t="str">
        <v/>
      </c>
      <c r="J203">
        <v>0.1</v>
      </c>
    </row>
    <row r="204">
      <c r="A204">
        <v>203</v>
      </c>
      <c r="B204" t="str">
        <v>SJ</v>
      </c>
      <c r="C204">
        <v>46173</v>
      </c>
      <c r="D204" t="str">
        <v>POS Data Upload DC Central</v>
      </c>
      <c r="E204" t="str">
        <v>Cash Expected Deposit</v>
      </c>
      <c r="F204" t="str">
        <v>CASH</v>
      </c>
      <c r="G204">
        <v>102000</v>
      </c>
      <c r="H204">
        <v>11540</v>
      </c>
      <c r="I204">
        <v>829.010000000002</v>
      </c>
      <c r="J204" t="str">
        <v/>
      </c>
    </row>
    <row r="205">
      <c r="A205">
        <v>204</v>
      </c>
      <c r="B205" t="str">
        <v>SJ</v>
      </c>
      <c r="C205">
        <v>46173</v>
      </c>
      <c r="D205" t="str">
        <v>POS Data Upload DC Central</v>
      </c>
      <c r="E205" t="str">
        <v>CC Expected Deposit</v>
      </c>
      <c r="F205" t="str">
        <v>CC</v>
      </c>
      <c r="G205">
        <v>102500</v>
      </c>
      <c r="H205">
        <v>11540</v>
      </c>
      <c r="I205">
        <v>5418.099999999999</v>
      </c>
      <c r="J205" t="str">
        <v/>
      </c>
    </row>
    <row r="206">
      <c r="A206">
        <v>205</v>
      </c>
      <c r="B206" t="str">
        <v>SJ</v>
      </c>
      <c r="C206">
        <v>46173</v>
      </c>
      <c r="D206" t="str">
        <v>POS Data Upload DC Central</v>
      </c>
      <c r="E206" t="str">
        <v>Delivery Fee</v>
      </c>
      <c r="F206" t="str">
        <v/>
      </c>
      <c r="G206">
        <v>670000</v>
      </c>
      <c r="H206">
        <v>11540</v>
      </c>
      <c r="I206" t="str">
        <v/>
      </c>
      <c r="J206">
        <v>7.45</v>
      </c>
    </row>
    <row r="207">
      <c r="A207">
        <v>206</v>
      </c>
      <c r="B207" t="str">
        <v>SJ</v>
      </c>
      <c r="C207">
        <v>46173</v>
      </c>
      <c r="D207" t="str">
        <v>POS Data Upload DC Central</v>
      </c>
      <c r="E207" t="str">
        <v>DoorDash</v>
      </c>
      <c r="F207" t="str">
        <v>DDD</v>
      </c>
      <c r="G207">
        <v>113000</v>
      </c>
      <c r="H207">
        <v>11540</v>
      </c>
      <c r="I207">
        <v>2929.67</v>
      </c>
      <c r="J207" t="str">
        <v/>
      </c>
    </row>
    <row r="208">
      <c r="A208">
        <v>207</v>
      </c>
      <c r="B208" t="str">
        <v>SJ</v>
      </c>
      <c r="C208">
        <v>46173</v>
      </c>
      <c r="D208" t="str">
        <v>POS Data Upload DC Central</v>
      </c>
      <c r="E208" t="str">
        <v>GrubHub</v>
      </c>
      <c r="F208" t="str">
        <v>GHD</v>
      </c>
      <c r="G208">
        <v>115000</v>
      </c>
      <c r="H208">
        <v>11540</v>
      </c>
      <c r="I208">
        <v>158.8</v>
      </c>
      <c r="J208" t="str">
        <v/>
      </c>
    </row>
    <row r="209">
      <c r="A209">
        <v>208</v>
      </c>
      <c r="B209" t="str">
        <v>SJ</v>
      </c>
      <c r="C209">
        <v>46173</v>
      </c>
      <c r="D209" t="str">
        <v>POS Data Upload DC Central</v>
      </c>
      <c r="E209" t="str">
        <v>Sales Beverages</v>
      </c>
      <c r="F209" t="str">
        <v/>
      </c>
      <c r="G209">
        <v>401000</v>
      </c>
      <c r="H209">
        <v>11540</v>
      </c>
      <c r="I209" t="str">
        <v/>
      </c>
      <c r="J209">
        <v>719.06</v>
      </c>
    </row>
    <row r="210">
      <c r="A210">
        <v>209</v>
      </c>
      <c r="B210" t="str">
        <v>SJ</v>
      </c>
      <c r="C210">
        <v>46173</v>
      </c>
      <c r="D210" t="str">
        <v>POS Data Upload DC Central</v>
      </c>
      <c r="E210" t="str">
        <v>Sales Food</v>
      </c>
      <c r="F210" t="str">
        <v/>
      </c>
      <c r="G210">
        <v>401000</v>
      </c>
      <c r="H210">
        <v>11540</v>
      </c>
      <c r="I210" t="str">
        <v/>
      </c>
      <c r="J210">
        <v>8420.01</v>
      </c>
    </row>
    <row r="211">
      <c r="A211">
        <v>210</v>
      </c>
      <c r="B211" t="str">
        <v>SJ</v>
      </c>
      <c r="C211">
        <v>46173</v>
      </c>
      <c r="D211" t="str">
        <v>POS Data Upload DC Central</v>
      </c>
      <c r="E211" t="str">
        <v>Sales Other</v>
      </c>
      <c r="F211" t="str">
        <v/>
      </c>
      <c r="G211">
        <v>408000</v>
      </c>
      <c r="H211">
        <v>11540</v>
      </c>
      <c r="I211" t="str">
        <v/>
      </c>
      <c r="J211">
        <v>22.5</v>
      </c>
    </row>
    <row r="212">
      <c r="A212">
        <v>211</v>
      </c>
      <c r="B212" t="str">
        <v>SJ</v>
      </c>
      <c r="C212">
        <v>46173</v>
      </c>
      <c r="D212" t="str">
        <v>POS Data Upload DC Central</v>
      </c>
      <c r="E212" t="str">
        <v>Sales Tax Payable</v>
      </c>
      <c r="F212" t="str">
        <v/>
      </c>
      <c r="G212">
        <v>241000</v>
      </c>
      <c r="H212">
        <v>11540</v>
      </c>
      <c r="I212" t="str">
        <v/>
      </c>
      <c r="J212">
        <v>708.52</v>
      </c>
    </row>
    <row r="213">
      <c r="A213">
        <v>212</v>
      </c>
      <c r="B213" t="str">
        <v>SJ</v>
      </c>
      <c r="C213">
        <v>46173</v>
      </c>
      <c r="D213" t="str">
        <v>POS Data Upload DC Central</v>
      </c>
      <c r="E213" t="str">
        <v>Uber</v>
      </c>
      <c r="F213" t="str">
        <v>UBD</v>
      </c>
      <c r="G213">
        <v>116000</v>
      </c>
      <c r="H213">
        <v>11540</v>
      </c>
      <c r="I213">
        <v>413.73</v>
      </c>
      <c r="J213" t="str">
        <v/>
      </c>
    </row>
    <row r="214">
      <c r="A214">
        <v>213</v>
      </c>
      <c r="B214" t="str">
        <v>SJ</v>
      </c>
      <c r="C214">
        <v>46173</v>
      </c>
      <c r="D214" t="str">
        <v>POS Data Upload DC Central</v>
      </c>
      <c r="E214" t="str">
        <v>WL DD Tips</v>
      </c>
      <c r="F214" t="str">
        <v/>
      </c>
      <c r="G214">
        <v>670000</v>
      </c>
      <c r="H214">
        <v>11540</v>
      </c>
      <c r="I214" t="str">
        <v/>
      </c>
      <c r="J214">
        <v>10.65</v>
      </c>
    </row>
    <row r="215">
      <c r="A215">
        <v>214</v>
      </c>
      <c r="B215" t="str">
        <v>SJ</v>
      </c>
      <c r="C215">
        <v>46173</v>
      </c>
      <c r="D215" t="str">
        <v>POS Data Upload DC Central</v>
      </c>
      <c r="E215" t="str">
        <v>Amex Expected Deposit</v>
      </c>
      <c r="F215" t="str">
        <v>CC</v>
      </c>
      <c r="G215">
        <v>102500</v>
      </c>
      <c r="H215">
        <v>11580</v>
      </c>
      <c r="I215">
        <v>64.28</v>
      </c>
      <c r="J215" t="str">
        <v/>
      </c>
    </row>
    <row r="216">
      <c r="A216">
        <v>215</v>
      </c>
      <c r="B216" t="str">
        <v>SJ</v>
      </c>
      <c r="C216">
        <v>46173</v>
      </c>
      <c r="D216" t="str">
        <v>POS Data Upload DC Central</v>
      </c>
      <c r="E216" t="str">
        <v>Cash Expected Deposit</v>
      </c>
      <c r="F216" t="str">
        <v>CASH</v>
      </c>
      <c r="G216">
        <v>102000</v>
      </c>
      <c r="H216">
        <v>11580</v>
      </c>
      <c r="I216">
        <v>553.0599999999995</v>
      </c>
      <c r="J216" t="str">
        <v/>
      </c>
    </row>
    <row r="217">
      <c r="A217">
        <v>216</v>
      </c>
      <c r="B217" t="str">
        <v>SJ</v>
      </c>
      <c r="C217">
        <v>46173</v>
      </c>
      <c r="D217" t="str">
        <v>POS Data Upload DC Central</v>
      </c>
      <c r="E217" t="str">
        <v>CC Expected Deposit</v>
      </c>
      <c r="F217" t="str">
        <v>CC</v>
      </c>
      <c r="G217">
        <v>102500</v>
      </c>
      <c r="H217">
        <v>11580</v>
      </c>
      <c r="I217">
        <v>3615.68</v>
      </c>
      <c r="J217" t="str">
        <v/>
      </c>
    </row>
    <row r="218">
      <c r="A218">
        <v>217</v>
      </c>
      <c r="B218" t="str">
        <v>SJ</v>
      </c>
      <c r="C218">
        <v>46173</v>
      </c>
      <c r="D218" t="str">
        <v>POS Data Upload DC Central</v>
      </c>
      <c r="E218" t="str">
        <v>DoorDash</v>
      </c>
      <c r="F218" t="str">
        <v>DDD</v>
      </c>
      <c r="G218">
        <v>113000</v>
      </c>
      <c r="H218">
        <v>11580</v>
      </c>
      <c r="I218">
        <v>1569.85</v>
      </c>
      <c r="J218" t="str">
        <v/>
      </c>
    </row>
    <row r="219">
      <c r="A219">
        <v>218</v>
      </c>
      <c r="B219" t="str">
        <v>SJ</v>
      </c>
      <c r="C219">
        <v>46173</v>
      </c>
      <c r="D219" t="str">
        <v>POS Data Upload DC Central</v>
      </c>
      <c r="E219" t="str">
        <v>EZ Cater</v>
      </c>
      <c r="F219" t="str">
        <v/>
      </c>
      <c r="G219">
        <v>110000</v>
      </c>
      <c r="H219">
        <v>11580</v>
      </c>
      <c r="I219">
        <v>474.1</v>
      </c>
      <c r="J219" t="str">
        <v/>
      </c>
    </row>
    <row r="220">
      <c r="A220">
        <v>219</v>
      </c>
      <c r="B220" t="str">
        <v>SJ</v>
      </c>
      <c r="C220">
        <v>46173</v>
      </c>
      <c r="D220" t="str">
        <v>POS Data Upload DC Central</v>
      </c>
      <c r="E220" t="str">
        <v>GrubHub</v>
      </c>
      <c r="F220" t="str">
        <v>GHD</v>
      </c>
      <c r="G220">
        <v>115000</v>
      </c>
      <c r="H220">
        <v>11580</v>
      </c>
      <c r="I220">
        <v>113.87</v>
      </c>
      <c r="J220" t="str">
        <v/>
      </c>
    </row>
    <row r="221">
      <c r="A221">
        <v>220</v>
      </c>
      <c r="B221" t="str">
        <v>SJ</v>
      </c>
      <c r="C221">
        <v>46173</v>
      </c>
      <c r="D221" t="str">
        <v>POS Data Upload DC Central</v>
      </c>
      <c r="E221" t="str">
        <v>Sales Beverages</v>
      </c>
      <c r="F221" t="str">
        <v/>
      </c>
      <c r="G221">
        <v>401000</v>
      </c>
      <c r="H221">
        <v>11580</v>
      </c>
      <c r="I221" t="str">
        <v/>
      </c>
      <c r="J221">
        <v>434.51</v>
      </c>
    </row>
    <row r="222">
      <c r="A222">
        <v>221</v>
      </c>
      <c r="B222" t="str">
        <v>SJ</v>
      </c>
      <c r="C222">
        <v>46173</v>
      </c>
      <c r="D222" t="str">
        <v>POS Data Upload DC Central</v>
      </c>
      <c r="E222" t="str">
        <v>Sales Food</v>
      </c>
      <c r="F222" t="str">
        <v/>
      </c>
      <c r="G222">
        <v>401000</v>
      </c>
      <c r="H222">
        <v>11580</v>
      </c>
      <c r="I222" t="str">
        <v/>
      </c>
      <c r="J222">
        <v>5569.9</v>
      </c>
    </row>
    <row r="223">
      <c r="A223">
        <v>222</v>
      </c>
      <c r="B223" t="str">
        <v>SJ</v>
      </c>
      <c r="C223">
        <v>46173</v>
      </c>
      <c r="D223" t="str">
        <v>POS Data Upload DC Central</v>
      </c>
      <c r="E223" t="str">
        <v>Sales Other</v>
      </c>
      <c r="F223" t="str">
        <v/>
      </c>
      <c r="G223">
        <v>408000</v>
      </c>
      <c r="H223">
        <v>11580</v>
      </c>
      <c r="I223" t="str">
        <v/>
      </c>
      <c r="J223">
        <v>0.69</v>
      </c>
    </row>
    <row r="224">
      <c r="A224">
        <v>223</v>
      </c>
      <c r="B224" t="str">
        <v>SJ</v>
      </c>
      <c r="C224">
        <v>46173</v>
      </c>
      <c r="D224" t="str">
        <v>POS Data Upload DC Central</v>
      </c>
      <c r="E224" t="str">
        <v>Sales Tax Payable</v>
      </c>
      <c r="F224" t="str">
        <v/>
      </c>
      <c r="G224">
        <v>241000</v>
      </c>
      <c r="H224">
        <v>11580</v>
      </c>
      <c r="I224" t="str">
        <v/>
      </c>
      <c r="J224">
        <v>540.46</v>
      </c>
    </row>
    <row r="225">
      <c r="A225">
        <v>224</v>
      </c>
      <c r="B225" t="str">
        <v>SJ</v>
      </c>
      <c r="C225">
        <v>46173</v>
      </c>
      <c r="D225" t="str">
        <v>POS Data Upload DC Central</v>
      </c>
      <c r="E225" t="str">
        <v>Uber</v>
      </c>
      <c r="F225" t="str">
        <v>UBD</v>
      </c>
      <c r="G225">
        <v>116000</v>
      </c>
      <c r="H225">
        <v>11580</v>
      </c>
      <c r="I225">
        <v>154.72</v>
      </c>
      <c r="J225" t="str">
        <v/>
      </c>
    </row>
    <row r="226">
      <c r="A226">
        <v>225</v>
      </c>
      <c r="B226" t="str">
        <v>SJ</v>
      </c>
      <c r="C226">
        <v>46173</v>
      </c>
      <c r="D226" t="str">
        <v>POS Data Upload DC Central</v>
      </c>
      <c r="E226" t="str">
        <v>Amex Expected Deposit</v>
      </c>
      <c r="F226" t="str">
        <v>CC</v>
      </c>
      <c r="G226">
        <v>102500</v>
      </c>
      <c r="H226">
        <v>11691</v>
      </c>
      <c r="I226">
        <v>56.800000000000004</v>
      </c>
      <c r="J226" t="str">
        <v/>
      </c>
    </row>
    <row r="227">
      <c r="A227">
        <v>226</v>
      </c>
      <c r="B227" t="str">
        <v>SJ</v>
      </c>
      <c r="C227">
        <v>46173</v>
      </c>
      <c r="D227" t="str">
        <v>POS Data Upload DC Central</v>
      </c>
      <c r="E227" t="str">
        <v>Ca CRV</v>
      </c>
      <c r="F227" t="str">
        <v/>
      </c>
      <c r="G227">
        <v>240000</v>
      </c>
      <c r="H227">
        <v>11691</v>
      </c>
      <c r="I227" t="str">
        <v/>
      </c>
      <c r="J227">
        <v>0.1</v>
      </c>
    </row>
    <row r="228">
      <c r="A228">
        <v>227</v>
      </c>
      <c r="B228" t="str">
        <v>SJ</v>
      </c>
      <c r="C228">
        <v>46173</v>
      </c>
      <c r="D228" t="str">
        <v>POS Data Upload DC Central</v>
      </c>
      <c r="E228" t="str">
        <v>Cash Expected Deposit</v>
      </c>
      <c r="F228" t="str">
        <v>CASH</v>
      </c>
      <c r="G228">
        <v>102000</v>
      </c>
      <c r="H228">
        <v>11691</v>
      </c>
      <c r="I228">
        <v>1026.340000000001</v>
      </c>
      <c r="J228" t="str">
        <v/>
      </c>
    </row>
    <row r="229">
      <c r="A229">
        <v>228</v>
      </c>
      <c r="B229" t="str">
        <v>SJ</v>
      </c>
      <c r="C229">
        <v>46173</v>
      </c>
      <c r="D229" t="str">
        <v>POS Data Upload DC Central</v>
      </c>
      <c r="E229" t="str">
        <v>CC Expected Deposit</v>
      </c>
      <c r="F229" t="str">
        <v>CC</v>
      </c>
      <c r="G229">
        <v>102500</v>
      </c>
      <c r="H229">
        <v>11691</v>
      </c>
      <c r="I229">
        <v>3787.52</v>
      </c>
      <c r="J229" t="str">
        <v/>
      </c>
    </row>
    <row r="230">
      <c r="A230">
        <v>229</v>
      </c>
      <c r="B230" t="str">
        <v>SJ</v>
      </c>
      <c r="C230">
        <v>46173</v>
      </c>
      <c r="D230" t="str">
        <v>POS Data Upload DC Central</v>
      </c>
      <c r="E230" t="str">
        <v>Delivery Fee</v>
      </c>
      <c r="F230" t="str">
        <v/>
      </c>
      <c r="G230">
        <v>670000</v>
      </c>
      <c r="H230">
        <v>11691</v>
      </c>
      <c r="I230" t="str">
        <v/>
      </c>
      <c r="J230">
        <v>7.45</v>
      </c>
    </row>
    <row r="231">
      <c r="A231">
        <v>230</v>
      </c>
      <c r="B231" t="str">
        <v>SJ</v>
      </c>
      <c r="C231">
        <v>46173</v>
      </c>
      <c r="D231" t="str">
        <v>POS Data Upload DC Central</v>
      </c>
      <c r="E231" t="str">
        <v>DoorDash</v>
      </c>
      <c r="F231" t="str">
        <v>DDD</v>
      </c>
      <c r="G231">
        <v>113000</v>
      </c>
      <c r="H231">
        <v>11691</v>
      </c>
      <c r="I231">
        <v>604.51</v>
      </c>
      <c r="J231" t="str">
        <v/>
      </c>
    </row>
    <row r="232">
      <c r="A232">
        <v>231</v>
      </c>
      <c r="B232" t="str">
        <v>SJ</v>
      </c>
      <c r="C232">
        <v>46173</v>
      </c>
      <c r="D232" t="str">
        <v>POS Data Upload DC Central</v>
      </c>
      <c r="E232" t="str">
        <v xml:space="preserve">EBT Expected </v>
      </c>
      <c r="F232" t="str">
        <v/>
      </c>
      <c r="G232">
        <v>114000</v>
      </c>
      <c r="H232">
        <v>11691</v>
      </c>
      <c r="I232">
        <v>24.72</v>
      </c>
      <c r="J232" t="str">
        <v/>
      </c>
    </row>
    <row r="233">
      <c r="A233">
        <v>232</v>
      </c>
      <c r="B233" t="str">
        <v>SJ</v>
      </c>
      <c r="C233">
        <v>46173</v>
      </c>
      <c r="D233" t="str">
        <v>POS Data Upload DC Central</v>
      </c>
      <c r="E233" t="str">
        <v>Gift Cards Sales</v>
      </c>
      <c r="F233" t="str">
        <v/>
      </c>
      <c r="G233">
        <v>202800</v>
      </c>
      <c r="H233">
        <v>11691</v>
      </c>
      <c r="I233" t="str">
        <v/>
      </c>
      <c r="J233">
        <v>20</v>
      </c>
    </row>
    <row r="234">
      <c r="A234">
        <v>233</v>
      </c>
      <c r="B234" t="str">
        <v>SJ</v>
      </c>
      <c r="C234">
        <v>46173</v>
      </c>
      <c r="D234" t="str">
        <v>POS Data Upload DC Central</v>
      </c>
      <c r="E234" t="str">
        <v>GrubHub</v>
      </c>
      <c r="F234" t="str">
        <v>GHD</v>
      </c>
      <c r="G234">
        <v>115000</v>
      </c>
      <c r="H234">
        <v>11691</v>
      </c>
      <c r="I234">
        <v>39.53</v>
      </c>
      <c r="J234" t="str">
        <v/>
      </c>
    </row>
    <row r="235">
      <c r="A235">
        <v>234</v>
      </c>
      <c r="B235" t="str">
        <v>SJ</v>
      </c>
      <c r="C235">
        <v>46173</v>
      </c>
      <c r="D235" t="str">
        <v>POS Data Upload DC Central</v>
      </c>
      <c r="E235" t="str">
        <v>Sales Beverages</v>
      </c>
      <c r="F235" t="str">
        <v/>
      </c>
      <c r="G235">
        <v>401000</v>
      </c>
      <c r="H235">
        <v>11691</v>
      </c>
      <c r="I235" t="str">
        <v/>
      </c>
      <c r="J235">
        <v>542.81</v>
      </c>
    </row>
    <row r="236">
      <c r="A236">
        <v>235</v>
      </c>
      <c r="B236" t="str">
        <v>SJ</v>
      </c>
      <c r="C236">
        <v>46173</v>
      </c>
      <c r="D236" t="str">
        <v>POS Data Upload DC Central</v>
      </c>
      <c r="E236" t="str">
        <v>Sales Food</v>
      </c>
      <c r="F236" t="str">
        <v/>
      </c>
      <c r="G236">
        <v>401000</v>
      </c>
      <c r="H236">
        <v>11691</v>
      </c>
      <c r="I236" t="str">
        <v/>
      </c>
      <c r="J236">
        <v>4671.02</v>
      </c>
    </row>
    <row r="237">
      <c r="A237">
        <v>236</v>
      </c>
      <c r="B237" t="str">
        <v>SJ</v>
      </c>
      <c r="C237">
        <v>46173</v>
      </c>
      <c r="D237" t="str">
        <v>POS Data Upload DC Central</v>
      </c>
      <c r="E237" t="str">
        <v>Sales Other</v>
      </c>
      <c r="F237" t="str">
        <v/>
      </c>
      <c r="G237">
        <v>408000</v>
      </c>
      <c r="H237">
        <v>11691</v>
      </c>
      <c r="I237" t="str">
        <v/>
      </c>
      <c r="J237">
        <v>29.68</v>
      </c>
    </row>
    <row r="238">
      <c r="A238">
        <v>237</v>
      </c>
      <c r="B238" t="str">
        <v>SJ</v>
      </c>
      <c r="C238">
        <v>46173</v>
      </c>
      <c r="D238" t="str">
        <v>POS Data Upload DC Central</v>
      </c>
      <c r="E238" t="str">
        <v>Sales Tax Payable</v>
      </c>
      <c r="F238" t="str">
        <v/>
      </c>
      <c r="G238">
        <v>241000</v>
      </c>
      <c r="H238">
        <v>11691</v>
      </c>
      <c r="I238" t="str">
        <v/>
      </c>
      <c r="J238">
        <v>403.35</v>
      </c>
    </row>
    <row r="239">
      <c r="A239">
        <v>238</v>
      </c>
      <c r="B239" t="str">
        <v>SJ</v>
      </c>
      <c r="C239">
        <v>46173</v>
      </c>
      <c r="D239" t="str">
        <v>POS Data Upload DC Central</v>
      </c>
      <c r="E239" t="str">
        <v>Uber</v>
      </c>
      <c r="F239" t="str">
        <v>UBD</v>
      </c>
      <c r="G239">
        <v>116000</v>
      </c>
      <c r="H239">
        <v>11691</v>
      </c>
      <c r="I239">
        <v>143.24</v>
      </c>
      <c r="J239" t="str">
        <v/>
      </c>
    </row>
    <row r="240">
      <c r="A240">
        <v>239</v>
      </c>
      <c r="B240" t="str">
        <v>SJ</v>
      </c>
      <c r="C240">
        <v>46173</v>
      </c>
      <c r="D240" t="str">
        <v>POS Data Upload DC Central</v>
      </c>
      <c r="E240" t="str">
        <v>WL DD Tips</v>
      </c>
      <c r="F240" t="str">
        <v/>
      </c>
      <c r="G240">
        <v>670000</v>
      </c>
      <c r="H240">
        <v>11691</v>
      </c>
      <c r="I240" t="str">
        <v/>
      </c>
      <c r="J240">
        <v>8.25</v>
      </c>
    </row>
    <row r="241">
      <c r="A241">
        <v>240</v>
      </c>
      <c r="B241" t="str">
        <v>SJ</v>
      </c>
      <c r="C241">
        <v>46173</v>
      </c>
      <c r="D241" t="str">
        <v>POS Data Upload DC Central</v>
      </c>
      <c r="E241" t="str">
        <v>Amex Expected Deposit</v>
      </c>
      <c r="F241" t="str">
        <v>CC</v>
      </c>
      <c r="G241">
        <v>102500</v>
      </c>
      <c r="H241">
        <v>11833</v>
      </c>
      <c r="I241">
        <v>75.58</v>
      </c>
      <c r="J241" t="str">
        <v/>
      </c>
    </row>
    <row r="242">
      <c r="A242">
        <v>241</v>
      </c>
      <c r="B242" t="str">
        <v>SJ</v>
      </c>
      <c r="C242">
        <v>46173</v>
      </c>
      <c r="D242" t="str">
        <v>POS Data Upload DC Central</v>
      </c>
      <c r="E242" t="str">
        <v>Cash Expected Deposit</v>
      </c>
      <c r="F242" t="str">
        <v>CASH</v>
      </c>
      <c r="G242">
        <v>102000</v>
      </c>
      <c r="H242">
        <v>11833</v>
      </c>
      <c r="I242">
        <v>831.5099999999998</v>
      </c>
      <c r="J242" t="str">
        <v/>
      </c>
    </row>
    <row r="243">
      <c r="A243">
        <v>242</v>
      </c>
      <c r="B243" t="str">
        <v>SJ</v>
      </c>
      <c r="C243">
        <v>46173</v>
      </c>
      <c r="D243" t="str">
        <v>POS Data Upload DC Central</v>
      </c>
      <c r="E243" t="str">
        <v>CC Expected Deposit</v>
      </c>
      <c r="F243" t="str">
        <v>CC</v>
      </c>
      <c r="G243">
        <v>102500</v>
      </c>
      <c r="H243">
        <v>11833</v>
      </c>
      <c r="I243">
        <v>3073.94</v>
      </c>
      <c r="J243" t="str">
        <v/>
      </c>
    </row>
    <row r="244">
      <c r="A244">
        <v>243</v>
      </c>
      <c r="B244" t="str">
        <v>SJ</v>
      </c>
      <c r="C244">
        <v>46173</v>
      </c>
      <c r="D244" t="str">
        <v>POS Data Upload DC Central</v>
      </c>
      <c r="E244" t="str">
        <v>Delivery Fee</v>
      </c>
      <c r="F244" t="str">
        <v/>
      </c>
      <c r="G244">
        <v>670000</v>
      </c>
      <c r="H244">
        <v>11833</v>
      </c>
      <c r="I244" t="str">
        <v/>
      </c>
      <c r="J244">
        <v>2.98</v>
      </c>
    </row>
    <row r="245">
      <c r="A245">
        <v>244</v>
      </c>
      <c r="B245" t="str">
        <v>SJ</v>
      </c>
      <c r="C245">
        <v>46173</v>
      </c>
      <c r="D245" t="str">
        <v>POS Data Upload DC Central</v>
      </c>
      <c r="E245" t="str">
        <v>DoorDash</v>
      </c>
      <c r="F245" t="str">
        <v>DDD</v>
      </c>
      <c r="G245">
        <v>113000</v>
      </c>
      <c r="H245">
        <v>11833</v>
      </c>
      <c r="I245">
        <v>407.43</v>
      </c>
      <c r="J245" t="str">
        <v/>
      </c>
    </row>
    <row r="246">
      <c r="A246">
        <v>245</v>
      </c>
      <c r="B246" t="str">
        <v>SJ</v>
      </c>
      <c r="C246">
        <v>46173</v>
      </c>
      <c r="D246" t="str">
        <v>POS Data Upload DC Central</v>
      </c>
      <c r="E246" t="str">
        <v>GrubHub</v>
      </c>
      <c r="F246" t="str">
        <v>GHD</v>
      </c>
      <c r="G246">
        <v>115000</v>
      </c>
      <c r="H246">
        <v>11833</v>
      </c>
      <c r="I246">
        <v>78.7</v>
      </c>
      <c r="J246" t="str">
        <v/>
      </c>
    </row>
    <row r="247">
      <c r="A247">
        <v>246</v>
      </c>
      <c r="B247" t="str">
        <v>SJ</v>
      </c>
      <c r="C247">
        <v>46173</v>
      </c>
      <c r="D247" t="str">
        <v>POS Data Upload DC Central</v>
      </c>
      <c r="E247" t="str">
        <v>Sales Beverages</v>
      </c>
      <c r="F247" t="str">
        <v/>
      </c>
      <c r="G247">
        <v>401000</v>
      </c>
      <c r="H247">
        <v>11833</v>
      </c>
      <c r="I247" t="str">
        <v/>
      </c>
      <c r="J247">
        <v>352.18</v>
      </c>
    </row>
    <row r="248">
      <c r="A248">
        <v>247</v>
      </c>
      <c r="B248" t="str">
        <v>SJ</v>
      </c>
      <c r="C248">
        <v>46173</v>
      </c>
      <c r="D248" t="str">
        <v>POS Data Upload DC Central</v>
      </c>
      <c r="E248" t="str">
        <v>Sales Food</v>
      </c>
      <c r="F248" t="str">
        <v/>
      </c>
      <c r="G248">
        <v>401000</v>
      </c>
      <c r="H248">
        <v>11833</v>
      </c>
      <c r="I248" t="str">
        <v/>
      </c>
      <c r="J248">
        <v>3852.5</v>
      </c>
    </row>
    <row r="249">
      <c r="A249">
        <v>248</v>
      </c>
      <c r="B249" t="str">
        <v>SJ</v>
      </c>
      <c r="C249">
        <v>46173</v>
      </c>
      <c r="D249" t="str">
        <v>POS Data Upload DC Central</v>
      </c>
      <c r="E249" t="str">
        <v>Sales Other</v>
      </c>
      <c r="F249" t="str">
        <v/>
      </c>
      <c r="G249">
        <v>408000</v>
      </c>
      <c r="H249">
        <v>11833</v>
      </c>
      <c r="I249" t="str">
        <v/>
      </c>
      <c r="J249">
        <v>9</v>
      </c>
    </row>
    <row r="250">
      <c r="A250">
        <v>249</v>
      </c>
      <c r="B250" t="str">
        <v>SJ</v>
      </c>
      <c r="C250">
        <v>46173</v>
      </c>
      <c r="D250" t="str">
        <v>POS Data Upload DC Central</v>
      </c>
      <c r="E250" t="str">
        <v>Sales Tax Payable</v>
      </c>
      <c r="F250" t="str">
        <v/>
      </c>
      <c r="G250">
        <v>241000</v>
      </c>
      <c r="H250">
        <v>11833</v>
      </c>
      <c r="I250" t="str">
        <v/>
      </c>
      <c r="J250">
        <v>346.86</v>
      </c>
    </row>
    <row r="251">
      <c r="A251">
        <v>250</v>
      </c>
      <c r="B251" t="str">
        <v>SJ</v>
      </c>
      <c r="C251">
        <v>46173</v>
      </c>
      <c r="D251" t="str">
        <v>POS Data Upload DC Central</v>
      </c>
      <c r="E251" t="str">
        <v>Uber</v>
      </c>
      <c r="F251" t="str">
        <v>UBD</v>
      </c>
      <c r="G251">
        <v>116000</v>
      </c>
      <c r="H251">
        <v>11833</v>
      </c>
      <c r="I251">
        <v>106.36</v>
      </c>
      <c r="J251" t="str">
        <v/>
      </c>
    </row>
    <row r="252">
      <c r="A252">
        <v>251</v>
      </c>
      <c r="B252" t="str">
        <v>SJ</v>
      </c>
      <c r="C252">
        <v>46173</v>
      </c>
      <c r="D252" t="str">
        <v>POS Data Upload DC Central</v>
      </c>
      <c r="E252" t="str">
        <v>WL DD Tips</v>
      </c>
      <c r="F252" t="str">
        <v/>
      </c>
      <c r="G252">
        <v>670000</v>
      </c>
      <c r="H252">
        <v>11833</v>
      </c>
      <c r="I252" t="str">
        <v/>
      </c>
      <c r="J252">
        <v>10</v>
      </c>
    </row>
    <row r="253">
      <c r="A253">
        <v>252</v>
      </c>
      <c r="B253" t="str">
        <v>SJ</v>
      </c>
      <c r="C253">
        <v>46173</v>
      </c>
      <c r="D253" t="str">
        <v>POS Data Upload DC Central</v>
      </c>
      <c r="E253" t="str">
        <v>Amex Expected Deposit</v>
      </c>
      <c r="F253" t="str">
        <v>CC</v>
      </c>
      <c r="G253">
        <v>102500</v>
      </c>
      <c r="H253">
        <v>11921</v>
      </c>
      <c r="I253">
        <v>57.28</v>
      </c>
      <c r="J253" t="str">
        <v/>
      </c>
    </row>
    <row r="254">
      <c r="A254">
        <v>253</v>
      </c>
      <c r="B254" t="str">
        <v>SJ</v>
      </c>
      <c r="C254">
        <v>46173</v>
      </c>
      <c r="D254" t="str">
        <v>POS Data Upload DC Central</v>
      </c>
      <c r="E254" t="str">
        <v>Cash Expected Deposit</v>
      </c>
      <c r="F254" t="str">
        <v>CASH</v>
      </c>
      <c r="G254">
        <v>102000</v>
      </c>
      <c r="H254">
        <v>11921</v>
      </c>
      <c r="I254">
        <v>1495.1900000000005</v>
      </c>
      <c r="J254" t="str">
        <v/>
      </c>
    </row>
    <row r="255">
      <c r="A255">
        <v>254</v>
      </c>
      <c r="B255" t="str">
        <v>SJ</v>
      </c>
      <c r="C255">
        <v>46173</v>
      </c>
      <c r="D255" t="str">
        <v>POS Data Upload DC Central</v>
      </c>
      <c r="E255" t="str">
        <v>CC Expected Deposit</v>
      </c>
      <c r="F255" t="str">
        <v>CC</v>
      </c>
      <c r="G255">
        <v>102500</v>
      </c>
      <c r="H255">
        <v>11921</v>
      </c>
      <c r="I255">
        <v>3963.8</v>
      </c>
      <c r="J255" t="str">
        <v/>
      </c>
    </row>
    <row r="256">
      <c r="A256">
        <v>255</v>
      </c>
      <c r="B256" t="str">
        <v>SJ</v>
      </c>
      <c r="C256">
        <v>46173</v>
      </c>
      <c r="D256" t="str">
        <v>POS Data Upload DC Central</v>
      </c>
      <c r="E256" t="str">
        <v>Delivery Fee</v>
      </c>
      <c r="F256" t="str">
        <v/>
      </c>
      <c r="G256">
        <v>670000</v>
      </c>
      <c r="H256">
        <v>11921</v>
      </c>
      <c r="I256" t="str">
        <v/>
      </c>
      <c r="J256">
        <v>2.98</v>
      </c>
    </row>
    <row r="257">
      <c r="A257">
        <v>256</v>
      </c>
      <c r="B257" t="str">
        <v>SJ</v>
      </c>
      <c r="C257">
        <v>46173</v>
      </c>
      <c r="D257" t="str">
        <v>POS Data Upload DC Central</v>
      </c>
      <c r="E257" t="str">
        <v>DoorDash</v>
      </c>
      <c r="F257" t="str">
        <v>DDD</v>
      </c>
      <c r="G257">
        <v>113000</v>
      </c>
      <c r="H257">
        <v>11921</v>
      </c>
      <c r="I257">
        <v>1588.86</v>
      </c>
      <c r="J257" t="str">
        <v/>
      </c>
    </row>
    <row r="258">
      <c r="A258">
        <v>257</v>
      </c>
      <c r="B258" t="str">
        <v>SJ</v>
      </c>
      <c r="C258">
        <v>46173</v>
      </c>
      <c r="D258" t="str">
        <v>POS Data Upload DC Central</v>
      </c>
      <c r="E258" t="str">
        <v xml:space="preserve">EBT Expected </v>
      </c>
      <c r="F258" t="str">
        <v/>
      </c>
      <c r="G258">
        <v>114000</v>
      </c>
      <c r="H258">
        <v>11921</v>
      </c>
      <c r="I258">
        <v>109.03</v>
      </c>
      <c r="J258" t="str">
        <v/>
      </c>
    </row>
    <row r="259">
      <c r="A259">
        <v>258</v>
      </c>
      <c r="B259" t="str">
        <v>SJ</v>
      </c>
      <c r="C259">
        <v>46173</v>
      </c>
      <c r="D259" t="str">
        <v>POS Data Upload DC Central</v>
      </c>
      <c r="E259" t="str">
        <v>Gift Card Redeemed</v>
      </c>
      <c r="F259" t="str">
        <v/>
      </c>
      <c r="G259">
        <v>202900</v>
      </c>
      <c r="H259">
        <v>11921</v>
      </c>
      <c r="I259">
        <v>13.05</v>
      </c>
      <c r="J259" t="str">
        <v/>
      </c>
    </row>
    <row r="260">
      <c r="A260">
        <v>259</v>
      </c>
      <c r="B260" t="str">
        <v>SJ</v>
      </c>
      <c r="C260">
        <v>46173</v>
      </c>
      <c r="D260" t="str">
        <v>POS Data Upload DC Central</v>
      </c>
      <c r="E260" t="str">
        <v>GrubHub</v>
      </c>
      <c r="F260" t="str">
        <v>GHD</v>
      </c>
      <c r="G260">
        <v>115000</v>
      </c>
      <c r="H260">
        <v>11921</v>
      </c>
      <c r="I260">
        <v>45.92</v>
      </c>
      <c r="J260" t="str">
        <v/>
      </c>
    </row>
    <row r="261">
      <c r="A261">
        <v>260</v>
      </c>
      <c r="B261" t="str">
        <v>SJ</v>
      </c>
      <c r="C261">
        <v>46173</v>
      </c>
      <c r="D261" t="str">
        <v>POS Data Upload DC Central</v>
      </c>
      <c r="E261" t="str">
        <v>Kiosk Expected Payment</v>
      </c>
      <c r="F261" t="str">
        <v>CC</v>
      </c>
      <c r="G261">
        <v>102500</v>
      </c>
      <c r="H261">
        <v>11921</v>
      </c>
      <c r="I261">
        <v>340.15999999999997</v>
      </c>
      <c r="J261" t="str">
        <v/>
      </c>
    </row>
    <row r="262">
      <c r="A262">
        <v>261</v>
      </c>
      <c r="B262" t="str">
        <v>SJ</v>
      </c>
      <c r="C262">
        <v>46173</v>
      </c>
      <c r="D262" t="str">
        <v>POS Data Upload DC Central</v>
      </c>
      <c r="E262" t="str">
        <v>Sales Beverages</v>
      </c>
      <c r="F262" t="str">
        <v/>
      </c>
      <c r="G262">
        <v>401000</v>
      </c>
      <c r="H262">
        <v>11921</v>
      </c>
      <c r="I262" t="str">
        <v/>
      </c>
      <c r="J262">
        <v>595.94</v>
      </c>
    </row>
    <row r="263">
      <c r="A263">
        <v>262</v>
      </c>
      <c r="B263" t="str">
        <v>SJ</v>
      </c>
      <c r="C263">
        <v>46173</v>
      </c>
      <c r="D263" t="str">
        <v>POS Data Upload DC Central</v>
      </c>
      <c r="E263" t="str">
        <v>Sales Food</v>
      </c>
      <c r="F263" t="str">
        <v/>
      </c>
      <c r="G263">
        <v>401000</v>
      </c>
      <c r="H263">
        <v>11921</v>
      </c>
      <c r="I263" t="str">
        <v/>
      </c>
      <c r="J263">
        <v>6601.32</v>
      </c>
    </row>
    <row r="264">
      <c r="A264">
        <v>263</v>
      </c>
      <c r="B264" t="str">
        <v>SJ</v>
      </c>
      <c r="C264">
        <v>46173</v>
      </c>
      <c r="D264" t="str">
        <v>POS Data Upload DC Central</v>
      </c>
      <c r="E264" t="str">
        <v>Sales Other</v>
      </c>
      <c r="F264" t="str">
        <v/>
      </c>
      <c r="G264">
        <v>408000</v>
      </c>
      <c r="H264">
        <v>11921</v>
      </c>
      <c r="I264" t="str">
        <v/>
      </c>
      <c r="J264">
        <v>12.37</v>
      </c>
    </row>
    <row r="265">
      <c r="A265">
        <v>264</v>
      </c>
      <c r="B265" t="str">
        <v>SJ</v>
      </c>
      <c r="C265">
        <v>46173</v>
      </c>
      <c r="D265" t="str">
        <v>POS Data Upload DC Central</v>
      </c>
      <c r="E265" t="str">
        <v>Sales Tax Payable</v>
      </c>
      <c r="F265" t="str">
        <v/>
      </c>
      <c r="G265">
        <v>241000</v>
      </c>
      <c r="H265">
        <v>11921</v>
      </c>
      <c r="I265" t="str">
        <v/>
      </c>
      <c r="J265">
        <v>619.79</v>
      </c>
    </row>
    <row r="266">
      <c r="A266">
        <v>265</v>
      </c>
      <c r="B266" t="str">
        <v>SJ</v>
      </c>
      <c r="C266">
        <v>46173</v>
      </c>
      <c r="D266" t="str">
        <v>POS Data Upload DC Central</v>
      </c>
      <c r="E266" t="str">
        <v>Uber</v>
      </c>
      <c r="F266" t="str">
        <v>UBD</v>
      </c>
      <c r="G266">
        <v>116000</v>
      </c>
      <c r="H266">
        <v>11921</v>
      </c>
      <c r="I266">
        <v>222.11</v>
      </c>
      <c r="J266" t="str">
        <v/>
      </c>
    </row>
    <row r="267">
      <c r="A267">
        <v>266</v>
      </c>
      <c r="B267" t="str">
        <v>SJ</v>
      </c>
      <c r="C267">
        <v>46173</v>
      </c>
      <c r="D267" t="str">
        <v>POS Data Upload DC Central</v>
      </c>
      <c r="E267" t="str">
        <v>WL DD Tips</v>
      </c>
      <c r="F267" t="str">
        <v/>
      </c>
      <c r="G267">
        <v>670000</v>
      </c>
      <c r="H267">
        <v>11921</v>
      </c>
      <c r="I267" t="str">
        <v/>
      </c>
      <c r="J267">
        <v>3</v>
      </c>
    </row>
    <row r="268">
      <c r="A268">
        <v>267</v>
      </c>
      <c r="B268" t="str">
        <v>SJ</v>
      </c>
      <c r="C268">
        <v>46173</v>
      </c>
      <c r="D268" t="str">
        <v>POS Data Upload DC Central</v>
      </c>
      <c r="E268" t="str">
        <v>Amex Expected Deposit</v>
      </c>
      <c r="F268" t="str">
        <v>CC</v>
      </c>
      <c r="G268">
        <v>102500</v>
      </c>
      <c r="H268">
        <v>11922</v>
      </c>
      <c r="I268">
        <v>139.73</v>
      </c>
      <c r="J268" t="str">
        <v/>
      </c>
    </row>
    <row r="269">
      <c r="A269">
        <v>268</v>
      </c>
      <c r="B269" t="str">
        <v>SJ</v>
      </c>
      <c r="C269">
        <v>46173</v>
      </c>
      <c r="D269" t="str">
        <v>POS Data Upload DC Central</v>
      </c>
      <c r="E269" t="str">
        <v>Ca CRV</v>
      </c>
      <c r="F269" t="str">
        <v/>
      </c>
      <c r="G269">
        <v>240000</v>
      </c>
      <c r="H269">
        <v>11922</v>
      </c>
      <c r="I269" t="str">
        <v/>
      </c>
      <c r="J269">
        <v>0.3</v>
      </c>
    </row>
    <row r="270">
      <c r="A270">
        <v>269</v>
      </c>
      <c r="B270" t="str">
        <v>SJ</v>
      </c>
      <c r="C270">
        <v>46173</v>
      </c>
      <c r="D270" t="str">
        <v>POS Data Upload DC Central</v>
      </c>
      <c r="E270" t="str">
        <v>Cash Expected Deposit</v>
      </c>
      <c r="F270" t="str">
        <v>CASH</v>
      </c>
      <c r="G270">
        <v>102000</v>
      </c>
      <c r="H270">
        <v>11922</v>
      </c>
      <c r="I270">
        <v>520.7199999999998</v>
      </c>
      <c r="J270" t="str">
        <v/>
      </c>
    </row>
    <row r="271">
      <c r="A271">
        <v>270</v>
      </c>
      <c r="B271" t="str">
        <v>SJ</v>
      </c>
      <c r="C271">
        <v>46173</v>
      </c>
      <c r="D271" t="str">
        <v>POS Data Upload DC Central</v>
      </c>
      <c r="E271" t="str">
        <v>CC Expected Deposit</v>
      </c>
      <c r="F271" t="str">
        <v>CC</v>
      </c>
      <c r="G271">
        <v>102500</v>
      </c>
      <c r="H271">
        <v>11922</v>
      </c>
      <c r="I271">
        <v>2777.2</v>
      </c>
      <c r="J271" t="str">
        <v/>
      </c>
    </row>
    <row r="272">
      <c r="A272">
        <v>271</v>
      </c>
      <c r="B272" t="str">
        <v>SJ</v>
      </c>
      <c r="C272">
        <v>46173</v>
      </c>
      <c r="D272" t="str">
        <v>POS Data Upload DC Central</v>
      </c>
      <c r="E272" t="str">
        <v>Delivery Fee</v>
      </c>
      <c r="F272" t="str">
        <v/>
      </c>
      <c r="G272">
        <v>670000</v>
      </c>
      <c r="H272">
        <v>11922</v>
      </c>
      <c r="I272" t="str">
        <v/>
      </c>
      <c r="J272">
        <v>4.47</v>
      </c>
    </row>
    <row r="273">
      <c r="A273">
        <v>272</v>
      </c>
      <c r="B273" t="str">
        <v>SJ</v>
      </c>
      <c r="C273">
        <v>46173</v>
      </c>
      <c r="D273" t="str">
        <v>POS Data Upload DC Central</v>
      </c>
      <c r="E273" t="str">
        <v>DoorDash</v>
      </c>
      <c r="F273" t="str">
        <v>DDD</v>
      </c>
      <c r="G273">
        <v>113000</v>
      </c>
      <c r="H273">
        <v>11922</v>
      </c>
      <c r="I273">
        <v>480.24</v>
      </c>
      <c r="J273" t="str">
        <v/>
      </c>
    </row>
    <row r="274">
      <c r="A274">
        <v>273</v>
      </c>
      <c r="B274" t="str">
        <v>SJ</v>
      </c>
      <c r="C274">
        <v>46173</v>
      </c>
      <c r="D274" t="str">
        <v>POS Data Upload DC Central</v>
      </c>
      <c r="E274" t="str">
        <v>GrubHub</v>
      </c>
      <c r="F274" t="str">
        <v>GHD</v>
      </c>
      <c r="G274">
        <v>115000</v>
      </c>
      <c r="H274">
        <v>11922</v>
      </c>
      <c r="I274">
        <v>82.01</v>
      </c>
      <c r="J274" t="str">
        <v/>
      </c>
    </row>
    <row r="275">
      <c r="A275">
        <v>274</v>
      </c>
      <c r="B275" t="str">
        <v>SJ</v>
      </c>
      <c r="C275">
        <v>46173</v>
      </c>
      <c r="D275" t="str">
        <v>POS Data Upload DC Central</v>
      </c>
      <c r="E275" t="str">
        <v>Kiosk Expected Payment</v>
      </c>
      <c r="F275" t="str">
        <v>CC</v>
      </c>
      <c r="G275">
        <v>102500</v>
      </c>
      <c r="H275">
        <v>11922</v>
      </c>
      <c r="I275">
        <v>507.2</v>
      </c>
      <c r="J275" t="str">
        <v/>
      </c>
    </row>
    <row r="276">
      <c r="A276">
        <v>275</v>
      </c>
      <c r="B276" t="str">
        <v>SJ</v>
      </c>
      <c r="C276">
        <v>46173</v>
      </c>
      <c r="D276" t="str">
        <v>POS Data Upload DC Central</v>
      </c>
      <c r="E276" t="str">
        <v>Sales Beverages</v>
      </c>
      <c r="F276" t="str">
        <v/>
      </c>
      <c r="G276">
        <v>401000</v>
      </c>
      <c r="H276">
        <v>11922</v>
      </c>
      <c r="I276" t="str">
        <v/>
      </c>
      <c r="J276">
        <v>370.21</v>
      </c>
    </row>
    <row r="277">
      <c r="A277">
        <v>276</v>
      </c>
      <c r="B277" t="str">
        <v>SJ</v>
      </c>
      <c r="C277">
        <v>46173</v>
      </c>
      <c r="D277" t="str">
        <v>POS Data Upload DC Central</v>
      </c>
      <c r="E277" t="str">
        <v>Sales Food</v>
      </c>
      <c r="F277" t="str">
        <v/>
      </c>
      <c r="G277">
        <v>401000</v>
      </c>
      <c r="H277">
        <v>11922</v>
      </c>
      <c r="I277" t="str">
        <v/>
      </c>
      <c r="J277">
        <v>3813.11</v>
      </c>
    </row>
    <row r="278">
      <c r="A278">
        <v>277</v>
      </c>
      <c r="B278" t="str">
        <v>SJ</v>
      </c>
      <c r="C278">
        <v>46173</v>
      </c>
      <c r="D278" t="str">
        <v>POS Data Upload DC Central</v>
      </c>
      <c r="E278" t="str">
        <v>Sales Other</v>
      </c>
      <c r="F278" t="str">
        <v/>
      </c>
      <c r="G278">
        <v>408000</v>
      </c>
      <c r="H278">
        <v>11922</v>
      </c>
      <c r="I278" t="str">
        <v/>
      </c>
      <c r="J278">
        <v>13.5</v>
      </c>
    </row>
    <row r="279">
      <c r="A279">
        <v>278</v>
      </c>
      <c r="B279" t="str">
        <v>SJ</v>
      </c>
      <c r="C279">
        <v>46173</v>
      </c>
      <c r="D279" t="str">
        <v>POS Data Upload DC Central</v>
      </c>
      <c r="E279" t="str">
        <v>Sales Tax Payable</v>
      </c>
      <c r="F279" t="str">
        <v/>
      </c>
      <c r="G279">
        <v>241000</v>
      </c>
      <c r="H279">
        <v>11922</v>
      </c>
      <c r="I279" t="str">
        <v/>
      </c>
      <c r="J279">
        <v>350.86</v>
      </c>
    </row>
    <row r="280">
      <c r="A280">
        <v>279</v>
      </c>
      <c r="B280" t="str">
        <v>SJ</v>
      </c>
      <c r="C280">
        <v>46173</v>
      </c>
      <c r="D280" t="str">
        <v>POS Data Upload DC Central</v>
      </c>
      <c r="E280" t="str">
        <v>Uber</v>
      </c>
      <c r="F280" t="str">
        <v>UBD</v>
      </c>
      <c r="G280">
        <v>116000</v>
      </c>
      <c r="H280">
        <v>11922</v>
      </c>
      <c r="I280">
        <v>57.43</v>
      </c>
      <c r="J280" t="str">
        <v/>
      </c>
    </row>
    <row r="281">
      <c r="A281">
        <v>280</v>
      </c>
      <c r="B281" t="str">
        <v>SJ</v>
      </c>
      <c r="C281">
        <v>46173</v>
      </c>
      <c r="D281" t="str">
        <v>POS Data Upload DC Central</v>
      </c>
      <c r="E281" t="str">
        <v>WL DD Tips</v>
      </c>
      <c r="F281" t="str">
        <v/>
      </c>
      <c r="G281">
        <v>670000</v>
      </c>
      <c r="H281">
        <v>11922</v>
      </c>
      <c r="I281" t="str">
        <v/>
      </c>
      <c r="J281">
        <v>12.08</v>
      </c>
    </row>
    <row r="282">
      <c r="A282">
        <v>281</v>
      </c>
      <c r="B282" t="str">
        <v>SJ</v>
      </c>
      <c r="C282">
        <v>46173</v>
      </c>
      <c r="D282" t="str">
        <v>POS Data Upload DC Central</v>
      </c>
      <c r="E282" t="str">
        <v>Amex Expected Deposit</v>
      </c>
      <c r="F282" t="str">
        <v>CC</v>
      </c>
      <c r="G282">
        <v>102500</v>
      </c>
      <c r="H282">
        <v>11949</v>
      </c>
      <c r="I282">
        <v>90.53</v>
      </c>
      <c r="J282" t="str">
        <v/>
      </c>
    </row>
    <row r="283">
      <c r="A283">
        <v>282</v>
      </c>
      <c r="B283" t="str">
        <v>SJ</v>
      </c>
      <c r="C283">
        <v>46173</v>
      </c>
      <c r="D283" t="str">
        <v>POS Data Upload DC Central</v>
      </c>
      <c r="E283" t="str">
        <v>Ca CRV</v>
      </c>
      <c r="F283" t="str">
        <v/>
      </c>
      <c r="G283">
        <v>240000</v>
      </c>
      <c r="H283">
        <v>11949</v>
      </c>
      <c r="I283" t="str">
        <v/>
      </c>
      <c r="J283">
        <v>0.1</v>
      </c>
    </row>
    <row r="284">
      <c r="A284">
        <v>283</v>
      </c>
      <c r="B284" t="str">
        <v>SJ</v>
      </c>
      <c r="C284">
        <v>46173</v>
      </c>
      <c r="D284" t="str">
        <v>POS Data Upload DC Central</v>
      </c>
      <c r="E284" t="str">
        <v>Cash Expected Deposit</v>
      </c>
      <c r="F284" t="str">
        <v>CASH</v>
      </c>
      <c r="G284">
        <v>102000</v>
      </c>
      <c r="H284">
        <v>11949</v>
      </c>
      <c r="I284">
        <v>776.9700000000003</v>
      </c>
      <c r="J284" t="str">
        <v/>
      </c>
    </row>
    <row r="285">
      <c r="A285">
        <v>284</v>
      </c>
      <c r="B285" t="str">
        <v>SJ</v>
      </c>
      <c r="C285">
        <v>46173</v>
      </c>
      <c r="D285" t="str">
        <v>POS Data Upload DC Central</v>
      </c>
      <c r="E285" t="str">
        <v>CC Expected Deposit</v>
      </c>
      <c r="F285" t="str">
        <v>CC</v>
      </c>
      <c r="G285">
        <v>102500</v>
      </c>
      <c r="H285">
        <v>11949</v>
      </c>
      <c r="I285">
        <v>3182.4999999999995</v>
      </c>
      <c r="J285" t="str">
        <v/>
      </c>
    </row>
    <row r="286">
      <c r="A286">
        <v>285</v>
      </c>
      <c r="B286" t="str">
        <v>SJ</v>
      </c>
      <c r="C286">
        <v>46173</v>
      </c>
      <c r="D286" t="str">
        <v>POS Data Upload DC Central</v>
      </c>
      <c r="E286" t="str">
        <v>Delivery Fee</v>
      </c>
      <c r="F286" t="str">
        <v/>
      </c>
      <c r="G286">
        <v>670000</v>
      </c>
      <c r="H286">
        <v>11949</v>
      </c>
      <c r="I286" t="str">
        <v/>
      </c>
      <c r="J286">
        <v>2.98</v>
      </c>
    </row>
    <row r="287">
      <c r="A287">
        <v>286</v>
      </c>
      <c r="B287" t="str">
        <v>SJ</v>
      </c>
      <c r="C287">
        <v>46173</v>
      </c>
      <c r="D287" t="str">
        <v>POS Data Upload DC Central</v>
      </c>
      <c r="E287" t="str">
        <v>DoorDash</v>
      </c>
      <c r="F287" t="str">
        <v>DDD</v>
      </c>
      <c r="G287">
        <v>113000</v>
      </c>
      <c r="H287">
        <v>11949</v>
      </c>
      <c r="I287">
        <v>1150.76</v>
      </c>
      <c r="J287" t="str">
        <v/>
      </c>
    </row>
    <row r="288">
      <c r="A288">
        <v>287</v>
      </c>
      <c r="B288" t="str">
        <v>SJ</v>
      </c>
      <c r="C288">
        <v>46173</v>
      </c>
      <c r="D288" t="str">
        <v>POS Data Upload DC Central</v>
      </c>
      <c r="E288" t="str">
        <v xml:space="preserve">EBT Expected </v>
      </c>
      <c r="F288" t="str">
        <v/>
      </c>
      <c r="G288">
        <v>114000</v>
      </c>
      <c r="H288">
        <v>11949</v>
      </c>
      <c r="I288">
        <v>35.53</v>
      </c>
      <c r="J288" t="str">
        <v/>
      </c>
    </row>
    <row r="289">
      <c r="A289">
        <v>288</v>
      </c>
      <c r="B289" t="str">
        <v>SJ</v>
      </c>
      <c r="C289">
        <v>46173</v>
      </c>
      <c r="D289" t="str">
        <v>POS Data Upload DC Central</v>
      </c>
      <c r="E289" t="str">
        <v>Gift Card Redeemed</v>
      </c>
      <c r="F289" t="str">
        <v/>
      </c>
      <c r="G289">
        <v>202900</v>
      </c>
      <c r="H289">
        <v>11949</v>
      </c>
      <c r="I289">
        <v>32.71</v>
      </c>
      <c r="J289" t="str">
        <v/>
      </c>
    </row>
    <row r="290">
      <c r="A290">
        <v>289</v>
      </c>
      <c r="B290" t="str">
        <v>SJ</v>
      </c>
      <c r="C290">
        <v>46173</v>
      </c>
      <c r="D290" t="str">
        <v>POS Data Upload DC Central</v>
      </c>
      <c r="E290" t="str">
        <v>GrubHub</v>
      </c>
      <c r="F290" t="str">
        <v>GHD</v>
      </c>
      <c r="G290">
        <v>115000</v>
      </c>
      <c r="H290">
        <v>11949</v>
      </c>
      <c r="I290">
        <v>130.97</v>
      </c>
      <c r="J290" t="str">
        <v/>
      </c>
    </row>
    <row r="291">
      <c r="A291">
        <v>290</v>
      </c>
      <c r="B291" t="str">
        <v>SJ</v>
      </c>
      <c r="C291">
        <v>46173</v>
      </c>
      <c r="D291" t="str">
        <v>POS Data Upload DC Central</v>
      </c>
      <c r="E291" t="str">
        <v>Kiosk Expected Payment</v>
      </c>
      <c r="F291" t="str">
        <v>CC</v>
      </c>
      <c r="G291">
        <v>102500</v>
      </c>
      <c r="H291">
        <v>11949</v>
      </c>
      <c r="I291">
        <v>510.32000000000005</v>
      </c>
      <c r="J291" t="str">
        <v/>
      </c>
    </row>
    <row r="292">
      <c r="A292">
        <v>291</v>
      </c>
      <c r="B292" t="str">
        <v>SJ</v>
      </c>
      <c r="C292">
        <v>46173</v>
      </c>
      <c r="D292" t="str">
        <v>POS Data Upload DC Central</v>
      </c>
      <c r="E292" t="str">
        <v>Sales Beverages</v>
      </c>
      <c r="F292" t="str">
        <v/>
      </c>
      <c r="G292">
        <v>401000</v>
      </c>
      <c r="H292">
        <v>11949</v>
      </c>
      <c r="I292" t="str">
        <v/>
      </c>
      <c r="J292">
        <v>502.36</v>
      </c>
    </row>
    <row r="293">
      <c r="A293">
        <v>292</v>
      </c>
      <c r="B293" t="str">
        <v>SJ</v>
      </c>
      <c r="C293">
        <v>46173</v>
      </c>
      <c r="D293" t="str">
        <v>POS Data Upload DC Central</v>
      </c>
      <c r="E293" t="str">
        <v>Sales Food</v>
      </c>
      <c r="F293" t="str">
        <v/>
      </c>
      <c r="G293">
        <v>401000</v>
      </c>
      <c r="H293">
        <v>11949</v>
      </c>
      <c r="I293" t="str">
        <v/>
      </c>
      <c r="J293">
        <v>5215.43</v>
      </c>
    </row>
    <row r="294">
      <c r="A294">
        <v>293</v>
      </c>
      <c r="B294" t="str">
        <v>SJ</v>
      </c>
      <c r="C294">
        <v>46173</v>
      </c>
      <c r="D294" t="str">
        <v>POS Data Upload DC Central</v>
      </c>
      <c r="E294" t="str">
        <v>Sales Other</v>
      </c>
      <c r="F294" t="str">
        <v/>
      </c>
      <c r="G294">
        <v>408000</v>
      </c>
      <c r="H294">
        <v>11949</v>
      </c>
      <c r="I294" t="str">
        <v/>
      </c>
      <c r="J294">
        <v>9</v>
      </c>
    </row>
    <row r="295">
      <c r="A295">
        <v>294</v>
      </c>
      <c r="B295" t="str">
        <v>SJ</v>
      </c>
      <c r="C295">
        <v>46173</v>
      </c>
      <c r="D295" t="str">
        <v>POS Data Upload DC Central</v>
      </c>
      <c r="E295" t="str">
        <v>Sales Tax Payable</v>
      </c>
      <c r="F295" t="str">
        <v/>
      </c>
      <c r="G295">
        <v>241000</v>
      </c>
      <c r="H295">
        <v>11949</v>
      </c>
      <c r="I295" t="str">
        <v/>
      </c>
      <c r="J295">
        <v>497.38</v>
      </c>
    </row>
    <row r="296">
      <c r="A296">
        <v>295</v>
      </c>
      <c r="B296" t="str">
        <v>SJ</v>
      </c>
      <c r="C296">
        <v>46173</v>
      </c>
      <c r="D296" t="str">
        <v>POS Data Upload DC Central</v>
      </c>
      <c r="E296" t="str">
        <v>Uber</v>
      </c>
      <c r="F296" t="str">
        <v>UBD</v>
      </c>
      <c r="G296">
        <v>116000</v>
      </c>
      <c r="H296">
        <v>11949</v>
      </c>
      <c r="I296">
        <v>322.76</v>
      </c>
      <c r="J296" t="str">
        <v/>
      </c>
    </row>
    <row r="297">
      <c r="A297">
        <v>296</v>
      </c>
      <c r="B297" t="str">
        <v>SJ</v>
      </c>
      <c r="C297">
        <v>46173</v>
      </c>
      <c r="D297" t="str">
        <v>POS Data Upload DC Central</v>
      </c>
      <c r="E297" t="str">
        <v>WL DD Tips</v>
      </c>
      <c r="F297" t="str">
        <v/>
      </c>
      <c r="G297">
        <v>670000</v>
      </c>
      <c r="H297">
        <v>11949</v>
      </c>
      <c r="I297" t="str">
        <v/>
      </c>
      <c r="J297">
        <v>5.8</v>
      </c>
    </row>
    <row r="298">
      <c r="A298">
        <v>297</v>
      </c>
      <c r="B298" t="str">
        <v>SJ</v>
      </c>
      <c r="C298">
        <v>46173</v>
      </c>
      <c r="D298" t="str">
        <v>POS Data Upload DC Central</v>
      </c>
      <c r="E298" t="str">
        <v>Cash Expected Deposit</v>
      </c>
      <c r="F298" t="str">
        <v>CASH</v>
      </c>
      <c r="G298">
        <v>102000</v>
      </c>
      <c r="H298">
        <v>12114</v>
      </c>
      <c r="I298">
        <v>727.0199999999995</v>
      </c>
      <c r="J298" t="str">
        <v/>
      </c>
    </row>
    <row r="299">
      <c r="A299">
        <v>298</v>
      </c>
      <c r="B299" t="str">
        <v>SJ</v>
      </c>
      <c r="C299">
        <v>46173</v>
      </c>
      <c r="D299" t="str">
        <v>POS Data Upload DC Central</v>
      </c>
      <c r="E299" t="str">
        <v>CC Expected Deposit</v>
      </c>
      <c r="F299" t="str">
        <v>CC</v>
      </c>
      <c r="G299">
        <v>102500</v>
      </c>
      <c r="H299">
        <v>12114</v>
      </c>
      <c r="I299">
        <v>3222.1200000000003</v>
      </c>
      <c r="J299" t="str">
        <v/>
      </c>
    </row>
    <row r="300">
      <c r="A300">
        <v>299</v>
      </c>
      <c r="B300" t="str">
        <v>SJ</v>
      </c>
      <c r="C300">
        <v>46173</v>
      </c>
      <c r="D300" t="str">
        <v>POS Data Upload DC Central</v>
      </c>
      <c r="E300" t="str">
        <v>Delivery Fee</v>
      </c>
      <c r="F300" t="str">
        <v/>
      </c>
      <c r="G300">
        <v>670000</v>
      </c>
      <c r="H300">
        <v>12114</v>
      </c>
      <c r="I300" t="str">
        <v/>
      </c>
      <c r="J300">
        <v>4.47</v>
      </c>
    </row>
    <row r="301">
      <c r="A301">
        <v>300</v>
      </c>
      <c r="B301" t="str">
        <v>SJ</v>
      </c>
      <c r="C301">
        <v>46173</v>
      </c>
      <c r="D301" t="str">
        <v>POS Data Upload DC Central</v>
      </c>
      <c r="E301" t="str">
        <v>DoorDash</v>
      </c>
      <c r="F301" t="str">
        <v>DDD</v>
      </c>
      <c r="G301">
        <v>113000</v>
      </c>
      <c r="H301">
        <v>12114</v>
      </c>
      <c r="I301">
        <v>825.24</v>
      </c>
      <c r="J301" t="str">
        <v/>
      </c>
    </row>
    <row r="302">
      <c r="A302">
        <v>301</v>
      </c>
      <c r="B302" t="str">
        <v>SJ</v>
      </c>
      <c r="C302">
        <v>46173</v>
      </c>
      <c r="D302" t="str">
        <v>POS Data Upload DC Central</v>
      </c>
      <c r="E302" t="str">
        <v>GrubHub</v>
      </c>
      <c r="F302" t="str">
        <v>GHD</v>
      </c>
      <c r="G302">
        <v>115000</v>
      </c>
      <c r="H302">
        <v>12114</v>
      </c>
      <c r="I302">
        <v>74.99</v>
      </c>
      <c r="J302" t="str">
        <v/>
      </c>
    </row>
    <row r="303">
      <c r="A303">
        <v>302</v>
      </c>
      <c r="B303" t="str">
        <v>SJ</v>
      </c>
      <c r="C303">
        <v>46173</v>
      </c>
      <c r="D303" t="str">
        <v>POS Data Upload DC Central</v>
      </c>
      <c r="E303" t="str">
        <v>Sales Beverages</v>
      </c>
      <c r="F303" t="str">
        <v/>
      </c>
      <c r="G303">
        <v>401000</v>
      </c>
      <c r="H303">
        <v>12114</v>
      </c>
      <c r="I303" t="str">
        <v/>
      </c>
      <c r="J303">
        <v>358.93</v>
      </c>
    </row>
    <row r="304">
      <c r="A304">
        <v>303</v>
      </c>
      <c r="B304" t="str">
        <v>SJ</v>
      </c>
      <c r="C304">
        <v>46173</v>
      </c>
      <c r="D304" t="str">
        <v>POS Data Upload DC Central</v>
      </c>
      <c r="E304" t="str">
        <v>Sales Food</v>
      </c>
      <c r="F304" t="str">
        <v/>
      </c>
      <c r="G304">
        <v>401000</v>
      </c>
      <c r="H304">
        <v>12114</v>
      </c>
      <c r="I304" t="str">
        <v/>
      </c>
      <c r="J304">
        <v>4055.63</v>
      </c>
    </row>
    <row r="305">
      <c r="A305">
        <v>304</v>
      </c>
      <c r="B305" t="str">
        <v>SJ</v>
      </c>
      <c r="C305">
        <v>46173</v>
      </c>
      <c r="D305" t="str">
        <v>POS Data Upload DC Central</v>
      </c>
      <c r="E305" t="str">
        <v>Sales Other</v>
      </c>
      <c r="F305" t="str">
        <v/>
      </c>
      <c r="G305">
        <v>408000</v>
      </c>
      <c r="H305">
        <v>12114</v>
      </c>
      <c r="I305" t="str">
        <v/>
      </c>
      <c r="J305">
        <v>15.76</v>
      </c>
    </row>
    <row r="306">
      <c r="A306">
        <v>305</v>
      </c>
      <c r="B306" t="str">
        <v>SJ</v>
      </c>
      <c r="C306">
        <v>46173</v>
      </c>
      <c r="D306" t="str">
        <v>POS Data Upload DC Central</v>
      </c>
      <c r="E306" t="str">
        <v>Sales Tax Payable</v>
      </c>
      <c r="F306" t="str">
        <v/>
      </c>
      <c r="G306">
        <v>241000</v>
      </c>
      <c r="H306">
        <v>12114</v>
      </c>
      <c r="I306" t="str">
        <v/>
      </c>
      <c r="J306">
        <v>386.38</v>
      </c>
    </row>
    <row r="307">
      <c r="A307">
        <v>306</v>
      </c>
      <c r="B307" t="str">
        <v>SJ</v>
      </c>
      <c r="C307">
        <v>46173</v>
      </c>
      <c r="D307" t="str">
        <v>POS Data Upload DC Central</v>
      </c>
      <c r="E307" t="str">
        <v>WL DD Tips</v>
      </c>
      <c r="F307" t="str">
        <v/>
      </c>
      <c r="G307">
        <v>670000</v>
      </c>
      <c r="H307">
        <v>12114</v>
      </c>
      <c r="I307" t="str">
        <v/>
      </c>
      <c r="J307">
        <v>28.2</v>
      </c>
    </row>
    <row r="308">
      <c r="A308">
        <v>307</v>
      </c>
      <c r="B308" t="str">
        <v>SJ</v>
      </c>
      <c r="C308">
        <v>46173</v>
      </c>
      <c r="D308" t="str">
        <v>POS Data Upload DC Central</v>
      </c>
      <c r="E308" t="str">
        <v>Amex Expected Deposit</v>
      </c>
      <c r="F308" t="str">
        <v>CC</v>
      </c>
      <c r="G308">
        <v>102500</v>
      </c>
      <c r="H308">
        <v>12192</v>
      </c>
      <c r="I308">
        <v>13.07</v>
      </c>
      <c r="J308" t="str">
        <v/>
      </c>
    </row>
    <row r="309">
      <c r="A309">
        <v>308</v>
      </c>
      <c r="B309" t="str">
        <v>SJ</v>
      </c>
      <c r="C309">
        <v>46173</v>
      </c>
      <c r="D309" t="str">
        <v>POS Data Upload DC Central</v>
      </c>
      <c r="E309" t="str">
        <v>Ca CRV</v>
      </c>
      <c r="F309" t="str">
        <v/>
      </c>
      <c r="G309">
        <v>240000</v>
      </c>
      <c r="H309">
        <v>12192</v>
      </c>
      <c r="I309" t="str">
        <v/>
      </c>
      <c r="J309">
        <v>0.1</v>
      </c>
    </row>
    <row r="310">
      <c r="A310">
        <v>309</v>
      </c>
      <c r="B310" t="str">
        <v>SJ</v>
      </c>
      <c r="C310">
        <v>46173</v>
      </c>
      <c r="D310" t="str">
        <v>POS Data Upload DC Central</v>
      </c>
      <c r="E310" t="str">
        <v>Cash Expected Deposit</v>
      </c>
      <c r="F310" t="str">
        <v>CASH</v>
      </c>
      <c r="G310">
        <v>102000</v>
      </c>
      <c r="H310">
        <v>12192</v>
      </c>
      <c r="I310">
        <v>983.2400000000016</v>
      </c>
      <c r="J310" t="str">
        <v/>
      </c>
    </row>
    <row r="311">
      <c r="A311">
        <v>310</v>
      </c>
      <c r="B311" t="str">
        <v>SJ</v>
      </c>
      <c r="C311">
        <v>46173</v>
      </c>
      <c r="D311" t="str">
        <v>POS Data Upload DC Central</v>
      </c>
      <c r="E311" t="str">
        <v>CC Expected Deposit</v>
      </c>
      <c r="F311" t="str">
        <v>CC</v>
      </c>
      <c r="G311">
        <v>102500</v>
      </c>
      <c r="H311">
        <v>12192</v>
      </c>
      <c r="I311">
        <v>4300.69</v>
      </c>
      <c r="J311" t="str">
        <v/>
      </c>
    </row>
    <row r="312">
      <c r="A312">
        <v>311</v>
      </c>
      <c r="B312" t="str">
        <v>SJ</v>
      </c>
      <c r="C312">
        <v>46173</v>
      </c>
      <c r="D312" t="str">
        <v>POS Data Upload DC Central</v>
      </c>
      <c r="E312" t="str">
        <v>Delivery Fee</v>
      </c>
      <c r="F312" t="str">
        <v/>
      </c>
      <c r="G312">
        <v>670000</v>
      </c>
      <c r="H312">
        <v>12192</v>
      </c>
      <c r="I312" t="str">
        <v/>
      </c>
      <c r="J312">
        <v>7.45</v>
      </c>
    </row>
    <row r="313">
      <c r="A313">
        <v>312</v>
      </c>
      <c r="B313" t="str">
        <v>SJ</v>
      </c>
      <c r="C313">
        <v>46173</v>
      </c>
      <c r="D313" t="str">
        <v>POS Data Upload DC Central</v>
      </c>
      <c r="E313" t="str">
        <v>DoorDash</v>
      </c>
      <c r="F313" t="str">
        <v>DDD</v>
      </c>
      <c r="G313">
        <v>113000</v>
      </c>
      <c r="H313">
        <v>12192</v>
      </c>
      <c r="I313">
        <v>1571.17</v>
      </c>
      <c r="J313" t="str">
        <v/>
      </c>
    </row>
    <row r="314">
      <c r="A314">
        <v>313</v>
      </c>
      <c r="B314" t="str">
        <v>SJ</v>
      </c>
      <c r="C314">
        <v>46173</v>
      </c>
      <c r="D314" t="str">
        <v>POS Data Upload DC Central</v>
      </c>
      <c r="E314" t="str">
        <v xml:space="preserve">EBT Expected </v>
      </c>
      <c r="F314" t="str">
        <v/>
      </c>
      <c r="G314">
        <v>114000</v>
      </c>
      <c r="H314">
        <v>12192</v>
      </c>
      <c r="I314">
        <v>106.53</v>
      </c>
      <c r="J314" t="str">
        <v/>
      </c>
    </row>
    <row r="315">
      <c r="A315">
        <v>314</v>
      </c>
      <c r="B315" t="str">
        <v>SJ</v>
      </c>
      <c r="C315">
        <v>46173</v>
      </c>
      <c r="D315" t="str">
        <v>POS Data Upload DC Central</v>
      </c>
      <c r="E315" t="str">
        <v>GrubHub</v>
      </c>
      <c r="F315" t="str">
        <v>GHD</v>
      </c>
      <c r="G315">
        <v>115000</v>
      </c>
      <c r="H315">
        <v>12192</v>
      </c>
      <c r="I315">
        <v>70.46</v>
      </c>
      <c r="J315" t="str">
        <v/>
      </c>
    </row>
    <row r="316">
      <c r="A316">
        <v>315</v>
      </c>
      <c r="B316" t="str">
        <v>SJ</v>
      </c>
      <c r="C316">
        <v>46173</v>
      </c>
      <c r="D316" t="str">
        <v>POS Data Upload DC Central</v>
      </c>
      <c r="E316" t="str">
        <v>Sales Beverages</v>
      </c>
      <c r="F316" t="str">
        <v/>
      </c>
      <c r="G316">
        <v>401000</v>
      </c>
      <c r="H316">
        <v>12192</v>
      </c>
      <c r="I316" t="str">
        <v/>
      </c>
      <c r="J316">
        <v>621.31</v>
      </c>
    </row>
    <row r="317">
      <c r="A317">
        <v>316</v>
      </c>
      <c r="B317" t="str">
        <v>SJ</v>
      </c>
      <c r="C317">
        <v>46173</v>
      </c>
      <c r="D317" t="str">
        <v>POS Data Upload DC Central</v>
      </c>
      <c r="E317" t="str">
        <v>Sales Food</v>
      </c>
      <c r="F317" t="str">
        <v/>
      </c>
      <c r="G317">
        <v>401000</v>
      </c>
      <c r="H317">
        <v>12192</v>
      </c>
      <c r="I317" t="str">
        <v/>
      </c>
      <c r="J317">
        <v>6047.43</v>
      </c>
    </row>
    <row r="318">
      <c r="A318">
        <v>317</v>
      </c>
      <c r="B318" t="str">
        <v>SJ</v>
      </c>
      <c r="C318">
        <v>46173</v>
      </c>
      <c r="D318" t="str">
        <v>POS Data Upload DC Central</v>
      </c>
      <c r="E318" t="str">
        <v>Sales Other</v>
      </c>
      <c r="F318" t="str">
        <v/>
      </c>
      <c r="G318">
        <v>408000</v>
      </c>
      <c r="H318">
        <v>12192</v>
      </c>
      <c r="I318" t="str">
        <v/>
      </c>
      <c r="J318">
        <v>32.07</v>
      </c>
    </row>
    <row r="319">
      <c r="A319">
        <v>318</v>
      </c>
      <c r="B319" t="str">
        <v>SJ</v>
      </c>
      <c r="C319">
        <v>46173</v>
      </c>
      <c r="D319" t="str">
        <v>POS Data Upload DC Central</v>
      </c>
      <c r="E319" t="str">
        <v>Sales Tax Payable</v>
      </c>
      <c r="F319" t="str">
        <v/>
      </c>
      <c r="G319">
        <v>241000</v>
      </c>
      <c r="H319">
        <v>12192</v>
      </c>
      <c r="I319" t="str">
        <v/>
      </c>
      <c r="J319">
        <v>590.84</v>
      </c>
    </row>
    <row r="320">
      <c r="A320">
        <v>319</v>
      </c>
      <c r="B320" t="str">
        <v>SJ</v>
      </c>
      <c r="C320">
        <v>46173</v>
      </c>
      <c r="D320" t="str">
        <v>POS Data Upload DC Central</v>
      </c>
      <c r="E320" t="str">
        <v>Uber</v>
      </c>
      <c r="F320" t="str">
        <v>UBD</v>
      </c>
      <c r="G320">
        <v>116000</v>
      </c>
      <c r="H320">
        <v>12192</v>
      </c>
      <c r="I320">
        <v>269.15</v>
      </c>
      <c r="J320" t="str">
        <v/>
      </c>
    </row>
    <row r="321">
      <c r="A321">
        <v>320</v>
      </c>
      <c r="B321" t="str">
        <v>SJ</v>
      </c>
      <c r="C321">
        <v>46173</v>
      </c>
      <c r="D321" t="str">
        <v>POS Data Upload DC Central</v>
      </c>
      <c r="E321" t="str">
        <v>WL DD Tips</v>
      </c>
      <c r="F321" t="str">
        <v/>
      </c>
      <c r="G321">
        <v>670000</v>
      </c>
      <c r="H321">
        <v>12192</v>
      </c>
      <c r="I321" t="str">
        <v/>
      </c>
      <c r="J321">
        <v>15.11</v>
      </c>
    </row>
    <row r="322">
      <c r="A322">
        <v>321</v>
      </c>
      <c r="B322" t="str">
        <v>SJ</v>
      </c>
      <c r="C322">
        <v>46173</v>
      </c>
      <c r="D322" t="str">
        <v>POS Data Upload DC Central</v>
      </c>
      <c r="E322" t="str">
        <v>Amex Expected Deposit</v>
      </c>
      <c r="F322" t="str">
        <v>CC</v>
      </c>
      <c r="G322">
        <v>102500</v>
      </c>
      <c r="H322">
        <v>12967</v>
      </c>
      <c r="I322">
        <v>34.88</v>
      </c>
      <c r="J322" t="str">
        <v/>
      </c>
    </row>
    <row r="323">
      <c r="A323">
        <v>322</v>
      </c>
      <c r="B323" t="str">
        <v>SJ</v>
      </c>
      <c r="C323">
        <v>46173</v>
      </c>
      <c r="D323" t="str">
        <v>POS Data Upload DC Central</v>
      </c>
      <c r="E323" t="str">
        <v>Ca CRV</v>
      </c>
      <c r="F323" t="str">
        <v/>
      </c>
      <c r="G323">
        <v>240000</v>
      </c>
      <c r="H323">
        <v>12967</v>
      </c>
      <c r="I323" t="str">
        <v/>
      </c>
      <c r="J323">
        <v>0.2</v>
      </c>
    </row>
    <row r="324">
      <c r="A324">
        <v>323</v>
      </c>
      <c r="B324" t="str">
        <v>SJ</v>
      </c>
      <c r="C324">
        <v>46173</v>
      </c>
      <c r="D324" t="str">
        <v>POS Data Upload DC Central</v>
      </c>
      <c r="E324" t="str">
        <v>Cash Expected Deposit</v>
      </c>
      <c r="F324" t="str">
        <v>CASH</v>
      </c>
      <c r="G324">
        <v>102000</v>
      </c>
      <c r="H324">
        <v>12967</v>
      </c>
      <c r="I324">
        <v>782.2600000000011</v>
      </c>
      <c r="J324" t="str">
        <v/>
      </c>
    </row>
    <row r="325">
      <c r="A325">
        <v>324</v>
      </c>
      <c r="B325" t="str">
        <v>SJ</v>
      </c>
      <c r="C325">
        <v>46173</v>
      </c>
      <c r="D325" t="str">
        <v>POS Data Upload DC Central</v>
      </c>
      <c r="E325" t="str">
        <v>CC Expected Deposit</v>
      </c>
      <c r="F325" t="str">
        <v>CC</v>
      </c>
      <c r="G325">
        <v>102500</v>
      </c>
      <c r="H325">
        <v>12967</v>
      </c>
      <c r="I325">
        <v>4935.0199999999995</v>
      </c>
      <c r="J325" t="str">
        <v/>
      </c>
    </row>
    <row r="326">
      <c r="A326">
        <v>325</v>
      </c>
      <c r="B326" t="str">
        <v>SJ</v>
      </c>
      <c r="C326">
        <v>46173</v>
      </c>
      <c r="D326" t="str">
        <v>POS Data Upload DC Central</v>
      </c>
      <c r="E326" t="str">
        <v>Delivery Fee</v>
      </c>
      <c r="F326" t="str">
        <v/>
      </c>
      <c r="G326">
        <v>670000</v>
      </c>
      <c r="H326">
        <v>12967</v>
      </c>
      <c r="I326" t="str">
        <v/>
      </c>
      <c r="J326">
        <v>4.47</v>
      </c>
    </row>
    <row r="327">
      <c r="A327">
        <v>326</v>
      </c>
      <c r="B327" t="str">
        <v>SJ</v>
      </c>
      <c r="C327">
        <v>46173</v>
      </c>
      <c r="D327" t="str">
        <v>POS Data Upload DC Central</v>
      </c>
      <c r="E327" t="str">
        <v>DoorDash</v>
      </c>
      <c r="F327" t="str">
        <v>DDD</v>
      </c>
      <c r="G327">
        <v>113000</v>
      </c>
      <c r="H327">
        <v>12967</v>
      </c>
      <c r="I327">
        <v>1413.73</v>
      </c>
      <c r="J327" t="str">
        <v/>
      </c>
    </row>
    <row r="328">
      <c r="A328">
        <v>327</v>
      </c>
      <c r="B328" t="str">
        <v>SJ</v>
      </c>
      <c r="C328">
        <v>46173</v>
      </c>
      <c r="D328" t="str">
        <v>POS Data Upload DC Central</v>
      </c>
      <c r="E328" t="str">
        <v>GrubHub</v>
      </c>
      <c r="F328" t="str">
        <v>GHD</v>
      </c>
      <c r="G328">
        <v>115000</v>
      </c>
      <c r="H328">
        <v>12967</v>
      </c>
      <c r="I328">
        <v>117.99</v>
      </c>
      <c r="J328" t="str">
        <v/>
      </c>
    </row>
    <row r="329">
      <c r="A329">
        <v>328</v>
      </c>
      <c r="B329" t="str">
        <v>SJ</v>
      </c>
      <c r="C329">
        <v>46173</v>
      </c>
      <c r="D329" t="str">
        <v>POS Data Upload DC Central</v>
      </c>
      <c r="E329" t="str">
        <v>Sales Beverages</v>
      </c>
      <c r="F329" t="str">
        <v/>
      </c>
      <c r="G329">
        <v>401000</v>
      </c>
      <c r="H329">
        <v>12967</v>
      </c>
      <c r="I329" t="str">
        <v/>
      </c>
      <c r="J329">
        <v>575.68</v>
      </c>
    </row>
    <row r="330">
      <c r="A330">
        <v>329</v>
      </c>
      <c r="B330" t="str">
        <v>SJ</v>
      </c>
      <c r="C330">
        <v>46173</v>
      </c>
      <c r="D330" t="str">
        <v>POS Data Upload DC Central</v>
      </c>
      <c r="E330" t="str">
        <v>Sales Food</v>
      </c>
      <c r="F330" t="str">
        <v/>
      </c>
      <c r="G330">
        <v>401000</v>
      </c>
      <c r="H330">
        <v>12967</v>
      </c>
      <c r="I330" t="str">
        <v/>
      </c>
      <c r="J330">
        <v>6133.76</v>
      </c>
    </row>
    <row r="331">
      <c r="A331">
        <v>330</v>
      </c>
      <c r="B331" t="str">
        <v>SJ</v>
      </c>
      <c r="C331">
        <v>46173</v>
      </c>
      <c r="D331" t="str">
        <v>POS Data Upload DC Central</v>
      </c>
      <c r="E331" t="str">
        <v>Sales Other</v>
      </c>
      <c r="F331" t="str">
        <v/>
      </c>
      <c r="G331">
        <v>408000</v>
      </c>
      <c r="H331">
        <v>12967</v>
      </c>
      <c r="I331" t="str">
        <v/>
      </c>
      <c r="J331">
        <v>16.18</v>
      </c>
    </row>
    <row r="332">
      <c r="A332">
        <v>331</v>
      </c>
      <c r="B332" t="str">
        <v>SJ</v>
      </c>
      <c r="C332">
        <v>46173</v>
      </c>
      <c r="D332" t="str">
        <v>POS Data Upload DC Central</v>
      </c>
      <c r="E332" t="str">
        <v>Sales Tax Payable</v>
      </c>
      <c r="F332" t="str">
        <v/>
      </c>
      <c r="G332">
        <v>241000</v>
      </c>
      <c r="H332">
        <v>12967</v>
      </c>
      <c r="I332" t="str">
        <v/>
      </c>
      <c r="J332">
        <v>587.21</v>
      </c>
    </row>
    <row r="333">
      <c r="A333">
        <v>332</v>
      </c>
      <c r="B333" t="str">
        <v>SJ</v>
      </c>
      <c r="C333">
        <v>46173</v>
      </c>
      <c r="D333" t="str">
        <v>POS Data Upload DC Central</v>
      </c>
      <c r="E333" t="str">
        <v>Uber</v>
      </c>
      <c r="F333" t="str">
        <v>UBD</v>
      </c>
      <c r="G333">
        <v>116000</v>
      </c>
      <c r="H333">
        <v>12967</v>
      </c>
      <c r="I333">
        <v>36.14</v>
      </c>
      <c r="J333" t="str">
        <v/>
      </c>
    </row>
    <row r="334">
      <c r="A334">
        <v>333</v>
      </c>
      <c r="B334" t="str">
        <v>SJ</v>
      </c>
      <c r="C334">
        <v>46173</v>
      </c>
      <c r="D334" t="str">
        <v>POS Data Upload DC Central</v>
      </c>
      <c r="E334" t="str">
        <v>WL DD Tips</v>
      </c>
      <c r="F334" t="str">
        <v/>
      </c>
      <c r="G334">
        <v>670000</v>
      </c>
      <c r="H334">
        <v>12967</v>
      </c>
      <c r="I334" t="str">
        <v/>
      </c>
      <c r="J334">
        <v>2.52</v>
      </c>
    </row>
    <row r="335">
      <c r="A335">
        <v>334</v>
      </c>
      <c r="B335" t="str">
        <v>SJ</v>
      </c>
      <c r="C335">
        <v>46173</v>
      </c>
      <c r="D335" t="str">
        <v>POS Data Upload DC Central</v>
      </c>
      <c r="E335" t="str">
        <v>Amex Expected Deposit</v>
      </c>
      <c r="F335" t="str">
        <v>CC</v>
      </c>
      <c r="G335">
        <v>102500</v>
      </c>
      <c r="H335">
        <v>13144</v>
      </c>
      <c r="I335">
        <v>28.26</v>
      </c>
      <c r="J335" t="str">
        <v/>
      </c>
    </row>
    <row r="336">
      <c r="A336">
        <v>335</v>
      </c>
      <c r="B336" t="str">
        <v>SJ</v>
      </c>
      <c r="C336">
        <v>46173</v>
      </c>
      <c r="D336" t="str">
        <v>POS Data Upload DC Central</v>
      </c>
      <c r="E336" t="str">
        <v>Ca CRV</v>
      </c>
      <c r="F336" t="str">
        <v/>
      </c>
      <c r="G336">
        <v>240000</v>
      </c>
      <c r="H336">
        <v>13144</v>
      </c>
      <c r="I336" t="str">
        <v/>
      </c>
      <c r="J336">
        <v>0.1</v>
      </c>
    </row>
    <row r="337">
      <c r="A337">
        <v>336</v>
      </c>
      <c r="B337" t="str">
        <v>SJ</v>
      </c>
      <c r="C337">
        <v>46173</v>
      </c>
      <c r="D337" t="str">
        <v>POS Data Upload DC Central</v>
      </c>
      <c r="E337" t="str">
        <v>Cash Expected Deposit</v>
      </c>
      <c r="F337" t="str">
        <v>CASH</v>
      </c>
      <c r="G337">
        <v>102000</v>
      </c>
      <c r="H337">
        <v>13144</v>
      </c>
      <c r="I337">
        <v>1348.5700000000015</v>
      </c>
      <c r="J337" t="str">
        <v/>
      </c>
    </row>
    <row r="338">
      <c r="A338">
        <v>337</v>
      </c>
      <c r="B338" t="str">
        <v>SJ</v>
      </c>
      <c r="C338">
        <v>46173</v>
      </c>
      <c r="D338" t="str">
        <v>POS Data Upload DC Central</v>
      </c>
      <c r="E338" t="str">
        <v>CC Expected Deposit</v>
      </c>
      <c r="F338" t="str">
        <v>CC</v>
      </c>
      <c r="G338">
        <v>102500</v>
      </c>
      <c r="H338">
        <v>13144</v>
      </c>
      <c r="I338">
        <v>3492.01</v>
      </c>
      <c r="J338" t="str">
        <v/>
      </c>
    </row>
    <row r="339">
      <c r="A339">
        <v>338</v>
      </c>
      <c r="B339" t="str">
        <v>SJ</v>
      </c>
      <c r="C339">
        <v>46173</v>
      </c>
      <c r="D339" t="str">
        <v>POS Data Upload DC Central</v>
      </c>
      <c r="E339" t="str">
        <v>Delivery Fee</v>
      </c>
      <c r="F339" t="str">
        <v/>
      </c>
      <c r="G339">
        <v>670000</v>
      </c>
      <c r="H339">
        <v>13144</v>
      </c>
      <c r="I339" t="str">
        <v/>
      </c>
      <c r="J339">
        <v>11.92</v>
      </c>
    </row>
    <row r="340">
      <c r="A340">
        <v>339</v>
      </c>
      <c r="B340" t="str">
        <v>SJ</v>
      </c>
      <c r="C340">
        <v>46173</v>
      </c>
      <c r="D340" t="str">
        <v>POS Data Upload DC Central</v>
      </c>
      <c r="E340" t="str">
        <v>DoorDash</v>
      </c>
      <c r="F340" t="str">
        <v>DDD</v>
      </c>
      <c r="G340">
        <v>113000</v>
      </c>
      <c r="H340">
        <v>13144</v>
      </c>
      <c r="I340">
        <v>1936.55</v>
      </c>
      <c r="J340" t="str">
        <v/>
      </c>
    </row>
    <row r="341">
      <c r="A341">
        <v>340</v>
      </c>
      <c r="B341" t="str">
        <v>SJ</v>
      </c>
      <c r="C341">
        <v>46173</v>
      </c>
      <c r="D341" t="str">
        <v>POS Data Upload DC Central</v>
      </c>
      <c r="E341" t="str">
        <v xml:space="preserve">EBT Expected </v>
      </c>
      <c r="F341" t="str">
        <v/>
      </c>
      <c r="G341">
        <v>114000</v>
      </c>
      <c r="H341">
        <v>13144</v>
      </c>
      <c r="I341">
        <v>34.07</v>
      </c>
      <c r="J341" t="str">
        <v/>
      </c>
    </row>
    <row r="342">
      <c r="A342">
        <v>341</v>
      </c>
      <c r="B342" t="str">
        <v>SJ</v>
      </c>
      <c r="C342">
        <v>46173</v>
      </c>
      <c r="D342" t="str">
        <v>POS Data Upload DC Central</v>
      </c>
      <c r="E342" t="str">
        <v>GrubHub</v>
      </c>
      <c r="F342" t="str">
        <v>GHD</v>
      </c>
      <c r="G342">
        <v>115000</v>
      </c>
      <c r="H342">
        <v>13144</v>
      </c>
      <c r="I342">
        <v>240.51</v>
      </c>
      <c r="J342" t="str">
        <v/>
      </c>
    </row>
    <row r="343">
      <c r="A343">
        <v>342</v>
      </c>
      <c r="B343" t="str">
        <v>SJ</v>
      </c>
      <c r="C343">
        <v>46173</v>
      </c>
      <c r="D343" t="str">
        <v>POS Data Upload DC Central</v>
      </c>
      <c r="E343" t="str">
        <v>Kiosk Expected Payment</v>
      </c>
      <c r="F343" t="str">
        <v>CC</v>
      </c>
      <c r="G343">
        <v>102500</v>
      </c>
      <c r="H343">
        <v>13144</v>
      </c>
      <c r="I343">
        <v>813.8199999999999</v>
      </c>
      <c r="J343" t="str">
        <v/>
      </c>
    </row>
    <row r="344">
      <c r="A344">
        <v>343</v>
      </c>
      <c r="B344" t="str">
        <v>SJ</v>
      </c>
      <c r="C344">
        <v>46173</v>
      </c>
      <c r="D344" t="str">
        <v>POS Data Upload DC Central</v>
      </c>
      <c r="E344" t="str">
        <v>Sales Beverages</v>
      </c>
      <c r="F344" t="str">
        <v/>
      </c>
      <c r="G344">
        <v>401000</v>
      </c>
      <c r="H344">
        <v>13144</v>
      </c>
      <c r="I344" t="str">
        <v/>
      </c>
      <c r="J344">
        <v>620.38</v>
      </c>
    </row>
    <row r="345">
      <c r="A345">
        <v>344</v>
      </c>
      <c r="B345" t="str">
        <v>SJ</v>
      </c>
      <c r="C345">
        <v>46173</v>
      </c>
      <c r="D345" t="str">
        <v>POS Data Upload DC Central</v>
      </c>
      <c r="E345" t="str">
        <v>Sales Food</v>
      </c>
      <c r="F345" t="str">
        <v/>
      </c>
      <c r="G345">
        <v>401000</v>
      </c>
      <c r="H345">
        <v>13144</v>
      </c>
      <c r="I345" t="str">
        <v/>
      </c>
      <c r="J345">
        <v>6892.8</v>
      </c>
    </row>
    <row r="346">
      <c r="A346">
        <v>345</v>
      </c>
      <c r="B346" t="str">
        <v>SJ</v>
      </c>
      <c r="C346">
        <v>46173</v>
      </c>
      <c r="D346" t="str">
        <v>POS Data Upload DC Central</v>
      </c>
      <c r="E346" t="str">
        <v>Sales Other</v>
      </c>
      <c r="F346" t="str">
        <v/>
      </c>
      <c r="G346">
        <v>408000</v>
      </c>
      <c r="H346">
        <v>13144</v>
      </c>
      <c r="I346" t="str">
        <v/>
      </c>
      <c r="J346">
        <v>38.25</v>
      </c>
    </row>
    <row r="347">
      <c r="A347">
        <v>346</v>
      </c>
      <c r="B347" t="str">
        <v>SJ</v>
      </c>
      <c r="C347">
        <v>46173</v>
      </c>
      <c r="D347" t="str">
        <v>POS Data Upload DC Central</v>
      </c>
      <c r="E347" t="str">
        <v>Sales Tax Payable</v>
      </c>
      <c r="F347" t="str">
        <v/>
      </c>
      <c r="G347">
        <v>241000</v>
      </c>
      <c r="H347">
        <v>13144</v>
      </c>
      <c r="I347" t="str">
        <v/>
      </c>
      <c r="J347">
        <v>653.36</v>
      </c>
    </row>
    <row r="348">
      <c r="A348">
        <v>347</v>
      </c>
      <c r="B348" t="str">
        <v>SJ</v>
      </c>
      <c r="C348">
        <v>46173</v>
      </c>
      <c r="D348" t="str">
        <v>POS Data Upload DC Central</v>
      </c>
      <c r="E348" t="str">
        <v>Uber</v>
      </c>
      <c r="F348" t="str">
        <v>UBD</v>
      </c>
      <c r="G348">
        <v>116000</v>
      </c>
      <c r="H348">
        <v>13144</v>
      </c>
      <c r="I348">
        <v>352.22</v>
      </c>
      <c r="J348" t="str">
        <v/>
      </c>
    </row>
    <row r="349">
      <c r="A349">
        <v>348</v>
      </c>
      <c r="B349" t="str">
        <v>SJ</v>
      </c>
      <c r="C349">
        <v>46173</v>
      </c>
      <c r="D349" t="str">
        <v>POS Data Upload DC Central</v>
      </c>
      <c r="E349" t="str">
        <v>WL DD Tips</v>
      </c>
      <c r="F349" t="str">
        <v/>
      </c>
      <c r="G349">
        <v>670000</v>
      </c>
      <c r="H349">
        <v>13144</v>
      </c>
      <c r="I349" t="str">
        <v/>
      </c>
      <c r="J349">
        <v>29.2</v>
      </c>
    </row>
    <row r="350">
      <c r="A350">
        <v>349</v>
      </c>
      <c r="B350" t="str">
        <v>SJ</v>
      </c>
      <c r="C350">
        <v>46173</v>
      </c>
      <c r="D350" t="str">
        <v>POS Data Upload DC Central</v>
      </c>
      <c r="E350" t="str">
        <v>Ca CRV</v>
      </c>
      <c r="F350" t="str">
        <v/>
      </c>
      <c r="G350">
        <v>240000</v>
      </c>
      <c r="H350">
        <v>13684</v>
      </c>
      <c r="I350" t="str">
        <v/>
      </c>
      <c r="J350">
        <v>0.15</v>
      </c>
    </row>
    <row r="351">
      <c r="A351">
        <v>350</v>
      </c>
      <c r="B351" t="str">
        <v>SJ</v>
      </c>
      <c r="C351">
        <v>46173</v>
      </c>
      <c r="D351" t="str">
        <v>POS Data Upload DC Central</v>
      </c>
      <c r="E351" t="str">
        <v>Cash Expected Deposit</v>
      </c>
      <c r="F351" t="str">
        <v>CASH</v>
      </c>
      <c r="G351">
        <v>102000</v>
      </c>
      <c r="H351">
        <v>13684</v>
      </c>
      <c r="I351">
        <v>1635.1899999999996</v>
      </c>
      <c r="J351" t="str">
        <v/>
      </c>
    </row>
    <row r="352">
      <c r="A352">
        <v>351</v>
      </c>
      <c r="B352" t="str">
        <v>SJ</v>
      </c>
      <c r="C352">
        <v>46173</v>
      </c>
      <c r="D352" t="str">
        <v>POS Data Upload DC Central</v>
      </c>
      <c r="E352" t="str">
        <v>CC Expected Deposit</v>
      </c>
      <c r="F352" t="str">
        <v>CC</v>
      </c>
      <c r="G352">
        <v>102500</v>
      </c>
      <c r="H352">
        <v>13684</v>
      </c>
      <c r="I352">
        <v>5105.550000000001</v>
      </c>
      <c r="J352" t="str">
        <v/>
      </c>
    </row>
    <row r="353">
      <c r="A353">
        <v>352</v>
      </c>
      <c r="B353" t="str">
        <v>SJ</v>
      </c>
      <c r="C353">
        <v>46173</v>
      </c>
      <c r="D353" t="str">
        <v>POS Data Upload DC Central</v>
      </c>
      <c r="E353" t="str">
        <v>DoorDash</v>
      </c>
      <c r="F353" t="str">
        <v>DDD</v>
      </c>
      <c r="G353">
        <v>113000</v>
      </c>
      <c r="H353">
        <v>13684</v>
      </c>
      <c r="I353">
        <v>1948.33</v>
      </c>
      <c r="J353" t="str">
        <v/>
      </c>
    </row>
    <row r="354">
      <c r="A354">
        <v>353</v>
      </c>
      <c r="B354" t="str">
        <v>SJ</v>
      </c>
      <c r="C354">
        <v>46173</v>
      </c>
      <c r="D354" t="str">
        <v>POS Data Upload DC Central</v>
      </c>
      <c r="E354" t="str">
        <v xml:space="preserve">EBT Expected </v>
      </c>
      <c r="F354" t="str">
        <v/>
      </c>
      <c r="G354">
        <v>114000</v>
      </c>
      <c r="H354">
        <v>13684</v>
      </c>
      <c r="I354">
        <v>223.93</v>
      </c>
      <c r="J354" t="str">
        <v/>
      </c>
    </row>
    <row r="355">
      <c r="A355">
        <v>354</v>
      </c>
      <c r="B355" t="str">
        <v>SJ</v>
      </c>
      <c r="C355">
        <v>46173</v>
      </c>
      <c r="D355" t="str">
        <v>POS Data Upload DC Central</v>
      </c>
      <c r="E355" t="str">
        <v>GrubHub</v>
      </c>
      <c r="F355" t="str">
        <v>GHD</v>
      </c>
      <c r="G355">
        <v>115000</v>
      </c>
      <c r="H355">
        <v>13684</v>
      </c>
      <c r="I355">
        <v>135.19</v>
      </c>
      <c r="J355" t="str">
        <v/>
      </c>
    </row>
    <row r="356">
      <c r="A356">
        <v>355</v>
      </c>
      <c r="B356" t="str">
        <v>SJ</v>
      </c>
      <c r="C356">
        <v>46173</v>
      </c>
      <c r="D356" t="str">
        <v>POS Data Upload DC Central</v>
      </c>
      <c r="E356" t="str">
        <v>Sales Beverages</v>
      </c>
      <c r="F356" t="str">
        <v/>
      </c>
      <c r="G356">
        <v>401000</v>
      </c>
      <c r="H356">
        <v>13684</v>
      </c>
      <c r="I356" t="str">
        <v/>
      </c>
      <c r="J356">
        <v>837.28</v>
      </c>
    </row>
    <row r="357">
      <c r="A357">
        <v>356</v>
      </c>
      <c r="B357" t="str">
        <v>SJ</v>
      </c>
      <c r="C357">
        <v>46173</v>
      </c>
      <c r="D357" t="str">
        <v>POS Data Upload DC Central</v>
      </c>
      <c r="E357" t="str">
        <v>Sales Food</v>
      </c>
      <c r="F357" t="str">
        <v/>
      </c>
      <c r="G357">
        <v>401000</v>
      </c>
      <c r="H357">
        <v>13684</v>
      </c>
      <c r="I357" t="str">
        <v/>
      </c>
      <c r="J357">
        <v>8078.98</v>
      </c>
    </row>
    <row r="358">
      <c r="A358">
        <v>357</v>
      </c>
      <c r="B358" t="str">
        <v>SJ</v>
      </c>
      <c r="C358">
        <v>46173</v>
      </c>
      <c r="D358" t="str">
        <v>POS Data Upload DC Central</v>
      </c>
      <c r="E358" t="str">
        <v>Sales Other</v>
      </c>
      <c r="F358" t="str">
        <v/>
      </c>
      <c r="G358">
        <v>408000</v>
      </c>
      <c r="H358">
        <v>13684</v>
      </c>
      <c r="I358" t="str">
        <v/>
      </c>
      <c r="J358">
        <v>1.5</v>
      </c>
    </row>
    <row r="359">
      <c r="A359">
        <v>358</v>
      </c>
      <c r="B359" t="str">
        <v>SJ</v>
      </c>
      <c r="C359">
        <v>46173</v>
      </c>
      <c r="D359" t="str">
        <v>POS Data Upload DC Central</v>
      </c>
      <c r="E359" t="str">
        <v>Sales Tax Payable</v>
      </c>
      <c r="F359" t="str">
        <v/>
      </c>
      <c r="G359">
        <v>241000</v>
      </c>
      <c r="H359">
        <v>13684</v>
      </c>
      <c r="I359" t="str">
        <v/>
      </c>
      <c r="J359">
        <v>760.78</v>
      </c>
    </row>
    <row r="360">
      <c r="A360">
        <v>359</v>
      </c>
      <c r="B360" t="str">
        <v>SJ</v>
      </c>
      <c r="C360">
        <v>46173</v>
      </c>
      <c r="D360" t="str">
        <v>POS Data Upload DC Central</v>
      </c>
      <c r="E360" t="str">
        <v>Uber</v>
      </c>
      <c r="F360" t="str">
        <v>UBD</v>
      </c>
      <c r="G360">
        <v>116000</v>
      </c>
      <c r="H360">
        <v>13684</v>
      </c>
      <c r="I360">
        <v>630.5</v>
      </c>
      <c r="J360" t="str">
        <v/>
      </c>
    </row>
    <row r="361">
      <c r="A361">
        <v>360</v>
      </c>
      <c r="B361" t="str">
        <v>SJ</v>
      </c>
      <c r="C361">
        <v>46173</v>
      </c>
      <c r="D361" t="str">
        <v>POS Data Upload DC Central</v>
      </c>
      <c r="E361" t="str">
        <v>Amex Expected Deposit</v>
      </c>
      <c r="F361" t="str">
        <v>CC</v>
      </c>
      <c r="G361">
        <v>102500</v>
      </c>
      <c r="H361">
        <v>13691</v>
      </c>
      <c r="I361">
        <v>36.28</v>
      </c>
      <c r="J361" t="str">
        <v/>
      </c>
    </row>
    <row r="362">
      <c r="A362">
        <v>361</v>
      </c>
      <c r="B362" t="str">
        <v>SJ</v>
      </c>
      <c r="C362">
        <v>46173</v>
      </c>
      <c r="D362" t="str">
        <v>POS Data Upload DC Central</v>
      </c>
      <c r="E362" t="str">
        <v>Cash Expected Deposit</v>
      </c>
      <c r="F362" t="str">
        <v>CASH</v>
      </c>
      <c r="G362">
        <v>102000</v>
      </c>
      <c r="H362">
        <v>13691</v>
      </c>
      <c r="I362">
        <v>748.4700000000003</v>
      </c>
      <c r="J362" t="str">
        <v/>
      </c>
    </row>
    <row r="363">
      <c r="A363">
        <v>362</v>
      </c>
      <c r="B363" t="str">
        <v>SJ</v>
      </c>
      <c r="C363">
        <v>46173</v>
      </c>
      <c r="D363" t="str">
        <v>POS Data Upload DC Central</v>
      </c>
      <c r="E363" t="str">
        <v>CC Expected Deposit</v>
      </c>
      <c r="F363" t="str">
        <v>CC</v>
      </c>
      <c r="G363">
        <v>102500</v>
      </c>
      <c r="H363">
        <v>13691</v>
      </c>
      <c r="I363">
        <v>3199.1499999999996</v>
      </c>
      <c r="J363" t="str">
        <v/>
      </c>
    </row>
    <row r="364">
      <c r="A364">
        <v>363</v>
      </c>
      <c r="B364" t="str">
        <v>SJ</v>
      </c>
      <c r="C364">
        <v>46173</v>
      </c>
      <c r="D364" t="str">
        <v>POS Data Upload DC Central</v>
      </c>
      <c r="E364" t="str">
        <v>Delivery Fee</v>
      </c>
      <c r="F364" t="str">
        <v/>
      </c>
      <c r="G364">
        <v>670000</v>
      </c>
      <c r="H364">
        <v>13691</v>
      </c>
      <c r="I364" t="str">
        <v/>
      </c>
      <c r="J364">
        <v>11.92</v>
      </c>
    </row>
    <row r="365">
      <c r="A365">
        <v>364</v>
      </c>
      <c r="B365" t="str">
        <v>SJ</v>
      </c>
      <c r="C365">
        <v>46173</v>
      </c>
      <c r="D365" t="str">
        <v>POS Data Upload DC Central</v>
      </c>
      <c r="E365" t="str">
        <v>DoorDash</v>
      </c>
      <c r="F365" t="str">
        <v>DDD</v>
      </c>
      <c r="G365">
        <v>113000</v>
      </c>
      <c r="H365">
        <v>13691</v>
      </c>
      <c r="I365">
        <v>1665.06</v>
      </c>
      <c r="J365" t="str">
        <v/>
      </c>
    </row>
    <row r="366">
      <c r="A366">
        <v>365</v>
      </c>
      <c r="B366" t="str">
        <v>SJ</v>
      </c>
      <c r="C366">
        <v>46173</v>
      </c>
      <c r="D366" t="str">
        <v>POS Data Upload DC Central</v>
      </c>
      <c r="E366" t="str">
        <v xml:space="preserve">EBT Expected </v>
      </c>
      <c r="F366" t="str">
        <v/>
      </c>
      <c r="G366">
        <v>114000</v>
      </c>
      <c r="H366">
        <v>13691</v>
      </c>
      <c r="I366">
        <v>47.05</v>
      </c>
      <c r="J366" t="str">
        <v/>
      </c>
    </row>
    <row r="367">
      <c r="A367">
        <v>366</v>
      </c>
      <c r="B367" t="str">
        <v>SJ</v>
      </c>
      <c r="C367">
        <v>46173</v>
      </c>
      <c r="D367" t="str">
        <v>POS Data Upload DC Central</v>
      </c>
      <c r="E367" t="str">
        <v>Gift Card Redeemed</v>
      </c>
      <c r="F367" t="str">
        <v/>
      </c>
      <c r="G367">
        <v>202900</v>
      </c>
      <c r="H367">
        <v>13691</v>
      </c>
      <c r="I367">
        <v>34.57</v>
      </c>
      <c r="J367" t="str">
        <v/>
      </c>
    </row>
    <row r="368">
      <c r="A368">
        <v>367</v>
      </c>
      <c r="B368" t="str">
        <v>SJ</v>
      </c>
      <c r="C368">
        <v>46173</v>
      </c>
      <c r="D368" t="str">
        <v>POS Data Upload DC Central</v>
      </c>
      <c r="E368" t="str">
        <v>GrubHub</v>
      </c>
      <c r="F368" t="str">
        <v>GHD</v>
      </c>
      <c r="G368">
        <v>115000</v>
      </c>
      <c r="H368">
        <v>13691</v>
      </c>
      <c r="I368">
        <v>75.26</v>
      </c>
      <c r="J368" t="str">
        <v/>
      </c>
    </row>
    <row r="369">
      <c r="A369">
        <v>368</v>
      </c>
      <c r="B369" t="str">
        <v>SJ</v>
      </c>
      <c r="C369">
        <v>46173</v>
      </c>
      <c r="D369" t="str">
        <v>POS Data Upload DC Central</v>
      </c>
      <c r="E369" t="str">
        <v>Sales Beverages</v>
      </c>
      <c r="F369" t="str">
        <v/>
      </c>
      <c r="G369">
        <v>401000</v>
      </c>
      <c r="H369">
        <v>13691</v>
      </c>
      <c r="I369" t="str">
        <v/>
      </c>
      <c r="J369">
        <v>394.06</v>
      </c>
    </row>
    <row r="370">
      <c r="A370">
        <v>369</v>
      </c>
      <c r="B370" t="str">
        <v>SJ</v>
      </c>
      <c r="C370">
        <v>46173</v>
      </c>
      <c r="D370" t="str">
        <v>POS Data Upload DC Central</v>
      </c>
      <c r="E370" t="str">
        <v>Sales Food</v>
      </c>
      <c r="F370" t="str">
        <v/>
      </c>
      <c r="G370">
        <v>401000</v>
      </c>
      <c r="H370">
        <v>13691</v>
      </c>
      <c r="I370" t="str">
        <v/>
      </c>
      <c r="J370">
        <v>5059.13</v>
      </c>
    </row>
    <row r="371">
      <c r="A371">
        <v>370</v>
      </c>
      <c r="B371" t="str">
        <v>SJ</v>
      </c>
      <c r="C371">
        <v>46173</v>
      </c>
      <c r="D371" t="str">
        <v>POS Data Upload DC Central</v>
      </c>
      <c r="E371" t="str">
        <v>Sales Other</v>
      </c>
      <c r="F371" t="str">
        <v/>
      </c>
      <c r="G371">
        <v>408000</v>
      </c>
      <c r="H371">
        <v>13691</v>
      </c>
      <c r="I371" t="str">
        <v/>
      </c>
      <c r="J371">
        <v>38.13</v>
      </c>
    </row>
    <row r="372">
      <c r="A372">
        <v>371</v>
      </c>
      <c r="B372" t="str">
        <v>SJ</v>
      </c>
      <c r="C372">
        <v>46173</v>
      </c>
      <c r="D372" t="str">
        <v>POS Data Upload DC Central</v>
      </c>
      <c r="E372" t="str">
        <v>Sales Tax Payable</v>
      </c>
      <c r="F372" t="str">
        <v/>
      </c>
      <c r="G372">
        <v>241000</v>
      </c>
      <c r="H372">
        <v>13691</v>
      </c>
      <c r="I372" t="str">
        <v/>
      </c>
      <c r="J372">
        <v>419.04</v>
      </c>
    </row>
    <row r="373">
      <c r="A373">
        <v>372</v>
      </c>
      <c r="B373" t="str">
        <v>SJ</v>
      </c>
      <c r="C373">
        <v>46173</v>
      </c>
      <c r="D373" t="str">
        <v>POS Data Upload DC Central</v>
      </c>
      <c r="E373" t="str">
        <v>Uber</v>
      </c>
      <c r="F373" t="str">
        <v>UBD</v>
      </c>
      <c r="G373">
        <v>116000</v>
      </c>
      <c r="H373">
        <v>13691</v>
      </c>
      <c r="I373">
        <v>147.47</v>
      </c>
      <c r="J373" t="str">
        <v/>
      </c>
    </row>
    <row r="374">
      <c r="A374">
        <v>373</v>
      </c>
      <c r="B374" t="str">
        <v>SJ</v>
      </c>
      <c r="C374">
        <v>46173</v>
      </c>
      <c r="D374" t="str">
        <v>POS Data Upload DC Central</v>
      </c>
      <c r="E374" t="str">
        <v>WL DD Tips</v>
      </c>
      <c r="F374" t="str">
        <v/>
      </c>
      <c r="G374">
        <v>670000</v>
      </c>
      <c r="H374">
        <v>13691</v>
      </c>
      <c r="I374" t="str">
        <v/>
      </c>
      <c r="J374">
        <v>31.03</v>
      </c>
    </row>
    <row r="375">
      <c r="A375">
        <v>374</v>
      </c>
      <c r="B375" t="str">
        <v>SJ</v>
      </c>
      <c r="C375">
        <v>46173</v>
      </c>
      <c r="D375" t="str">
        <v>POS Data Upload DC Central</v>
      </c>
      <c r="E375" t="str">
        <v>Amex Expected Deposit</v>
      </c>
      <c r="F375" t="str">
        <v>CC</v>
      </c>
      <c r="G375">
        <v>102500</v>
      </c>
      <c r="H375">
        <v>13903</v>
      </c>
      <c r="I375">
        <v>30.65</v>
      </c>
      <c r="J375" t="str">
        <v/>
      </c>
    </row>
    <row r="376">
      <c r="A376">
        <v>375</v>
      </c>
      <c r="B376" t="str">
        <v>SJ</v>
      </c>
      <c r="C376">
        <v>46173</v>
      </c>
      <c r="D376" t="str">
        <v>POS Data Upload DC Central</v>
      </c>
      <c r="E376" t="str">
        <v>Ca CRV</v>
      </c>
      <c r="F376" t="str">
        <v/>
      </c>
      <c r="G376">
        <v>240000</v>
      </c>
      <c r="H376">
        <v>13903</v>
      </c>
      <c r="I376" t="str">
        <v/>
      </c>
      <c r="J376">
        <v>0.2</v>
      </c>
    </row>
    <row r="377">
      <c r="A377">
        <v>376</v>
      </c>
      <c r="B377" t="str">
        <v>SJ</v>
      </c>
      <c r="C377">
        <v>46173</v>
      </c>
      <c r="D377" t="str">
        <v>POS Data Upload DC Central</v>
      </c>
      <c r="E377" t="str">
        <v>Cash Expected Deposit</v>
      </c>
      <c r="F377" t="str">
        <v>CASH</v>
      </c>
      <c r="G377">
        <v>102000</v>
      </c>
      <c r="H377">
        <v>13903</v>
      </c>
      <c r="I377">
        <v>1254.8899999999994</v>
      </c>
      <c r="J377" t="str">
        <v/>
      </c>
    </row>
    <row r="378">
      <c r="A378">
        <v>377</v>
      </c>
      <c r="B378" t="str">
        <v>SJ</v>
      </c>
      <c r="C378">
        <v>46173</v>
      </c>
      <c r="D378" t="str">
        <v>POS Data Upload DC Central</v>
      </c>
      <c r="E378" t="str">
        <v>CC Expected Deposit</v>
      </c>
      <c r="F378" t="str">
        <v>CC</v>
      </c>
      <c r="G378">
        <v>102500</v>
      </c>
      <c r="H378">
        <v>13903</v>
      </c>
      <c r="I378">
        <v>3724.7700000000004</v>
      </c>
      <c r="J378" t="str">
        <v/>
      </c>
    </row>
    <row r="379">
      <c r="A379">
        <v>378</v>
      </c>
      <c r="B379" t="str">
        <v>SJ</v>
      </c>
      <c r="C379">
        <v>46173</v>
      </c>
      <c r="D379" t="str">
        <v>POS Data Upload DC Central</v>
      </c>
      <c r="E379" t="str">
        <v>DoorDash</v>
      </c>
      <c r="F379" t="str">
        <v>DDD</v>
      </c>
      <c r="G379">
        <v>113000</v>
      </c>
      <c r="H379">
        <v>13903</v>
      </c>
      <c r="I379">
        <v>1054.47</v>
      </c>
      <c r="J379" t="str">
        <v/>
      </c>
    </row>
    <row r="380">
      <c r="A380">
        <v>379</v>
      </c>
      <c r="B380" t="str">
        <v>SJ</v>
      </c>
      <c r="C380">
        <v>46173</v>
      </c>
      <c r="D380" t="str">
        <v>POS Data Upload DC Central</v>
      </c>
      <c r="E380" t="str">
        <v xml:space="preserve">EBT Expected </v>
      </c>
      <c r="F380" t="str">
        <v/>
      </c>
      <c r="G380">
        <v>114000</v>
      </c>
      <c r="H380">
        <v>13903</v>
      </c>
      <c r="I380">
        <v>89.22</v>
      </c>
      <c r="J380" t="str">
        <v/>
      </c>
    </row>
    <row r="381">
      <c r="A381">
        <v>380</v>
      </c>
      <c r="B381" t="str">
        <v>SJ</v>
      </c>
      <c r="C381">
        <v>46173</v>
      </c>
      <c r="D381" t="str">
        <v>POS Data Upload DC Central</v>
      </c>
      <c r="E381" t="str">
        <v>GrubHub</v>
      </c>
      <c r="F381" t="str">
        <v>GHD</v>
      </c>
      <c r="G381">
        <v>115000</v>
      </c>
      <c r="H381">
        <v>13903</v>
      </c>
      <c r="I381">
        <v>16.68</v>
      </c>
      <c r="J381" t="str">
        <v/>
      </c>
    </row>
    <row r="382">
      <c r="A382">
        <v>381</v>
      </c>
      <c r="B382" t="str">
        <v>SJ</v>
      </c>
      <c r="C382">
        <v>46173</v>
      </c>
      <c r="D382" t="str">
        <v>POS Data Upload DC Central</v>
      </c>
      <c r="E382" t="str">
        <v>Sales Beverages</v>
      </c>
      <c r="F382" t="str">
        <v/>
      </c>
      <c r="G382">
        <v>401000</v>
      </c>
      <c r="H382">
        <v>13903</v>
      </c>
      <c r="I382" t="str">
        <v/>
      </c>
      <c r="J382">
        <v>504.62</v>
      </c>
    </row>
    <row r="383">
      <c r="A383">
        <v>382</v>
      </c>
      <c r="B383" t="str">
        <v>SJ</v>
      </c>
      <c r="C383">
        <v>46173</v>
      </c>
      <c r="D383" t="str">
        <v>POS Data Upload DC Central</v>
      </c>
      <c r="E383" t="str">
        <v>Sales Food</v>
      </c>
      <c r="F383" t="str">
        <v/>
      </c>
      <c r="G383">
        <v>401000</v>
      </c>
      <c r="H383">
        <v>13903</v>
      </c>
      <c r="I383" t="str">
        <v/>
      </c>
      <c r="J383">
        <v>5312.85</v>
      </c>
    </row>
    <row r="384">
      <c r="A384">
        <v>383</v>
      </c>
      <c r="B384" t="str">
        <v>SJ</v>
      </c>
      <c r="C384">
        <v>46173</v>
      </c>
      <c r="D384" t="str">
        <v>POS Data Upload DC Central</v>
      </c>
      <c r="E384" t="str">
        <v>Sales Other</v>
      </c>
      <c r="F384" t="str">
        <v/>
      </c>
      <c r="G384">
        <v>408000</v>
      </c>
      <c r="H384">
        <v>13903</v>
      </c>
      <c r="I384" t="str">
        <v/>
      </c>
      <c r="J384">
        <v>2.88</v>
      </c>
    </row>
    <row r="385">
      <c r="A385">
        <v>384</v>
      </c>
      <c r="B385" t="str">
        <v>SJ</v>
      </c>
      <c r="C385">
        <v>46173</v>
      </c>
      <c r="D385" t="str">
        <v>POS Data Upload DC Central</v>
      </c>
      <c r="E385" t="str">
        <v>Sales Tax Payable</v>
      </c>
      <c r="F385" t="str">
        <v/>
      </c>
      <c r="G385">
        <v>241000</v>
      </c>
      <c r="H385">
        <v>13903</v>
      </c>
      <c r="I385" t="str">
        <v/>
      </c>
      <c r="J385">
        <v>480.29</v>
      </c>
    </row>
    <row r="386">
      <c r="A386">
        <v>385</v>
      </c>
      <c r="B386" t="str">
        <v>SJ</v>
      </c>
      <c r="C386">
        <v>46173</v>
      </c>
      <c r="D386" t="str">
        <v>POS Data Upload DC Central</v>
      </c>
      <c r="E386" t="str">
        <v>Uber</v>
      </c>
      <c r="F386" t="str">
        <v>UBD</v>
      </c>
      <c r="G386">
        <v>116000</v>
      </c>
      <c r="H386">
        <v>13903</v>
      </c>
      <c r="I386">
        <v>130.16</v>
      </c>
      <c r="J386" t="str">
        <v/>
      </c>
    </row>
    <row r="387">
      <c r="A387">
        <v>386</v>
      </c>
      <c r="B387" t="str">
        <v>SJ</v>
      </c>
      <c r="C387">
        <v>46173</v>
      </c>
      <c r="D387" t="str">
        <v>POS Data Upload DC Central</v>
      </c>
      <c r="E387" t="str">
        <v>Amex Expected Deposit</v>
      </c>
      <c r="F387" t="str">
        <v>CC</v>
      </c>
      <c r="G387">
        <v>102500</v>
      </c>
      <c r="H387">
        <v>13959</v>
      </c>
      <c r="I387">
        <v>69.85</v>
      </c>
      <c r="J387" t="str">
        <v/>
      </c>
    </row>
    <row r="388">
      <c r="A388">
        <v>387</v>
      </c>
      <c r="B388" t="str">
        <v>SJ</v>
      </c>
      <c r="C388">
        <v>46173</v>
      </c>
      <c r="D388" t="str">
        <v>POS Data Upload DC Central</v>
      </c>
      <c r="E388" t="str">
        <v>Ca CRV</v>
      </c>
      <c r="F388" t="str">
        <v/>
      </c>
      <c r="G388">
        <v>240000</v>
      </c>
      <c r="H388">
        <v>13959</v>
      </c>
      <c r="I388" t="str">
        <v/>
      </c>
      <c r="J388">
        <v>0.15</v>
      </c>
    </row>
    <row r="389">
      <c r="A389">
        <v>388</v>
      </c>
      <c r="B389" t="str">
        <v>SJ</v>
      </c>
      <c r="C389">
        <v>46173</v>
      </c>
      <c r="D389" t="str">
        <v>POS Data Upload DC Central</v>
      </c>
      <c r="E389" t="str">
        <v>Cash Expected Deposit</v>
      </c>
      <c r="F389" t="str">
        <v>CASH</v>
      </c>
      <c r="G389">
        <v>102000</v>
      </c>
      <c r="H389">
        <v>13959</v>
      </c>
      <c r="I389">
        <v>546.4599999999996</v>
      </c>
      <c r="J389" t="str">
        <v/>
      </c>
    </row>
    <row r="390">
      <c r="A390">
        <v>389</v>
      </c>
      <c r="B390" t="str">
        <v>SJ</v>
      </c>
      <c r="C390">
        <v>46173</v>
      </c>
      <c r="D390" t="str">
        <v>POS Data Upload DC Central</v>
      </c>
      <c r="E390" t="str">
        <v>CC Expected Deposit</v>
      </c>
      <c r="F390" t="str">
        <v>CC</v>
      </c>
      <c r="G390">
        <v>102500</v>
      </c>
      <c r="H390">
        <v>13959</v>
      </c>
      <c r="I390">
        <v>2475.71</v>
      </c>
      <c r="J390" t="str">
        <v/>
      </c>
    </row>
    <row r="391">
      <c r="A391">
        <v>390</v>
      </c>
      <c r="B391" t="str">
        <v>SJ</v>
      </c>
      <c r="C391">
        <v>46173</v>
      </c>
      <c r="D391" t="str">
        <v>POS Data Upload DC Central</v>
      </c>
      <c r="E391" t="str">
        <v>Delivery Fee</v>
      </c>
      <c r="F391" t="str">
        <v/>
      </c>
      <c r="G391">
        <v>670000</v>
      </c>
      <c r="H391">
        <v>13959</v>
      </c>
      <c r="I391" t="str">
        <v/>
      </c>
      <c r="J391">
        <v>1.49</v>
      </c>
    </row>
    <row r="392">
      <c r="A392">
        <v>391</v>
      </c>
      <c r="B392" t="str">
        <v>SJ</v>
      </c>
      <c r="C392">
        <v>46173</v>
      </c>
      <c r="D392" t="str">
        <v>POS Data Upload DC Central</v>
      </c>
      <c r="E392" t="str">
        <v>DoorDash</v>
      </c>
      <c r="F392" t="str">
        <v>DDD</v>
      </c>
      <c r="G392">
        <v>113000</v>
      </c>
      <c r="H392">
        <v>13959</v>
      </c>
      <c r="I392">
        <v>204.38</v>
      </c>
      <c r="J392" t="str">
        <v/>
      </c>
    </row>
    <row r="393">
      <c r="A393">
        <v>392</v>
      </c>
      <c r="B393" t="str">
        <v>SJ</v>
      </c>
      <c r="C393">
        <v>46173</v>
      </c>
      <c r="D393" t="str">
        <v>POS Data Upload DC Central</v>
      </c>
      <c r="E393" t="str">
        <v>Gift Card Redeemed</v>
      </c>
      <c r="F393" t="str">
        <v/>
      </c>
      <c r="G393">
        <v>202900</v>
      </c>
      <c r="H393">
        <v>13959</v>
      </c>
      <c r="I393">
        <v>11.84</v>
      </c>
      <c r="J393" t="str">
        <v/>
      </c>
    </row>
    <row r="394">
      <c r="A394">
        <v>393</v>
      </c>
      <c r="B394" t="str">
        <v>SJ</v>
      </c>
      <c r="C394">
        <v>46173</v>
      </c>
      <c r="D394" t="str">
        <v>POS Data Upload DC Central</v>
      </c>
      <c r="E394" t="str">
        <v>GrubHub</v>
      </c>
      <c r="F394" t="str">
        <v>GHD</v>
      </c>
      <c r="G394">
        <v>115000</v>
      </c>
      <c r="H394">
        <v>13959</v>
      </c>
      <c r="I394">
        <v>65.87</v>
      </c>
      <c r="J394" t="str">
        <v/>
      </c>
    </row>
    <row r="395">
      <c r="A395">
        <v>394</v>
      </c>
      <c r="B395" t="str">
        <v>SJ</v>
      </c>
      <c r="C395">
        <v>46173</v>
      </c>
      <c r="D395" t="str">
        <v>POS Data Upload DC Central</v>
      </c>
      <c r="E395" t="str">
        <v>Sales Beverages</v>
      </c>
      <c r="F395" t="str">
        <v/>
      </c>
      <c r="G395">
        <v>401000</v>
      </c>
      <c r="H395">
        <v>13959</v>
      </c>
      <c r="I395" t="str">
        <v/>
      </c>
      <c r="J395">
        <v>311.79</v>
      </c>
    </row>
    <row r="396">
      <c r="A396">
        <v>395</v>
      </c>
      <c r="B396" t="str">
        <v>SJ</v>
      </c>
      <c r="C396">
        <v>46173</v>
      </c>
      <c r="D396" t="str">
        <v>POS Data Upload DC Central</v>
      </c>
      <c r="E396" t="str">
        <v>Sales Food</v>
      </c>
      <c r="F396" t="str">
        <v/>
      </c>
      <c r="G396">
        <v>401000</v>
      </c>
      <c r="H396">
        <v>13959</v>
      </c>
      <c r="I396" t="str">
        <v/>
      </c>
      <c r="J396">
        <v>2810.43</v>
      </c>
    </row>
    <row r="397">
      <c r="A397">
        <v>396</v>
      </c>
      <c r="B397" t="str">
        <v>SJ</v>
      </c>
      <c r="C397">
        <v>46173</v>
      </c>
      <c r="D397" t="str">
        <v>POS Data Upload DC Central</v>
      </c>
      <c r="E397" t="str">
        <v>Sales Other</v>
      </c>
      <c r="F397" t="str">
        <v/>
      </c>
      <c r="G397">
        <v>408000</v>
      </c>
      <c r="H397">
        <v>13959</v>
      </c>
      <c r="I397" t="str">
        <v/>
      </c>
      <c r="J397">
        <v>4.5</v>
      </c>
    </row>
    <row r="398">
      <c r="A398">
        <v>397</v>
      </c>
      <c r="B398" t="str">
        <v>SJ</v>
      </c>
      <c r="C398">
        <v>46173</v>
      </c>
      <c r="D398" t="str">
        <v>POS Data Upload DC Central</v>
      </c>
      <c r="E398" t="str">
        <v>Sales Tax Payable</v>
      </c>
      <c r="F398" t="str">
        <v/>
      </c>
      <c r="G398">
        <v>241000</v>
      </c>
      <c r="H398">
        <v>13959</v>
      </c>
      <c r="I398" t="str">
        <v/>
      </c>
      <c r="J398">
        <v>242.27</v>
      </c>
    </row>
    <row r="399">
      <c r="A399">
        <v>398</v>
      </c>
      <c r="B399" t="str">
        <v>SJ</v>
      </c>
      <c r="C399">
        <v>46173</v>
      </c>
      <c r="D399" t="str">
        <v>POS Data Upload DC Central</v>
      </c>
      <c r="E399" t="str">
        <v>WL DD Tips</v>
      </c>
      <c r="F399" t="str">
        <v/>
      </c>
      <c r="G399">
        <v>670000</v>
      </c>
      <c r="H399">
        <v>13959</v>
      </c>
      <c r="I399" t="str">
        <v/>
      </c>
      <c r="J399">
        <v>3.48</v>
      </c>
    </row>
    <row r="400">
      <c r="A400">
        <v>399</v>
      </c>
      <c r="B400" t="str">
        <v>SJ</v>
      </c>
      <c r="C400">
        <v>46173</v>
      </c>
      <c r="D400" t="str">
        <v>POS Data Upload DC Central</v>
      </c>
      <c r="E400" t="str">
        <v>Amex Expected Deposit</v>
      </c>
      <c r="F400" t="str">
        <v>CC</v>
      </c>
      <c r="G400">
        <v>102500</v>
      </c>
      <c r="H400">
        <v>14183</v>
      </c>
      <c r="I400">
        <v>5.98</v>
      </c>
      <c r="J400" t="str">
        <v/>
      </c>
    </row>
    <row r="401">
      <c r="A401">
        <v>400</v>
      </c>
      <c r="B401" t="str">
        <v>SJ</v>
      </c>
      <c r="C401">
        <v>46173</v>
      </c>
      <c r="D401" t="str">
        <v>POS Data Upload DC Central</v>
      </c>
      <c r="E401" t="str">
        <v>Cash Expected Deposit</v>
      </c>
      <c r="F401" t="str">
        <v>CASH</v>
      </c>
      <c r="G401">
        <v>102000</v>
      </c>
      <c r="H401">
        <v>14183</v>
      </c>
      <c r="I401">
        <v>1175.63</v>
      </c>
      <c r="J401" t="str">
        <v/>
      </c>
    </row>
    <row r="402">
      <c r="A402">
        <v>401</v>
      </c>
      <c r="B402" t="str">
        <v>SJ</v>
      </c>
      <c r="C402">
        <v>46173</v>
      </c>
      <c r="D402" t="str">
        <v>POS Data Upload DC Central</v>
      </c>
      <c r="E402" t="str">
        <v>CC Expected Deposit</v>
      </c>
      <c r="F402" t="str">
        <v>CC</v>
      </c>
      <c r="G402">
        <v>102500</v>
      </c>
      <c r="H402">
        <v>14183</v>
      </c>
      <c r="I402">
        <v>2569.07</v>
      </c>
      <c r="J402" t="str">
        <v/>
      </c>
    </row>
    <row r="403">
      <c r="A403">
        <v>402</v>
      </c>
      <c r="B403" t="str">
        <v>SJ</v>
      </c>
      <c r="C403">
        <v>46173</v>
      </c>
      <c r="D403" t="str">
        <v>POS Data Upload DC Central</v>
      </c>
      <c r="E403" t="str">
        <v>DoorDash</v>
      </c>
      <c r="F403" t="str">
        <v>DDD</v>
      </c>
      <c r="G403">
        <v>113000</v>
      </c>
      <c r="H403">
        <v>14183</v>
      </c>
      <c r="I403">
        <v>1099.49</v>
      </c>
      <c r="J403" t="str">
        <v/>
      </c>
    </row>
    <row r="404">
      <c r="A404">
        <v>403</v>
      </c>
      <c r="B404" t="str">
        <v>SJ</v>
      </c>
      <c r="C404">
        <v>46173</v>
      </c>
      <c r="D404" t="str">
        <v>POS Data Upload DC Central</v>
      </c>
      <c r="E404" t="str">
        <v>GrubHub</v>
      </c>
      <c r="F404" t="str">
        <v>GHD</v>
      </c>
      <c r="G404">
        <v>115000</v>
      </c>
      <c r="H404">
        <v>14183</v>
      </c>
      <c r="I404">
        <v>80.21</v>
      </c>
      <c r="J404" t="str">
        <v/>
      </c>
    </row>
    <row r="405">
      <c r="A405">
        <v>404</v>
      </c>
      <c r="B405" t="str">
        <v>SJ</v>
      </c>
      <c r="C405">
        <v>46173</v>
      </c>
      <c r="D405" t="str">
        <v>POS Data Upload DC Central</v>
      </c>
      <c r="E405" t="str">
        <v>Sales Beverages</v>
      </c>
      <c r="F405" t="str">
        <v/>
      </c>
      <c r="G405">
        <v>401000</v>
      </c>
      <c r="H405">
        <v>14183</v>
      </c>
      <c r="I405" t="str">
        <v/>
      </c>
      <c r="J405">
        <v>123.52</v>
      </c>
    </row>
    <row r="406">
      <c r="A406">
        <v>405</v>
      </c>
      <c r="B406" t="str">
        <v>SJ</v>
      </c>
      <c r="C406">
        <v>46173</v>
      </c>
      <c r="D406" t="str">
        <v>POS Data Upload DC Central</v>
      </c>
      <c r="E406" t="str">
        <v>Sales Food</v>
      </c>
      <c r="F406" t="str">
        <v/>
      </c>
      <c r="G406">
        <v>401000</v>
      </c>
      <c r="H406">
        <v>14183</v>
      </c>
      <c r="I406" t="str">
        <v/>
      </c>
      <c r="J406">
        <v>4452.07</v>
      </c>
    </row>
    <row r="407">
      <c r="A407">
        <v>406</v>
      </c>
      <c r="B407" t="str">
        <v>SJ</v>
      </c>
      <c r="C407">
        <v>46173</v>
      </c>
      <c r="D407" t="str">
        <v>POS Data Upload DC Central</v>
      </c>
      <c r="E407" t="str">
        <v>Sales Tax Payable</v>
      </c>
      <c r="F407" t="str">
        <v/>
      </c>
      <c r="G407">
        <v>241000</v>
      </c>
      <c r="H407">
        <v>14183</v>
      </c>
      <c r="I407" t="str">
        <v/>
      </c>
      <c r="J407">
        <v>411.84</v>
      </c>
    </row>
    <row r="408">
      <c r="A408">
        <v>407</v>
      </c>
      <c r="B408" t="str">
        <v>SJ</v>
      </c>
      <c r="C408">
        <v>46173</v>
      </c>
      <c r="D408" t="str">
        <v>POS Data Upload DC Central</v>
      </c>
      <c r="E408" t="str">
        <v>Uber</v>
      </c>
      <c r="F408" t="str">
        <v>UBD</v>
      </c>
      <c r="G408">
        <v>116000</v>
      </c>
      <c r="H408">
        <v>14183</v>
      </c>
      <c r="I408">
        <v>57.05</v>
      </c>
      <c r="J408" t="str">
        <v/>
      </c>
    </row>
    <row r="409">
      <c r="A409">
        <v>408</v>
      </c>
      <c r="B409" t="str">
        <v>SJ</v>
      </c>
      <c r="C409">
        <v>46173</v>
      </c>
      <c r="D409" t="str">
        <v>POS Data Upload DC Central</v>
      </c>
      <c r="E409" t="str">
        <v>Ca CRV</v>
      </c>
      <c r="F409" t="str">
        <v/>
      </c>
      <c r="G409">
        <v>240000</v>
      </c>
      <c r="H409">
        <v>14184</v>
      </c>
      <c r="I409" t="str">
        <v/>
      </c>
      <c r="J409">
        <v>0.05</v>
      </c>
    </row>
    <row r="410">
      <c r="A410">
        <v>409</v>
      </c>
      <c r="B410" t="str">
        <v>SJ</v>
      </c>
      <c r="C410">
        <v>46173</v>
      </c>
      <c r="D410" t="str">
        <v>POS Data Upload DC Central</v>
      </c>
      <c r="E410" t="str">
        <v>Cash Expected Deposit</v>
      </c>
      <c r="F410" t="str">
        <v>CASH</v>
      </c>
      <c r="G410">
        <v>102000</v>
      </c>
      <c r="H410">
        <v>14184</v>
      </c>
      <c r="I410">
        <v>526.0200000000004</v>
      </c>
      <c r="J410" t="str">
        <v/>
      </c>
    </row>
    <row r="411">
      <c r="A411">
        <v>410</v>
      </c>
      <c r="B411" t="str">
        <v>SJ</v>
      </c>
      <c r="C411">
        <v>46173</v>
      </c>
      <c r="D411" t="str">
        <v>POS Data Upload DC Central</v>
      </c>
      <c r="E411" t="str">
        <v>CC Expected Deposit</v>
      </c>
      <c r="F411" t="str">
        <v>CC</v>
      </c>
      <c r="G411">
        <v>102500</v>
      </c>
      <c r="H411">
        <v>14184</v>
      </c>
      <c r="I411">
        <v>2068.29</v>
      </c>
      <c r="J411" t="str">
        <v/>
      </c>
    </row>
    <row r="412">
      <c r="A412">
        <v>411</v>
      </c>
      <c r="B412" t="str">
        <v>SJ</v>
      </c>
      <c r="C412">
        <v>46173</v>
      </c>
      <c r="D412" t="str">
        <v>POS Data Upload DC Central</v>
      </c>
      <c r="E412" t="str">
        <v>DoorDash</v>
      </c>
      <c r="F412" t="str">
        <v>DDD</v>
      </c>
      <c r="G412">
        <v>113000</v>
      </c>
      <c r="H412">
        <v>14184</v>
      </c>
      <c r="I412">
        <v>206.31</v>
      </c>
      <c r="J412" t="str">
        <v/>
      </c>
    </row>
    <row r="413">
      <c r="A413">
        <v>412</v>
      </c>
      <c r="B413" t="str">
        <v>SJ</v>
      </c>
      <c r="C413">
        <v>46173</v>
      </c>
      <c r="D413" t="str">
        <v>POS Data Upload DC Central</v>
      </c>
      <c r="E413" t="str">
        <v xml:space="preserve">EBT Expected </v>
      </c>
      <c r="F413" t="str">
        <v/>
      </c>
      <c r="G413">
        <v>114000</v>
      </c>
      <c r="H413">
        <v>14184</v>
      </c>
      <c r="I413">
        <v>23.76</v>
      </c>
      <c r="J413" t="str">
        <v/>
      </c>
    </row>
    <row r="414">
      <c r="A414">
        <v>413</v>
      </c>
      <c r="B414" t="str">
        <v>SJ</v>
      </c>
      <c r="C414">
        <v>46173</v>
      </c>
      <c r="D414" t="str">
        <v>POS Data Upload DC Central</v>
      </c>
      <c r="E414" t="str">
        <v>GrubHub</v>
      </c>
      <c r="F414" t="str">
        <v>GHD</v>
      </c>
      <c r="G414">
        <v>115000</v>
      </c>
      <c r="H414">
        <v>14184</v>
      </c>
      <c r="I414">
        <v>19.92</v>
      </c>
      <c r="J414" t="str">
        <v/>
      </c>
    </row>
    <row r="415">
      <c r="A415">
        <v>414</v>
      </c>
      <c r="B415" t="str">
        <v>SJ</v>
      </c>
      <c r="C415">
        <v>46173</v>
      </c>
      <c r="D415" t="str">
        <v>POS Data Upload DC Central</v>
      </c>
      <c r="E415" t="str">
        <v>Sales Beverages</v>
      </c>
      <c r="F415" t="str">
        <v/>
      </c>
      <c r="G415">
        <v>401000</v>
      </c>
      <c r="H415">
        <v>14184</v>
      </c>
      <c r="I415" t="str">
        <v/>
      </c>
      <c r="J415">
        <v>206.34</v>
      </c>
    </row>
    <row r="416">
      <c r="A416">
        <v>415</v>
      </c>
      <c r="B416" t="str">
        <v>SJ</v>
      </c>
      <c r="C416">
        <v>46173</v>
      </c>
      <c r="D416" t="str">
        <v>POS Data Upload DC Central</v>
      </c>
      <c r="E416" t="str">
        <v>Sales Food</v>
      </c>
      <c r="F416" t="str">
        <v/>
      </c>
      <c r="G416">
        <v>401000</v>
      </c>
      <c r="H416">
        <v>14184</v>
      </c>
      <c r="I416" t="str">
        <v/>
      </c>
      <c r="J416">
        <v>2461.77</v>
      </c>
    </row>
    <row r="417">
      <c r="A417">
        <v>416</v>
      </c>
      <c r="B417" t="str">
        <v>SJ</v>
      </c>
      <c r="C417">
        <v>46173</v>
      </c>
      <c r="D417" t="str">
        <v>POS Data Upload DC Central</v>
      </c>
      <c r="E417" t="str">
        <v>Sales Other</v>
      </c>
      <c r="F417" t="str">
        <v/>
      </c>
      <c r="G417">
        <v>408000</v>
      </c>
      <c r="H417">
        <v>14184</v>
      </c>
      <c r="I417" t="str">
        <v/>
      </c>
      <c r="J417">
        <v>0.69</v>
      </c>
    </row>
    <row r="418">
      <c r="A418">
        <v>417</v>
      </c>
      <c r="B418" t="str">
        <v>SJ</v>
      </c>
      <c r="C418">
        <v>46173</v>
      </c>
      <c r="D418" t="str">
        <v>POS Data Upload DC Central</v>
      </c>
      <c r="E418" t="str">
        <v>Sales Tax Payable</v>
      </c>
      <c r="F418" t="str">
        <v/>
      </c>
      <c r="G418">
        <v>241000</v>
      </c>
      <c r="H418">
        <v>14184</v>
      </c>
      <c r="I418" t="str">
        <v/>
      </c>
      <c r="J418">
        <v>205.05</v>
      </c>
    </row>
    <row r="419">
      <c r="A419">
        <v>418</v>
      </c>
      <c r="B419" t="str">
        <v>SJ</v>
      </c>
      <c r="C419">
        <v>46173</v>
      </c>
      <c r="D419" t="str">
        <v>POS Data Upload DC Central</v>
      </c>
      <c r="E419" t="str">
        <v>Uber</v>
      </c>
      <c r="F419" t="str">
        <v>UBD</v>
      </c>
      <c r="G419">
        <v>116000</v>
      </c>
      <c r="H419">
        <v>14184</v>
      </c>
      <c r="I419">
        <v>29.6</v>
      </c>
      <c r="J419" t="str">
        <v/>
      </c>
    </row>
    <row r="420">
      <c r="A420">
        <v>419</v>
      </c>
      <c r="B420" t="str">
        <v>SJ</v>
      </c>
      <c r="C420">
        <v>46173</v>
      </c>
      <c r="D420" t="str">
        <v>POS Data Upload DC Central</v>
      </c>
      <c r="E420" t="str">
        <v>Amex Expected Deposit</v>
      </c>
      <c r="F420" t="str">
        <v>CC</v>
      </c>
      <c r="G420">
        <v>102500</v>
      </c>
      <c r="H420">
        <v>14210</v>
      </c>
      <c r="I420">
        <v>26.49</v>
      </c>
      <c r="J420" t="str">
        <v/>
      </c>
    </row>
    <row r="421">
      <c r="A421">
        <v>420</v>
      </c>
      <c r="B421" t="str">
        <v>SJ</v>
      </c>
      <c r="C421">
        <v>46173</v>
      </c>
      <c r="D421" t="str">
        <v>POS Data Upload DC Central</v>
      </c>
      <c r="E421" t="str">
        <v>Cash Expected Deposit</v>
      </c>
      <c r="F421" t="str">
        <v>CASH</v>
      </c>
      <c r="G421">
        <v>102000</v>
      </c>
      <c r="H421">
        <v>14210</v>
      </c>
      <c r="I421">
        <v>827.7300000000005</v>
      </c>
      <c r="J421" t="str">
        <v/>
      </c>
    </row>
    <row r="422">
      <c r="A422">
        <v>421</v>
      </c>
      <c r="B422" t="str">
        <v>SJ</v>
      </c>
      <c r="C422">
        <v>46173</v>
      </c>
      <c r="D422" t="str">
        <v>POS Data Upload DC Central</v>
      </c>
      <c r="E422" t="str">
        <v>CC Expected Deposit</v>
      </c>
      <c r="F422" t="str">
        <v>CC</v>
      </c>
      <c r="G422">
        <v>102500</v>
      </c>
      <c r="H422">
        <v>14210</v>
      </c>
      <c r="I422">
        <v>3465.2</v>
      </c>
      <c r="J422" t="str">
        <v/>
      </c>
    </row>
    <row r="423">
      <c r="A423">
        <v>422</v>
      </c>
      <c r="B423" t="str">
        <v>SJ</v>
      </c>
      <c r="C423">
        <v>46173</v>
      </c>
      <c r="D423" t="str">
        <v>POS Data Upload DC Central</v>
      </c>
      <c r="E423" t="str">
        <v>DoorDash</v>
      </c>
      <c r="F423" t="str">
        <v>DDD</v>
      </c>
      <c r="G423">
        <v>113000</v>
      </c>
      <c r="H423">
        <v>14210</v>
      </c>
      <c r="I423">
        <v>436.37</v>
      </c>
      <c r="J423" t="str">
        <v/>
      </c>
    </row>
    <row r="424">
      <c r="A424">
        <v>423</v>
      </c>
      <c r="B424" t="str">
        <v>SJ</v>
      </c>
      <c r="C424">
        <v>46173</v>
      </c>
      <c r="D424" t="str">
        <v>POS Data Upload DC Central</v>
      </c>
      <c r="E424" t="str">
        <v>Sales Beverages</v>
      </c>
      <c r="F424" t="str">
        <v/>
      </c>
      <c r="G424">
        <v>401000</v>
      </c>
      <c r="H424">
        <v>14210</v>
      </c>
      <c r="I424" t="str">
        <v/>
      </c>
      <c r="J424">
        <v>172.33</v>
      </c>
    </row>
    <row r="425">
      <c r="A425">
        <v>424</v>
      </c>
      <c r="B425" t="str">
        <v>SJ</v>
      </c>
      <c r="C425">
        <v>46173</v>
      </c>
      <c r="D425" t="str">
        <v>POS Data Upload DC Central</v>
      </c>
      <c r="E425" t="str">
        <v>Sales Food</v>
      </c>
      <c r="F425" t="str">
        <v/>
      </c>
      <c r="G425">
        <v>401000</v>
      </c>
      <c r="H425">
        <v>14210</v>
      </c>
      <c r="I425" t="str">
        <v/>
      </c>
      <c r="J425">
        <v>4346.13</v>
      </c>
    </row>
    <row r="426">
      <c r="A426">
        <v>425</v>
      </c>
      <c r="B426" t="str">
        <v>SJ</v>
      </c>
      <c r="C426">
        <v>46173</v>
      </c>
      <c r="D426" t="str">
        <v>POS Data Upload DC Central</v>
      </c>
      <c r="E426" t="str">
        <v>Sales Tax Payable</v>
      </c>
      <c r="F426" t="str">
        <v/>
      </c>
      <c r="G426">
        <v>241000</v>
      </c>
      <c r="H426">
        <v>14210</v>
      </c>
      <c r="I426" t="str">
        <v/>
      </c>
      <c r="J426">
        <v>355.83</v>
      </c>
    </row>
    <row r="427">
      <c r="A427">
        <v>426</v>
      </c>
      <c r="B427" t="str">
        <v>SJ</v>
      </c>
      <c r="C427">
        <v>46173</v>
      </c>
      <c r="D427" t="str">
        <v>POS Data Upload DC Central</v>
      </c>
      <c r="E427" t="str">
        <v>Uber</v>
      </c>
      <c r="F427" t="str">
        <v>UBD</v>
      </c>
      <c r="G427">
        <v>116000</v>
      </c>
      <c r="H427">
        <v>14210</v>
      </c>
      <c r="I427">
        <v>118.5</v>
      </c>
      <c r="J427" t="str">
        <v/>
      </c>
    </row>
    <row r="428">
      <c r="A428">
        <v>427</v>
      </c>
      <c r="B428" t="str">
        <v>SJ</v>
      </c>
      <c r="C428">
        <v>46173</v>
      </c>
      <c r="D428" t="str">
        <v>POS Data Upload DC Central</v>
      </c>
      <c r="E428" t="str">
        <v>Amex Expected Deposit</v>
      </c>
      <c r="F428" t="str">
        <v>CC</v>
      </c>
      <c r="G428">
        <v>102500</v>
      </c>
      <c r="H428">
        <v>14589</v>
      </c>
      <c r="I428">
        <v>18.82</v>
      </c>
      <c r="J428" t="str">
        <v/>
      </c>
    </row>
    <row r="429">
      <c r="A429">
        <v>428</v>
      </c>
      <c r="B429" t="str">
        <v>SJ</v>
      </c>
      <c r="C429">
        <v>46173</v>
      </c>
      <c r="D429" t="str">
        <v>POS Data Upload DC Central</v>
      </c>
      <c r="E429" t="str">
        <v>Cash Expected Deposit</v>
      </c>
      <c r="F429" t="str">
        <v>CASH</v>
      </c>
      <c r="G429">
        <v>102000</v>
      </c>
      <c r="H429">
        <v>14589</v>
      </c>
      <c r="I429">
        <v>981.6399999999994</v>
      </c>
      <c r="J429" t="str">
        <v/>
      </c>
    </row>
    <row r="430">
      <c r="A430">
        <v>429</v>
      </c>
      <c r="B430" t="str">
        <v>SJ</v>
      </c>
      <c r="C430">
        <v>46173</v>
      </c>
      <c r="D430" t="str">
        <v>POS Data Upload DC Central</v>
      </c>
      <c r="E430" t="str">
        <v>CC Expected Deposit</v>
      </c>
      <c r="F430" t="str">
        <v>CC</v>
      </c>
      <c r="G430">
        <v>102500</v>
      </c>
      <c r="H430">
        <v>14589</v>
      </c>
      <c r="I430">
        <v>2809.14</v>
      </c>
      <c r="J430" t="str">
        <v/>
      </c>
    </row>
    <row r="431">
      <c r="A431">
        <v>430</v>
      </c>
      <c r="B431" t="str">
        <v>SJ</v>
      </c>
      <c r="C431">
        <v>46173</v>
      </c>
      <c r="D431" t="str">
        <v>POS Data Upload DC Central</v>
      </c>
      <c r="E431" t="str">
        <v>Delivery Fee</v>
      </c>
      <c r="F431" t="str">
        <v/>
      </c>
      <c r="G431">
        <v>670000</v>
      </c>
      <c r="H431">
        <v>14589</v>
      </c>
      <c r="I431" t="str">
        <v/>
      </c>
      <c r="J431">
        <v>4.47</v>
      </c>
    </row>
    <row r="432">
      <c r="A432">
        <v>431</v>
      </c>
      <c r="B432" t="str">
        <v>SJ</v>
      </c>
      <c r="C432">
        <v>46173</v>
      </c>
      <c r="D432" t="str">
        <v>POS Data Upload DC Central</v>
      </c>
      <c r="E432" t="str">
        <v>DoorDash</v>
      </c>
      <c r="F432" t="str">
        <v>DDD</v>
      </c>
      <c r="G432">
        <v>113000</v>
      </c>
      <c r="H432">
        <v>14589</v>
      </c>
      <c r="I432">
        <v>515.88</v>
      </c>
      <c r="J432" t="str">
        <v/>
      </c>
    </row>
    <row r="433">
      <c r="A433">
        <v>432</v>
      </c>
      <c r="B433" t="str">
        <v>SJ</v>
      </c>
      <c r="C433">
        <v>46173</v>
      </c>
      <c r="D433" t="str">
        <v>POS Data Upload DC Central</v>
      </c>
      <c r="E433" t="str">
        <v>Gift Card Redeemed</v>
      </c>
      <c r="F433" t="str">
        <v/>
      </c>
      <c r="G433">
        <v>202900</v>
      </c>
      <c r="H433">
        <v>14589</v>
      </c>
      <c r="I433">
        <v>10</v>
      </c>
      <c r="J433" t="str">
        <v/>
      </c>
    </row>
    <row r="434">
      <c r="A434">
        <v>433</v>
      </c>
      <c r="B434" t="str">
        <v>SJ</v>
      </c>
      <c r="C434">
        <v>46173</v>
      </c>
      <c r="D434" t="str">
        <v>POS Data Upload DC Central</v>
      </c>
      <c r="E434" t="str">
        <v>Gift Cards Sales</v>
      </c>
      <c r="F434" t="str">
        <v/>
      </c>
      <c r="G434">
        <v>202800</v>
      </c>
      <c r="H434">
        <v>14589</v>
      </c>
      <c r="I434" t="str">
        <v/>
      </c>
      <c r="J434">
        <v>20</v>
      </c>
    </row>
    <row r="435">
      <c r="A435">
        <v>434</v>
      </c>
      <c r="B435" t="str">
        <v>SJ</v>
      </c>
      <c r="C435">
        <v>46173</v>
      </c>
      <c r="D435" t="str">
        <v>POS Data Upload DC Central</v>
      </c>
      <c r="E435" t="str">
        <v>GrubHub</v>
      </c>
      <c r="F435" t="str">
        <v>GHD</v>
      </c>
      <c r="G435">
        <v>115000</v>
      </c>
      <c r="H435">
        <v>14589</v>
      </c>
      <c r="I435">
        <v>133.19</v>
      </c>
      <c r="J435" t="str">
        <v/>
      </c>
    </row>
    <row r="436">
      <c r="A436">
        <v>435</v>
      </c>
      <c r="B436" t="str">
        <v>SJ</v>
      </c>
      <c r="C436">
        <v>46173</v>
      </c>
      <c r="D436" t="str">
        <v>POS Data Upload DC Central</v>
      </c>
      <c r="E436" t="str">
        <v>Kiosk Expected Payment</v>
      </c>
      <c r="F436" t="str">
        <v>CC</v>
      </c>
      <c r="G436">
        <v>102500</v>
      </c>
      <c r="H436">
        <v>14589</v>
      </c>
      <c r="I436">
        <v>562.26</v>
      </c>
      <c r="J436" t="str">
        <v/>
      </c>
    </row>
    <row r="437">
      <c r="A437">
        <v>436</v>
      </c>
      <c r="B437" t="str">
        <v>SJ</v>
      </c>
      <c r="C437">
        <v>46173</v>
      </c>
      <c r="D437" t="str">
        <v>POS Data Upload DC Central</v>
      </c>
      <c r="E437" t="str">
        <v>Sales Beverages</v>
      </c>
      <c r="F437" t="str">
        <v/>
      </c>
      <c r="G437">
        <v>401000</v>
      </c>
      <c r="H437">
        <v>14589</v>
      </c>
      <c r="I437" t="str">
        <v/>
      </c>
      <c r="J437">
        <v>493.12</v>
      </c>
    </row>
    <row r="438">
      <c r="A438">
        <v>437</v>
      </c>
      <c r="B438" t="str">
        <v>SJ</v>
      </c>
      <c r="C438">
        <v>46173</v>
      </c>
      <c r="D438" t="str">
        <v>POS Data Upload DC Central</v>
      </c>
      <c r="E438" t="str">
        <v>Sales Food</v>
      </c>
      <c r="F438" t="str">
        <v/>
      </c>
      <c r="G438">
        <v>401000</v>
      </c>
      <c r="H438">
        <v>14589</v>
      </c>
      <c r="I438" t="str">
        <v/>
      </c>
      <c r="J438">
        <v>4125.09</v>
      </c>
    </row>
    <row r="439">
      <c r="A439">
        <v>438</v>
      </c>
      <c r="B439" t="str">
        <v>SJ</v>
      </c>
      <c r="C439">
        <v>46173</v>
      </c>
      <c r="D439" t="str">
        <v>POS Data Upload DC Central</v>
      </c>
      <c r="E439" t="str">
        <v>Sales Other</v>
      </c>
      <c r="F439" t="str">
        <v/>
      </c>
      <c r="G439">
        <v>408000</v>
      </c>
      <c r="H439">
        <v>14589</v>
      </c>
      <c r="I439" t="str">
        <v/>
      </c>
      <c r="J439">
        <v>15.1</v>
      </c>
    </row>
    <row r="440">
      <c r="A440">
        <v>439</v>
      </c>
      <c r="B440" t="str">
        <v>SJ</v>
      </c>
      <c r="C440">
        <v>46173</v>
      </c>
      <c r="D440" t="str">
        <v>POS Data Upload DC Central</v>
      </c>
      <c r="E440" t="str">
        <v>Sales Tax Payable</v>
      </c>
      <c r="F440" t="str">
        <v/>
      </c>
      <c r="G440">
        <v>241000</v>
      </c>
      <c r="H440">
        <v>14589</v>
      </c>
      <c r="I440" t="str">
        <v/>
      </c>
      <c r="J440">
        <v>409.98</v>
      </c>
    </row>
    <row r="441">
      <c r="A441">
        <v>440</v>
      </c>
      <c r="B441" t="str">
        <v>SJ</v>
      </c>
      <c r="C441">
        <v>46173</v>
      </c>
      <c r="D441" t="str">
        <v>POS Data Upload DC Central</v>
      </c>
      <c r="E441" t="str">
        <v>Uber</v>
      </c>
      <c r="F441" t="str">
        <v>UBD</v>
      </c>
      <c r="G441">
        <v>116000</v>
      </c>
      <c r="H441">
        <v>14589</v>
      </c>
      <c r="I441">
        <v>45.82</v>
      </c>
      <c r="J441" t="str">
        <v/>
      </c>
    </row>
    <row r="442">
      <c r="A442">
        <v>441</v>
      </c>
      <c r="B442" t="str">
        <v>SJ</v>
      </c>
      <c r="C442">
        <v>46173</v>
      </c>
      <c r="D442" t="str">
        <v>POS Data Upload DC Central</v>
      </c>
      <c r="E442" t="str">
        <v>WL DD Tips</v>
      </c>
      <c r="F442" t="str">
        <v/>
      </c>
      <c r="G442">
        <v>670000</v>
      </c>
      <c r="H442">
        <v>14589</v>
      </c>
      <c r="I442" t="str">
        <v/>
      </c>
      <c r="J442">
        <v>8.99</v>
      </c>
    </row>
    <row r="443">
      <c r="A443">
        <v>442</v>
      </c>
      <c r="B443" t="str">
        <v>SJ</v>
      </c>
      <c r="C443">
        <v>46173</v>
      </c>
      <c r="D443" t="str">
        <v>POS Data Upload DC Central</v>
      </c>
      <c r="E443" t="str">
        <v>Amex Expected Deposit</v>
      </c>
      <c r="F443" t="str">
        <v>CC</v>
      </c>
      <c r="G443">
        <v>102500</v>
      </c>
      <c r="H443">
        <v>14693</v>
      </c>
      <c r="I443">
        <v>73.12</v>
      </c>
      <c r="J443" t="str">
        <v/>
      </c>
    </row>
    <row r="444">
      <c r="A444">
        <v>443</v>
      </c>
      <c r="B444" t="str">
        <v>SJ</v>
      </c>
      <c r="C444">
        <v>46173</v>
      </c>
      <c r="D444" t="str">
        <v>POS Data Upload DC Central</v>
      </c>
      <c r="E444" t="str">
        <v>Ca CRV</v>
      </c>
      <c r="F444" t="str">
        <v/>
      </c>
      <c r="G444">
        <v>240000</v>
      </c>
      <c r="H444">
        <v>14693</v>
      </c>
      <c r="I444" t="str">
        <v/>
      </c>
      <c r="J444">
        <v>0.25</v>
      </c>
    </row>
    <row r="445">
      <c r="A445">
        <v>444</v>
      </c>
      <c r="B445" t="str">
        <v>SJ</v>
      </c>
      <c r="C445">
        <v>46173</v>
      </c>
      <c r="D445" t="str">
        <v>POS Data Upload DC Central</v>
      </c>
      <c r="E445" t="str">
        <v>Cash Expected Deposit</v>
      </c>
      <c r="F445" t="str">
        <v>CASH</v>
      </c>
      <c r="G445">
        <v>102000</v>
      </c>
      <c r="H445">
        <v>14693</v>
      </c>
      <c r="I445">
        <v>582.9799999999996</v>
      </c>
      <c r="J445" t="str">
        <v/>
      </c>
    </row>
    <row r="446">
      <c r="A446">
        <v>445</v>
      </c>
      <c r="B446" t="str">
        <v>SJ</v>
      </c>
      <c r="C446">
        <v>46173</v>
      </c>
      <c r="D446" t="str">
        <v>POS Data Upload DC Central</v>
      </c>
      <c r="E446" t="str">
        <v>CC Expected Deposit</v>
      </c>
      <c r="F446" t="str">
        <v>CC</v>
      </c>
      <c r="G446">
        <v>102500</v>
      </c>
      <c r="H446">
        <v>14693</v>
      </c>
      <c r="I446">
        <v>3002.2100000000005</v>
      </c>
      <c r="J446" t="str">
        <v/>
      </c>
    </row>
    <row r="447">
      <c r="A447">
        <v>446</v>
      </c>
      <c r="B447" t="str">
        <v>SJ</v>
      </c>
      <c r="C447">
        <v>46173</v>
      </c>
      <c r="D447" t="str">
        <v>POS Data Upload DC Central</v>
      </c>
      <c r="E447" t="str">
        <v>DoorDash</v>
      </c>
      <c r="F447" t="str">
        <v>DDD</v>
      </c>
      <c r="G447">
        <v>113000</v>
      </c>
      <c r="H447">
        <v>14693</v>
      </c>
      <c r="I447">
        <v>328.39</v>
      </c>
      <c r="J447" t="str">
        <v/>
      </c>
    </row>
    <row r="448">
      <c r="A448">
        <v>447</v>
      </c>
      <c r="B448" t="str">
        <v>SJ</v>
      </c>
      <c r="C448">
        <v>46173</v>
      </c>
      <c r="D448" t="str">
        <v>POS Data Upload DC Central</v>
      </c>
      <c r="E448" t="str">
        <v>Kiosk Expected Payment</v>
      </c>
      <c r="F448" t="str">
        <v>CC</v>
      </c>
      <c r="G448">
        <v>102500</v>
      </c>
      <c r="H448">
        <v>14693</v>
      </c>
      <c r="I448">
        <v>909.4200000000001</v>
      </c>
      <c r="J448" t="str">
        <v/>
      </c>
    </row>
    <row r="449">
      <c r="A449">
        <v>448</v>
      </c>
      <c r="B449" t="str">
        <v>SJ</v>
      </c>
      <c r="C449">
        <v>46173</v>
      </c>
      <c r="D449" t="str">
        <v>POS Data Upload DC Central</v>
      </c>
      <c r="E449" t="str">
        <v>Sales Beverages</v>
      </c>
      <c r="F449" t="str">
        <v/>
      </c>
      <c r="G449">
        <v>401000</v>
      </c>
      <c r="H449">
        <v>14693</v>
      </c>
      <c r="I449" t="str">
        <v/>
      </c>
      <c r="J449">
        <v>400.85</v>
      </c>
    </row>
    <row r="450">
      <c r="A450">
        <v>449</v>
      </c>
      <c r="B450" t="str">
        <v>SJ</v>
      </c>
      <c r="C450">
        <v>46173</v>
      </c>
      <c r="D450" t="str">
        <v>POS Data Upload DC Central</v>
      </c>
      <c r="E450" t="str">
        <v>Sales Food</v>
      </c>
      <c r="F450" t="str">
        <v/>
      </c>
      <c r="G450">
        <v>401000</v>
      </c>
      <c r="H450">
        <v>14693</v>
      </c>
      <c r="I450" t="str">
        <v/>
      </c>
      <c r="J450">
        <v>4100.24</v>
      </c>
    </row>
    <row r="451">
      <c r="A451">
        <v>450</v>
      </c>
      <c r="B451" t="str">
        <v>SJ</v>
      </c>
      <c r="C451">
        <v>46173</v>
      </c>
      <c r="D451" t="str">
        <v>POS Data Upload DC Central</v>
      </c>
      <c r="E451" t="str">
        <v>Sales Other</v>
      </c>
      <c r="F451" t="str">
        <v/>
      </c>
      <c r="G451">
        <v>408000</v>
      </c>
      <c r="H451">
        <v>14693</v>
      </c>
      <c r="I451" t="str">
        <v/>
      </c>
      <c r="J451">
        <v>0.75</v>
      </c>
    </row>
    <row r="452">
      <c r="A452">
        <v>451</v>
      </c>
      <c r="B452" t="str">
        <v>SJ</v>
      </c>
      <c r="C452">
        <v>46173</v>
      </c>
      <c r="D452" t="str">
        <v>POS Data Upload DC Central</v>
      </c>
      <c r="E452" t="str">
        <v>Sales Tax Payable</v>
      </c>
      <c r="F452" t="str">
        <v/>
      </c>
      <c r="G452">
        <v>241000</v>
      </c>
      <c r="H452">
        <v>14693</v>
      </c>
      <c r="I452" t="str">
        <v/>
      </c>
      <c r="J452">
        <v>394.03</v>
      </c>
    </row>
    <row r="453">
      <c r="A453">
        <v>452</v>
      </c>
      <c r="B453" t="str">
        <v>SJ</v>
      </c>
      <c r="C453">
        <v>46173</v>
      </c>
      <c r="D453" t="str">
        <v>POS Data Upload DC Central</v>
      </c>
      <c r="E453" t="str">
        <v>Amex Expected Deposit</v>
      </c>
      <c r="F453" t="str">
        <v>CC</v>
      </c>
      <c r="G453">
        <v>102500</v>
      </c>
      <c r="H453">
        <v>14719</v>
      </c>
      <c r="I453">
        <v>124.02000000000001</v>
      </c>
      <c r="J453" t="str">
        <v/>
      </c>
    </row>
    <row r="454">
      <c r="A454">
        <v>453</v>
      </c>
      <c r="B454" t="str">
        <v>SJ</v>
      </c>
      <c r="C454">
        <v>46173</v>
      </c>
      <c r="D454" t="str">
        <v>POS Data Upload DC Central</v>
      </c>
      <c r="E454" t="str">
        <v>Ca CRV</v>
      </c>
      <c r="F454" t="str">
        <v/>
      </c>
      <c r="G454">
        <v>240000</v>
      </c>
      <c r="H454">
        <v>14719</v>
      </c>
      <c r="I454" t="str">
        <v/>
      </c>
      <c r="J454">
        <v>0.05</v>
      </c>
    </row>
    <row r="455">
      <c r="A455">
        <v>454</v>
      </c>
      <c r="B455" t="str">
        <v>SJ</v>
      </c>
      <c r="C455">
        <v>46173</v>
      </c>
      <c r="D455" t="str">
        <v>POS Data Upload DC Central</v>
      </c>
      <c r="E455" t="str">
        <v>Cash Expected Deposit</v>
      </c>
      <c r="F455" t="str">
        <v>CASH</v>
      </c>
      <c r="G455">
        <v>102000</v>
      </c>
      <c r="H455">
        <v>14719</v>
      </c>
      <c r="I455">
        <v>765.6500000000005</v>
      </c>
      <c r="J455" t="str">
        <v/>
      </c>
    </row>
    <row r="456">
      <c r="A456">
        <v>455</v>
      </c>
      <c r="B456" t="str">
        <v>SJ</v>
      </c>
      <c r="C456">
        <v>46173</v>
      </c>
      <c r="D456" t="str">
        <v>POS Data Upload DC Central</v>
      </c>
      <c r="E456" t="str">
        <v>CC Expected Deposit</v>
      </c>
      <c r="F456" t="str">
        <v>CC</v>
      </c>
      <c r="G456">
        <v>102500</v>
      </c>
      <c r="H456">
        <v>14719</v>
      </c>
      <c r="I456">
        <v>2992.06</v>
      </c>
      <c r="J456" t="str">
        <v/>
      </c>
    </row>
    <row r="457">
      <c r="A457">
        <v>456</v>
      </c>
      <c r="B457" t="str">
        <v>SJ</v>
      </c>
      <c r="C457">
        <v>46173</v>
      </c>
      <c r="D457" t="str">
        <v>POS Data Upload DC Central</v>
      </c>
      <c r="E457" t="str">
        <v>Delivery Fee</v>
      </c>
      <c r="F457" t="str">
        <v/>
      </c>
      <c r="G457">
        <v>670000</v>
      </c>
      <c r="H457">
        <v>14719</v>
      </c>
      <c r="I457" t="str">
        <v/>
      </c>
      <c r="J457">
        <v>2.98</v>
      </c>
    </row>
    <row r="458">
      <c r="A458">
        <v>457</v>
      </c>
      <c r="B458" t="str">
        <v>SJ</v>
      </c>
      <c r="C458">
        <v>46173</v>
      </c>
      <c r="D458" t="str">
        <v>POS Data Upload DC Central</v>
      </c>
      <c r="E458" t="str">
        <v>DoorDash</v>
      </c>
      <c r="F458" t="str">
        <v>DDD</v>
      </c>
      <c r="G458">
        <v>113000</v>
      </c>
      <c r="H458">
        <v>14719</v>
      </c>
      <c r="I458">
        <v>490.87</v>
      </c>
      <c r="J458" t="str">
        <v/>
      </c>
    </row>
    <row r="459">
      <c r="A459">
        <v>458</v>
      </c>
      <c r="B459" t="str">
        <v>SJ</v>
      </c>
      <c r="C459">
        <v>46173</v>
      </c>
      <c r="D459" t="str">
        <v>POS Data Upload DC Central</v>
      </c>
      <c r="E459" t="str">
        <v xml:space="preserve">EBT Expected </v>
      </c>
      <c r="F459" t="str">
        <v/>
      </c>
      <c r="G459">
        <v>114000</v>
      </c>
      <c r="H459">
        <v>14719</v>
      </c>
      <c r="I459">
        <v>60.11</v>
      </c>
      <c r="J459" t="str">
        <v/>
      </c>
    </row>
    <row r="460">
      <c r="A460">
        <v>459</v>
      </c>
      <c r="B460" t="str">
        <v>SJ</v>
      </c>
      <c r="C460">
        <v>46173</v>
      </c>
      <c r="D460" t="str">
        <v>POS Data Upload DC Central</v>
      </c>
      <c r="E460" t="str">
        <v>Kiosk Expected Payment</v>
      </c>
      <c r="F460" t="str">
        <v>CC</v>
      </c>
      <c r="G460">
        <v>102500</v>
      </c>
      <c r="H460">
        <v>14719</v>
      </c>
      <c r="I460">
        <v>453.54999999999995</v>
      </c>
      <c r="J460" t="str">
        <v/>
      </c>
    </row>
    <row r="461">
      <c r="A461">
        <v>460</v>
      </c>
      <c r="B461" t="str">
        <v>SJ</v>
      </c>
      <c r="C461">
        <v>46173</v>
      </c>
      <c r="D461" t="str">
        <v>POS Data Upload DC Central</v>
      </c>
      <c r="E461" t="str">
        <v>Sales Beverages</v>
      </c>
      <c r="F461" t="str">
        <v/>
      </c>
      <c r="G461">
        <v>401000</v>
      </c>
      <c r="H461">
        <v>14719</v>
      </c>
      <c r="I461" t="str">
        <v/>
      </c>
      <c r="J461">
        <v>427.28</v>
      </c>
    </row>
    <row r="462">
      <c r="A462">
        <v>461</v>
      </c>
      <c r="B462" t="str">
        <v>SJ</v>
      </c>
      <c r="C462">
        <v>46173</v>
      </c>
      <c r="D462" t="str">
        <v>POS Data Upload DC Central</v>
      </c>
      <c r="E462" t="str">
        <v>Sales Food</v>
      </c>
      <c r="F462" t="str">
        <v/>
      </c>
      <c r="G462">
        <v>401000</v>
      </c>
      <c r="H462">
        <v>14719</v>
      </c>
      <c r="I462" t="str">
        <v/>
      </c>
      <c r="J462">
        <v>4065.06</v>
      </c>
    </row>
    <row r="463">
      <c r="A463">
        <v>462</v>
      </c>
      <c r="B463" t="str">
        <v>SJ</v>
      </c>
      <c r="C463">
        <v>46173</v>
      </c>
      <c r="D463" t="str">
        <v>POS Data Upload DC Central</v>
      </c>
      <c r="E463" t="str">
        <v>Sales Other</v>
      </c>
      <c r="F463" t="str">
        <v/>
      </c>
      <c r="G463">
        <v>408000</v>
      </c>
      <c r="H463">
        <v>14719</v>
      </c>
      <c r="I463" t="str">
        <v/>
      </c>
      <c r="J463">
        <v>12.67</v>
      </c>
    </row>
    <row r="464">
      <c r="A464">
        <v>463</v>
      </c>
      <c r="B464" t="str">
        <v>SJ</v>
      </c>
      <c r="C464">
        <v>46173</v>
      </c>
      <c r="D464" t="str">
        <v>POS Data Upload DC Central</v>
      </c>
      <c r="E464" t="str">
        <v>Sales Tax Payable</v>
      </c>
      <c r="F464" t="str">
        <v/>
      </c>
      <c r="G464">
        <v>241000</v>
      </c>
      <c r="H464">
        <v>14719</v>
      </c>
      <c r="I464" t="str">
        <v/>
      </c>
      <c r="J464">
        <v>375.34</v>
      </c>
    </row>
    <row r="465">
      <c r="A465">
        <v>464</v>
      </c>
      <c r="B465" t="str">
        <v>SJ</v>
      </c>
      <c r="C465">
        <v>46173</v>
      </c>
      <c r="D465" t="str">
        <v>POS Data Upload DC Central</v>
      </c>
      <c r="E465" t="str">
        <v>WL DD Tips</v>
      </c>
      <c r="F465" t="str">
        <v/>
      </c>
      <c r="G465">
        <v>670000</v>
      </c>
      <c r="H465">
        <v>14719</v>
      </c>
      <c r="I465" t="str">
        <v/>
      </c>
      <c r="J465">
        <v>2.88</v>
      </c>
    </row>
    <row r="466">
      <c r="A466">
        <v>465</v>
      </c>
      <c r="B466" t="str">
        <v>SJ</v>
      </c>
      <c r="C466">
        <v>46173</v>
      </c>
      <c r="D466" t="str">
        <v>POS Data Upload DC Central</v>
      </c>
      <c r="E466" t="str">
        <v>Ca CRV</v>
      </c>
      <c r="F466" t="str">
        <v/>
      </c>
      <c r="G466">
        <v>240000</v>
      </c>
      <c r="H466">
        <v>14869</v>
      </c>
      <c r="I466" t="str">
        <v/>
      </c>
      <c r="J466">
        <v>0.05</v>
      </c>
    </row>
    <row r="467">
      <c r="A467">
        <v>466</v>
      </c>
      <c r="B467" t="str">
        <v>SJ</v>
      </c>
      <c r="C467">
        <v>46173</v>
      </c>
      <c r="D467" t="str">
        <v>POS Data Upload DC Central</v>
      </c>
      <c r="E467" t="str">
        <v>Cash Expected Deposit</v>
      </c>
      <c r="F467" t="str">
        <v>CASH</v>
      </c>
      <c r="G467">
        <v>102000</v>
      </c>
      <c r="H467">
        <v>14869</v>
      </c>
      <c r="I467">
        <v>458.6600000000003</v>
      </c>
      <c r="J467" t="str">
        <v/>
      </c>
    </row>
    <row r="468">
      <c r="A468">
        <v>467</v>
      </c>
      <c r="B468" t="str">
        <v>SJ</v>
      </c>
      <c r="C468">
        <v>46173</v>
      </c>
      <c r="D468" t="str">
        <v>POS Data Upload DC Central</v>
      </c>
      <c r="E468" t="str">
        <v>CC Expected Deposit</v>
      </c>
      <c r="F468" t="str">
        <v>CC</v>
      </c>
      <c r="G468">
        <v>102500</v>
      </c>
      <c r="H468">
        <v>14869</v>
      </c>
      <c r="I468">
        <v>2116.7900000000004</v>
      </c>
      <c r="J468" t="str">
        <v/>
      </c>
    </row>
    <row r="469">
      <c r="A469">
        <v>468</v>
      </c>
      <c r="B469" t="str">
        <v>SJ</v>
      </c>
      <c r="C469">
        <v>46173</v>
      </c>
      <c r="D469" t="str">
        <v>POS Data Upload DC Central</v>
      </c>
      <c r="E469" t="str">
        <v>Delivery Fee</v>
      </c>
      <c r="F469" t="str">
        <v/>
      </c>
      <c r="G469">
        <v>670000</v>
      </c>
      <c r="H469">
        <v>14869</v>
      </c>
      <c r="I469" t="str">
        <v/>
      </c>
      <c r="J469">
        <v>2.98</v>
      </c>
    </row>
    <row r="470">
      <c r="A470">
        <v>469</v>
      </c>
      <c r="B470" t="str">
        <v>SJ</v>
      </c>
      <c r="C470">
        <v>46173</v>
      </c>
      <c r="D470" t="str">
        <v>POS Data Upload DC Central</v>
      </c>
      <c r="E470" t="str">
        <v>DoorDash</v>
      </c>
      <c r="F470" t="str">
        <v>DDD</v>
      </c>
      <c r="G470">
        <v>113000</v>
      </c>
      <c r="H470">
        <v>14869</v>
      </c>
      <c r="I470">
        <v>1077.27</v>
      </c>
      <c r="J470" t="str">
        <v/>
      </c>
    </row>
    <row r="471">
      <c r="A471">
        <v>470</v>
      </c>
      <c r="B471" t="str">
        <v>SJ</v>
      </c>
      <c r="C471">
        <v>46173</v>
      </c>
      <c r="D471" t="str">
        <v>POS Data Upload DC Central</v>
      </c>
      <c r="E471" t="str">
        <v>Kiosk Expected Payment</v>
      </c>
      <c r="F471" t="str">
        <v>CC</v>
      </c>
      <c r="G471">
        <v>102500</v>
      </c>
      <c r="H471">
        <v>14869</v>
      </c>
      <c r="I471">
        <v>493.90000000000003</v>
      </c>
      <c r="J471" t="str">
        <v/>
      </c>
    </row>
    <row r="472">
      <c r="A472">
        <v>471</v>
      </c>
      <c r="B472" t="str">
        <v>SJ</v>
      </c>
      <c r="C472">
        <v>46173</v>
      </c>
      <c r="D472" t="str">
        <v>POS Data Upload DC Central</v>
      </c>
      <c r="E472" t="str">
        <v>Sales Beverages</v>
      </c>
      <c r="F472" t="str">
        <v/>
      </c>
      <c r="G472">
        <v>401000</v>
      </c>
      <c r="H472">
        <v>14869</v>
      </c>
      <c r="I472" t="str">
        <v/>
      </c>
      <c r="J472">
        <v>303.19</v>
      </c>
    </row>
    <row r="473">
      <c r="A473">
        <v>472</v>
      </c>
      <c r="B473" t="str">
        <v>SJ</v>
      </c>
      <c r="C473">
        <v>46173</v>
      </c>
      <c r="D473" t="str">
        <v>POS Data Upload DC Central</v>
      </c>
      <c r="E473" t="str">
        <v>Sales Food</v>
      </c>
      <c r="F473" t="str">
        <v/>
      </c>
      <c r="G473">
        <v>401000</v>
      </c>
      <c r="H473">
        <v>14869</v>
      </c>
      <c r="I473" t="str">
        <v/>
      </c>
      <c r="J473">
        <v>3783.26</v>
      </c>
    </row>
    <row r="474">
      <c r="A474">
        <v>473</v>
      </c>
      <c r="B474" t="str">
        <v>SJ</v>
      </c>
      <c r="C474">
        <v>46173</v>
      </c>
      <c r="D474" t="str">
        <v>POS Data Upload DC Central</v>
      </c>
      <c r="E474" t="str">
        <v>Sales Other</v>
      </c>
      <c r="F474" t="str">
        <v/>
      </c>
      <c r="G474">
        <v>408000</v>
      </c>
      <c r="H474">
        <v>14869</v>
      </c>
      <c r="I474" t="str">
        <v/>
      </c>
      <c r="J474">
        <v>9</v>
      </c>
    </row>
    <row r="475">
      <c r="A475">
        <v>474</v>
      </c>
      <c r="B475" t="str">
        <v>SJ</v>
      </c>
      <c r="C475">
        <v>46173</v>
      </c>
      <c r="D475" t="str">
        <v>POS Data Upload DC Central</v>
      </c>
      <c r="E475" t="str">
        <v>Sales Tax Payable</v>
      </c>
      <c r="F475" t="str">
        <v/>
      </c>
      <c r="G475">
        <v>241000</v>
      </c>
      <c r="H475">
        <v>14869</v>
      </c>
      <c r="I475" t="str">
        <v/>
      </c>
      <c r="J475">
        <v>337.18</v>
      </c>
    </row>
    <row r="476">
      <c r="A476">
        <v>475</v>
      </c>
      <c r="B476" t="str">
        <v>SJ</v>
      </c>
      <c r="C476">
        <v>46173</v>
      </c>
      <c r="D476" t="str">
        <v>POS Data Upload DC Central</v>
      </c>
      <c r="E476" t="str">
        <v>Uber</v>
      </c>
      <c r="F476" t="str">
        <v>UBD</v>
      </c>
      <c r="G476">
        <v>116000</v>
      </c>
      <c r="H476">
        <v>14869</v>
      </c>
      <c r="I476">
        <v>289.04</v>
      </c>
      <c r="J476" t="str">
        <v/>
      </c>
    </row>
    <row r="477">
      <c r="A477">
        <v>476</v>
      </c>
      <c r="B477" t="str">
        <v>SJ</v>
      </c>
      <c r="C477">
        <v>46173</v>
      </c>
      <c r="D477" t="str">
        <v>POS Data Upload DC Central</v>
      </c>
      <c r="E477" t="str">
        <v>Amex Expected Deposit</v>
      </c>
      <c r="F477" t="str">
        <v>CC</v>
      </c>
      <c r="G477">
        <v>102500</v>
      </c>
      <c r="H477">
        <v>15462</v>
      </c>
      <c r="I477">
        <v>79.66</v>
      </c>
      <c r="J477" t="str">
        <v/>
      </c>
    </row>
    <row r="478">
      <c r="A478">
        <v>477</v>
      </c>
      <c r="B478" t="str">
        <v>SJ</v>
      </c>
      <c r="C478">
        <v>46173</v>
      </c>
      <c r="D478" t="str">
        <v>POS Data Upload DC Central</v>
      </c>
      <c r="E478" t="str">
        <v>Cash Expected Deposit</v>
      </c>
      <c r="F478" t="str">
        <v>CASH</v>
      </c>
      <c r="G478">
        <v>102000</v>
      </c>
      <c r="H478">
        <v>15462</v>
      </c>
      <c r="I478">
        <v>260.2499999999991</v>
      </c>
      <c r="J478" t="str">
        <v/>
      </c>
    </row>
    <row r="479">
      <c r="A479">
        <v>478</v>
      </c>
      <c r="B479" t="str">
        <v>SJ</v>
      </c>
      <c r="C479">
        <v>46173</v>
      </c>
      <c r="D479" t="str">
        <v>POS Data Upload DC Central</v>
      </c>
      <c r="E479" t="str">
        <v>CC Expected Deposit</v>
      </c>
      <c r="F479" t="str">
        <v>CC</v>
      </c>
      <c r="G479">
        <v>102500</v>
      </c>
      <c r="H479">
        <v>15462</v>
      </c>
      <c r="I479">
        <v>3698.81</v>
      </c>
      <c r="J479" t="str">
        <v/>
      </c>
    </row>
    <row r="480">
      <c r="A480">
        <v>479</v>
      </c>
      <c r="B480" t="str">
        <v>SJ</v>
      </c>
      <c r="C480">
        <v>46173</v>
      </c>
      <c r="D480" t="str">
        <v>POS Data Upload DC Central</v>
      </c>
      <c r="E480" t="str">
        <v>DoorDash</v>
      </c>
      <c r="F480" t="str">
        <v>DDD</v>
      </c>
      <c r="G480">
        <v>113000</v>
      </c>
      <c r="H480">
        <v>15462</v>
      </c>
      <c r="I480">
        <v>1227.13</v>
      </c>
      <c r="J480" t="str">
        <v/>
      </c>
    </row>
    <row r="481">
      <c r="A481">
        <v>480</v>
      </c>
      <c r="B481" t="str">
        <v>SJ</v>
      </c>
      <c r="C481">
        <v>46173</v>
      </c>
      <c r="D481" t="str">
        <v>POS Data Upload DC Central</v>
      </c>
      <c r="E481" t="str">
        <v>GrubHub</v>
      </c>
      <c r="F481" t="str">
        <v>GHD</v>
      </c>
      <c r="G481">
        <v>115000</v>
      </c>
      <c r="H481">
        <v>15462</v>
      </c>
      <c r="I481">
        <v>20.83</v>
      </c>
      <c r="J481" t="str">
        <v/>
      </c>
    </row>
    <row r="482">
      <c r="A482">
        <v>481</v>
      </c>
      <c r="B482" t="str">
        <v>SJ</v>
      </c>
      <c r="C482">
        <v>46173</v>
      </c>
      <c r="D482" t="str">
        <v>POS Data Upload DC Central</v>
      </c>
      <c r="E482" t="str">
        <v>Sales Beverages</v>
      </c>
      <c r="F482" t="str">
        <v/>
      </c>
      <c r="G482">
        <v>401000</v>
      </c>
      <c r="H482">
        <v>15462</v>
      </c>
      <c r="I482" t="str">
        <v/>
      </c>
      <c r="J482">
        <v>110.95</v>
      </c>
    </row>
    <row r="483">
      <c r="A483">
        <v>482</v>
      </c>
      <c r="B483" t="str">
        <v>SJ</v>
      </c>
      <c r="C483">
        <v>46173</v>
      </c>
      <c r="D483" t="str">
        <v>POS Data Upload DC Central</v>
      </c>
      <c r="E483" t="str">
        <v>Sales Food</v>
      </c>
      <c r="F483" t="str">
        <v/>
      </c>
      <c r="G483">
        <v>401000</v>
      </c>
      <c r="H483">
        <v>15462</v>
      </c>
      <c r="I483" t="str">
        <v/>
      </c>
      <c r="J483">
        <v>4829.82</v>
      </c>
    </row>
    <row r="484">
      <c r="A484">
        <v>483</v>
      </c>
      <c r="B484" t="str">
        <v>SJ</v>
      </c>
      <c r="C484">
        <v>46173</v>
      </c>
      <c r="D484" t="str">
        <v>POS Data Upload DC Central</v>
      </c>
      <c r="E484" t="str">
        <v>Sales Tax Payable</v>
      </c>
      <c r="F484" t="str">
        <v/>
      </c>
      <c r="G484">
        <v>241000</v>
      </c>
      <c r="H484">
        <v>15462</v>
      </c>
      <c r="I484" t="str">
        <v/>
      </c>
      <c r="J484">
        <v>506.46</v>
      </c>
    </row>
    <row r="485">
      <c r="A485">
        <v>484</v>
      </c>
      <c r="B485" t="str">
        <v>SJ</v>
      </c>
      <c r="C485">
        <v>46173</v>
      </c>
      <c r="D485" t="str">
        <v>POS Data Upload DC Central</v>
      </c>
      <c r="E485" t="str">
        <v>Uber</v>
      </c>
      <c r="F485" t="str">
        <v>UBD</v>
      </c>
      <c r="G485">
        <v>116000</v>
      </c>
      <c r="H485">
        <v>15462</v>
      </c>
      <c r="I485">
        <v>160.55</v>
      </c>
      <c r="J485" t="str">
        <v/>
      </c>
    </row>
    <row r="486">
      <c r="A486">
        <v>485</v>
      </c>
      <c r="B486" t="str">
        <v>SJ</v>
      </c>
      <c r="C486">
        <v>46173</v>
      </c>
      <c r="D486" t="str">
        <v>POS Data Upload DC Central</v>
      </c>
      <c r="E486" t="str">
        <v>Amex Expected Deposit</v>
      </c>
      <c r="F486" t="str">
        <v>CC</v>
      </c>
      <c r="G486">
        <v>102500</v>
      </c>
      <c r="H486">
        <v>15643</v>
      </c>
      <c r="I486">
        <v>57.95</v>
      </c>
      <c r="J486" t="str">
        <v/>
      </c>
    </row>
    <row r="487">
      <c r="A487">
        <v>486</v>
      </c>
      <c r="B487" t="str">
        <v>SJ</v>
      </c>
      <c r="C487">
        <v>46173</v>
      </c>
      <c r="D487" t="str">
        <v>POS Data Upload DC Central</v>
      </c>
      <c r="E487" t="str">
        <v>Cash Expected Deposit</v>
      </c>
      <c r="F487" t="str">
        <v>CASH</v>
      </c>
      <c r="G487">
        <v>102000</v>
      </c>
      <c r="H487">
        <v>15643</v>
      </c>
      <c r="I487">
        <v>-105.58000000000084</v>
      </c>
      <c r="J487" t="str">
        <v/>
      </c>
    </row>
    <row r="488">
      <c r="A488">
        <v>487</v>
      </c>
      <c r="B488" t="str">
        <v>SJ</v>
      </c>
      <c r="C488">
        <v>46173</v>
      </c>
      <c r="D488" t="str">
        <v>POS Data Upload DC Central</v>
      </c>
      <c r="E488" t="str">
        <v>CC Expected Deposit</v>
      </c>
      <c r="F488" t="str">
        <v>CC</v>
      </c>
      <c r="G488">
        <v>102500</v>
      </c>
      <c r="H488">
        <v>15643</v>
      </c>
      <c r="I488">
        <v>815.62</v>
      </c>
      <c r="J488" t="str">
        <v/>
      </c>
    </row>
    <row r="489">
      <c r="A489">
        <v>488</v>
      </c>
      <c r="B489" t="str">
        <v>SJ</v>
      </c>
      <c r="C489">
        <v>46173</v>
      </c>
      <c r="D489" t="str">
        <v>POS Data Upload DC Central</v>
      </c>
      <c r="E489" t="str">
        <v>DoorDash</v>
      </c>
      <c r="F489" t="str">
        <v>DDD</v>
      </c>
      <c r="G489">
        <v>113000</v>
      </c>
      <c r="H489">
        <v>15643</v>
      </c>
      <c r="I489">
        <v>2737.42</v>
      </c>
      <c r="J489" t="str">
        <v/>
      </c>
    </row>
    <row r="490">
      <c r="A490">
        <v>489</v>
      </c>
      <c r="B490" t="str">
        <v>SJ</v>
      </c>
      <c r="C490">
        <v>46173</v>
      </c>
      <c r="D490" t="str">
        <v>POS Data Upload DC Central</v>
      </c>
      <c r="E490" t="str">
        <v>GrubHub</v>
      </c>
      <c r="F490" t="str">
        <v>GHD</v>
      </c>
      <c r="G490">
        <v>115000</v>
      </c>
      <c r="H490">
        <v>15643</v>
      </c>
      <c r="I490">
        <v>59.9</v>
      </c>
      <c r="J490" t="str">
        <v/>
      </c>
    </row>
    <row r="491">
      <c r="A491">
        <v>490</v>
      </c>
      <c r="B491" t="str">
        <v>SJ</v>
      </c>
      <c r="C491">
        <v>46173</v>
      </c>
      <c r="D491" t="str">
        <v>POS Data Upload DC Central</v>
      </c>
      <c r="E491" t="str">
        <v>Sales Beverages</v>
      </c>
      <c r="F491" t="str">
        <v/>
      </c>
      <c r="G491">
        <v>401000</v>
      </c>
      <c r="H491">
        <v>15643</v>
      </c>
      <c r="I491" t="str">
        <v/>
      </c>
      <c r="J491">
        <v>108.51</v>
      </c>
    </row>
    <row r="492">
      <c r="A492">
        <v>491</v>
      </c>
      <c r="B492" t="str">
        <v>SJ</v>
      </c>
      <c r="C492">
        <v>46173</v>
      </c>
      <c r="D492" t="str">
        <v>POS Data Upload DC Central</v>
      </c>
      <c r="E492" t="str">
        <v>Sales Food</v>
      </c>
      <c r="F492" t="str">
        <v/>
      </c>
      <c r="G492">
        <v>401000</v>
      </c>
      <c r="H492">
        <v>15643</v>
      </c>
      <c r="I492" t="str">
        <v/>
      </c>
      <c r="J492">
        <v>4126.33</v>
      </c>
    </row>
    <row r="493">
      <c r="A493">
        <v>492</v>
      </c>
      <c r="B493" t="str">
        <v>SJ</v>
      </c>
      <c r="C493">
        <v>46173</v>
      </c>
      <c r="D493" t="str">
        <v>POS Data Upload DC Central</v>
      </c>
      <c r="E493" t="str">
        <v>Sales Tax Payable</v>
      </c>
      <c r="F493" t="str">
        <v/>
      </c>
      <c r="G493">
        <v>241000</v>
      </c>
      <c r="H493">
        <v>15643</v>
      </c>
      <c r="I493" t="str">
        <v/>
      </c>
      <c r="J493">
        <v>365.28</v>
      </c>
    </row>
    <row r="494">
      <c r="A494">
        <v>493</v>
      </c>
      <c r="B494" t="str">
        <v>SJ</v>
      </c>
      <c r="C494">
        <v>46173</v>
      </c>
      <c r="D494" t="str">
        <v>POS Data Upload DC Central</v>
      </c>
      <c r="E494" t="str">
        <v>Uber</v>
      </c>
      <c r="F494" t="str">
        <v>UBD</v>
      </c>
      <c r="G494">
        <v>116000</v>
      </c>
      <c r="H494">
        <v>15643</v>
      </c>
      <c r="I494">
        <v>1034.81</v>
      </c>
      <c r="J494" t="str">
        <v/>
      </c>
    </row>
  </sheetData>
  <autoFilter ref="A1:K635"/>
  <pageMargins left="0.7" right="0.7" top="0.75" bottom="0.75" header="0.3" footer="0.3"/>
  <ignoredErrors>
    <ignoredError numberStoredAsText="1" sqref="A1:N49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44"/>
  <sheetViews>
    <sheetView workbookViewId="0" rightToLeft="0"/>
  </sheetViews>
  <sheetData>
    <row r="1">
      <c r="A1" cm="1">
        <f t="array" ref="A1:H9">_xlws.FILTER('Daily Sales Popeyes 04-04-2026'!C:J,'Daily Sales Popeyes 04-04-2026'!H:H=4579)</f>
        <v>46173</v>
      </c>
      <c r="B1" t="str">
        <v>POS Data Upload DC Central</v>
      </c>
      <c r="C1" t="str">
        <v>Amex Expected Deposit</v>
      </c>
      <c r="D1" t="str">
        <v>CC</v>
      </c>
      <c r="E1">
        <v>102500</v>
      </c>
      <c r="F1">
        <v>4579</v>
      </c>
      <c r="G1">
        <v>50.28</v>
      </c>
      <c r="H1" t="str">
        <v/>
      </c>
      <c r="N1" t="str">
        <v>Unit Number</v>
      </c>
      <c r="O1" t="str">
        <v>Unit Name</v>
      </c>
      <c r="P1" t="str">
        <v>Entity</v>
      </c>
    </row>
    <row r="2">
      <c r="A2">
        <v>46173</v>
      </c>
      <c r="B2" t="str">
        <v>POS Data Upload DC Central</v>
      </c>
      <c r="C2" t="str">
        <v>Cash Expected Deposit</v>
      </c>
      <c r="D2" t="str">
        <v>CASH</v>
      </c>
      <c r="E2">
        <v>102000</v>
      </c>
      <c r="F2">
        <v>4579</v>
      </c>
      <c r="G2">
        <v>2090.5700000000006</v>
      </c>
      <c r="H2" t="str">
        <v/>
      </c>
      <c r="N2">
        <v>2902</v>
      </c>
      <c r="O2" t="str">
        <v>2902 - Sacramento</v>
      </c>
      <c r="P2" t="str">
        <v>Quikserve Cajun, Inc</v>
      </c>
    </row>
    <row r="3">
      <c r="A3">
        <v>46173</v>
      </c>
      <c r="B3" t="str">
        <v>POS Data Upload DC Central</v>
      </c>
      <c r="C3" t="str">
        <v>CC Expected Deposit</v>
      </c>
      <c r="D3" t="str">
        <v>CC</v>
      </c>
      <c r="E3">
        <v>102500</v>
      </c>
      <c r="F3">
        <v>4579</v>
      </c>
      <c r="G3">
        <v>4798</v>
      </c>
      <c r="H3" t="str">
        <v/>
      </c>
      <c r="N3">
        <v>4579</v>
      </c>
      <c r="O3" t="str">
        <v>4579 - Sacramento</v>
      </c>
      <c r="P3" t="str">
        <v>Quikserve Cajun, Inc</v>
      </c>
    </row>
    <row r="4">
      <c r="A4">
        <v>46173</v>
      </c>
      <c r="B4" t="str">
        <v>POS Data Upload DC Central</v>
      </c>
      <c r="C4" t="str">
        <v>DoorDash</v>
      </c>
      <c r="D4" t="str">
        <v>DDD</v>
      </c>
      <c r="E4">
        <v>113000</v>
      </c>
      <c r="F4">
        <v>4579</v>
      </c>
      <c r="G4">
        <v>1655.12</v>
      </c>
      <c r="H4" t="str">
        <v/>
      </c>
      <c r="N4">
        <v>5328</v>
      </c>
      <c r="O4" t="str">
        <v>5328 - Oakland</v>
      </c>
      <c r="P4" t="str">
        <v>Quikserve Cajun, Inc</v>
      </c>
    </row>
    <row r="5">
      <c r="A5">
        <v>46173</v>
      </c>
      <c r="B5" t="str">
        <v>POS Data Upload DC Central</v>
      </c>
      <c r="C5" t="str">
        <v>GrubHub</v>
      </c>
      <c r="D5" t="str">
        <v>GHD</v>
      </c>
      <c r="E5">
        <v>115000</v>
      </c>
      <c r="F5">
        <v>4579</v>
      </c>
      <c r="G5">
        <v>50.76</v>
      </c>
      <c r="H5" t="str">
        <v/>
      </c>
      <c r="N5">
        <v>5592</v>
      </c>
      <c r="O5" t="str">
        <v>5592 - Newark</v>
      </c>
      <c r="P5" t="str">
        <v>Quikserve Cajun, Inc</v>
      </c>
    </row>
    <row r="6">
      <c r="A6">
        <v>46173</v>
      </c>
      <c r="B6" t="str">
        <v>POS Data Upload DC Central</v>
      </c>
      <c r="C6" t="str">
        <v>Sales Beverages</v>
      </c>
      <c r="D6" t="str">
        <v/>
      </c>
      <c r="E6">
        <v>401000</v>
      </c>
      <c r="F6">
        <v>4579</v>
      </c>
      <c r="G6" t="str">
        <v/>
      </c>
      <c r="H6">
        <v>322.75</v>
      </c>
      <c r="N6">
        <v>5813</v>
      </c>
      <c r="O6" t="str">
        <v>5813 - Suisun City</v>
      </c>
      <c r="P6" t="str">
        <v>Quikserve Cajun, Inc</v>
      </c>
    </row>
    <row r="7">
      <c r="A7">
        <v>46173</v>
      </c>
      <c r="B7" t="str">
        <v>POS Data Upload DC Central</v>
      </c>
      <c r="C7" t="str">
        <v>Sales Food</v>
      </c>
      <c r="D7" t="str">
        <v/>
      </c>
      <c r="E7">
        <v>401000</v>
      </c>
      <c r="F7">
        <v>4579</v>
      </c>
      <c r="G7" t="str">
        <v/>
      </c>
      <c r="H7">
        <v>7725.61</v>
      </c>
      <c r="N7">
        <v>8593</v>
      </c>
      <c r="O7" t="str">
        <v>8593 - Berkeley</v>
      </c>
      <c r="P7" t="str">
        <v>Quikserve Cajun, Inc</v>
      </c>
    </row>
    <row r="8">
      <c r="A8">
        <v>46173</v>
      </c>
      <c r="B8" t="str">
        <v>POS Data Upload DC Central</v>
      </c>
      <c r="C8" t="str">
        <v>Sales Tax Payable</v>
      </c>
      <c r="D8" t="str">
        <v/>
      </c>
      <c r="E8">
        <v>241000</v>
      </c>
      <c r="F8">
        <v>4579</v>
      </c>
      <c r="G8" t="str">
        <v/>
      </c>
      <c r="H8">
        <v>695.58</v>
      </c>
      <c r="N8">
        <v>8732</v>
      </c>
      <c r="O8" t="str">
        <v>8732 - PITTSBURG</v>
      </c>
      <c r="P8" t="str">
        <v>Quikserve Cajun, Inc</v>
      </c>
    </row>
    <row r="9">
      <c r="A9">
        <v>46173</v>
      </c>
      <c r="B9" t="str">
        <v>POS Data Upload DC Central</v>
      </c>
      <c r="C9" t="str">
        <v>Uber</v>
      </c>
      <c r="D9" t="str">
        <v>UBD</v>
      </c>
      <c r="E9">
        <v>116000</v>
      </c>
      <c r="F9">
        <v>4579</v>
      </c>
      <c r="G9">
        <v>99.21</v>
      </c>
      <c r="H9" t="str">
        <v/>
      </c>
      <c r="N9">
        <v>8972</v>
      </c>
      <c r="O9" t="str">
        <v>8972 - Vacaville</v>
      </c>
      <c r="P9" t="str">
        <v>Quikserve Cajun, Inc</v>
      </c>
    </row>
    <row r="10">
      <c r="N10">
        <v>9091</v>
      </c>
      <c r="O10" t="str">
        <v>9091 - Oakland</v>
      </c>
      <c r="P10" t="str">
        <v>Quikserve Cajun, Inc</v>
      </c>
    </row>
    <row r="11">
      <c r="N11">
        <v>9929</v>
      </c>
      <c r="O11" t="str">
        <v>9929 - Oakland</v>
      </c>
      <c r="P11" t="str">
        <v>Quikserve Cajun, Inc</v>
      </c>
    </row>
    <row r="12">
      <c r="N12">
        <v>10545</v>
      </c>
      <c r="O12" t="str">
        <v>10545 - Citrus Heights</v>
      </c>
      <c r="P12" t="str">
        <v>Quikserve Cajun, Inc</v>
      </c>
    </row>
    <row r="13">
      <c r="N13">
        <v>10752</v>
      </c>
      <c r="O13" t="str">
        <v>10752 - Stockton</v>
      </c>
      <c r="P13" t="str">
        <v>Quikserve Cajun, Inc</v>
      </c>
    </row>
    <row r="14">
      <c r="N14">
        <v>10921</v>
      </c>
      <c r="O14" t="str">
        <v>10921 - Antioch</v>
      </c>
      <c r="P14" t="str">
        <v>Quikserve Cajun, Inc</v>
      </c>
    </row>
    <row r="15">
      <c r="N15">
        <v>10989</v>
      </c>
      <c r="O15" t="str">
        <v>10989 - Sacramento</v>
      </c>
      <c r="P15" t="str">
        <v>Quikserve Cajun, Inc</v>
      </c>
    </row>
    <row r="16">
      <c r="N16">
        <v>11218</v>
      </c>
      <c r="O16" t="str">
        <v>11218 - Sacramento</v>
      </c>
      <c r="P16" t="str">
        <v>Quikserve Cajun, Inc</v>
      </c>
    </row>
    <row r="17">
      <c r="N17">
        <v>11423</v>
      </c>
      <c r="O17" t="str">
        <v>11423 - Marysville</v>
      </c>
      <c r="P17" t="str">
        <v>Quikserve Management Services Inc.</v>
      </c>
    </row>
    <row r="18">
      <c r="N18">
        <v>11424</v>
      </c>
      <c r="O18" t="str">
        <v>11424 - Chico</v>
      </c>
      <c r="P18" t="str">
        <v>Quikserve Cajun, Inc</v>
      </c>
    </row>
    <row r="19">
      <c r="N19">
        <v>11425</v>
      </c>
      <c r="O19" t="str">
        <v>11425 - Oroville</v>
      </c>
      <c r="P19" t="str">
        <v>Quikserve Management Services Inc.</v>
      </c>
    </row>
    <row r="20">
      <c r="N20">
        <v>11438</v>
      </c>
      <c r="O20" t="str">
        <v>11438 - Redding</v>
      </c>
      <c r="P20" t="str">
        <v>Quikserve Management Services Inc.</v>
      </c>
    </row>
    <row r="21">
      <c r="N21">
        <v>11540</v>
      </c>
      <c r="O21" t="str">
        <v>11540 - Roseville</v>
      </c>
      <c r="P21" t="str">
        <v>Quikserve Cajun, Inc</v>
      </c>
    </row>
    <row r="22">
      <c r="N22">
        <v>11580</v>
      </c>
      <c r="O22" t="str">
        <v>11580 - Manteca</v>
      </c>
      <c r="P22" t="str">
        <v>Quikserve Cajun, Inc</v>
      </c>
    </row>
    <row r="23">
      <c r="N23">
        <v>11691</v>
      </c>
      <c r="O23" t="str">
        <v>11691 - Sacramento</v>
      </c>
      <c r="P23" t="str">
        <v>Quikserve Cajun, Inc</v>
      </c>
    </row>
    <row r="24">
      <c r="N24">
        <v>11833</v>
      </c>
      <c r="O24" t="str">
        <v>11833 - Lodi</v>
      </c>
      <c r="P24" t="str">
        <v>Quikserve Cajun, Inc</v>
      </c>
    </row>
    <row r="25">
      <c r="N25">
        <v>11921</v>
      </c>
      <c r="O25" t="str">
        <v>11921 - Sacramento</v>
      </c>
      <c r="P25" t="str">
        <v>Quikserve Cajun, Inc</v>
      </c>
    </row>
    <row r="26">
      <c r="N26">
        <v>11922</v>
      </c>
      <c r="O26" t="str">
        <v>11922 - Fairfield</v>
      </c>
      <c r="P26" t="str">
        <v>Quikserve Cajun, Inc</v>
      </c>
    </row>
    <row r="27">
      <c r="N27">
        <v>11949</v>
      </c>
      <c r="O27" t="str">
        <v>11949 - Rancho Cordova</v>
      </c>
      <c r="P27" t="str">
        <v>Quikserve Cajun, Inc</v>
      </c>
    </row>
    <row r="28">
      <c r="N28">
        <v>12114</v>
      </c>
      <c r="O28" t="str">
        <v>12114 - Oakley</v>
      </c>
      <c r="P28" t="str">
        <v>Quikserve Management Services Inc.</v>
      </c>
    </row>
    <row r="29">
      <c r="N29">
        <v>12192</v>
      </c>
      <c r="O29" t="str">
        <v>12192 - Stockton</v>
      </c>
      <c r="P29" t="str">
        <v>Quikserve Cajun, Inc</v>
      </c>
    </row>
    <row r="30">
      <c r="N30">
        <v>12967</v>
      </c>
      <c r="O30" t="str">
        <v>12967 - Elkgrove</v>
      </c>
      <c r="P30" t="str">
        <v>Quikserve Cajun, Inc</v>
      </c>
    </row>
    <row r="31">
      <c r="N31">
        <v>13144</v>
      </c>
      <c r="O31" t="str">
        <v>13144 - Sacramento</v>
      </c>
      <c r="P31" t="str">
        <v>Quikserve Cajun, Inc</v>
      </c>
    </row>
    <row r="32">
      <c r="N32">
        <v>13684</v>
      </c>
      <c r="O32" t="str">
        <v>13684 - Sacramento</v>
      </c>
      <c r="P32" t="str">
        <v>Quikserve Cajun, Inc</v>
      </c>
    </row>
    <row r="33">
      <c r="N33">
        <v>13691</v>
      </c>
      <c r="O33" t="str">
        <v>13691 - Greenback Lane</v>
      </c>
      <c r="P33" t="str">
        <v>Quikserve Cajun, Inc</v>
      </c>
    </row>
    <row r="34">
      <c r="N34">
        <v>13903</v>
      </c>
      <c r="O34" t="str">
        <v>13903 - Fairfield</v>
      </c>
      <c r="P34" t="str">
        <v>Quikserve Cajun, Inc</v>
      </c>
    </row>
    <row r="35">
      <c r="N35">
        <v>13959</v>
      </c>
      <c r="O35" t="str">
        <v>13959 - Ripon</v>
      </c>
      <c r="P35" t="str">
        <v>Quikserve Cajun, Inc</v>
      </c>
    </row>
    <row r="36">
      <c r="N36">
        <v>14183</v>
      </c>
      <c r="O36" t="str">
        <v>14183 - Stockton</v>
      </c>
      <c r="P36" t="str">
        <v>Quikserve Cajun, Inc</v>
      </c>
    </row>
    <row r="37">
      <c r="N37">
        <v>14184</v>
      </c>
      <c r="O37" t="str">
        <v>14184 - Watt</v>
      </c>
      <c r="P37" t="str">
        <v>Quikserve Cajun, Inc</v>
      </c>
    </row>
    <row r="38">
      <c r="N38">
        <v>14210</v>
      </c>
      <c r="O38" t="str">
        <v>14210 - Patterson</v>
      </c>
      <c r="P38" t="str">
        <v>Quikserve Cajun, Inc</v>
      </c>
    </row>
    <row r="39">
      <c r="N39">
        <v>14589</v>
      </c>
      <c r="O39" t="str">
        <v>14589 - Modesto</v>
      </c>
      <c r="P39" t="str">
        <v>Quikserve Cajun, Inc</v>
      </c>
    </row>
    <row r="40">
      <c r="N40">
        <v>14693</v>
      </c>
      <c r="O40" t="str">
        <v>14693 - Rancho Cordova</v>
      </c>
      <c r="P40" t="str">
        <v>Quikserve Cajun, Inc</v>
      </c>
    </row>
    <row r="41">
      <c r="N41">
        <v>14719</v>
      </c>
      <c r="O41" t="str">
        <v>14719 - Ceres</v>
      </c>
      <c r="P41" t="str">
        <v>Quikserve Cajun, Inc</v>
      </c>
    </row>
    <row r="42">
      <c r="N42">
        <v>14869</v>
      </c>
      <c r="O42" t="str">
        <v>14869 - Tracy</v>
      </c>
      <c r="P42" t="str">
        <v>Quikserve Cajun, Inc</v>
      </c>
    </row>
    <row r="43">
      <c r="N43">
        <v>15462</v>
      </c>
      <c r="O43" t="str">
        <v>15462 - Pinole</v>
      </c>
      <c r="P43" t="str">
        <v>Quikserve Cajun, Inc</v>
      </c>
    </row>
    <row r="44">
      <c r="N44">
        <v>15643</v>
      </c>
      <c r="O44" t="str">
        <v>15643 - CLOUD K</v>
      </c>
      <c r="P44" t="str">
        <v>NorCal Co-Brands, Inc</v>
      </c>
    </row>
  </sheetData>
  <pageMargins left="0.7" right="0.7" top="0.75" bottom="0.75" header="0.3" footer="0.3"/>
  <ignoredErrors>
    <ignoredError numberStoredAsText="1" sqref="A1:P4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8"/>
  <sheetViews>
    <sheetView workbookViewId="0" rightToLeft="0"/>
  </sheetViews>
  <sheetData>
    <row r="1">
      <c r="A1" t="str">
        <v>Account</v>
      </c>
    </row>
    <row r="2">
      <c r="A2" t="str">
        <v>Sales Tax Payable</v>
      </c>
    </row>
    <row r="3">
      <c r="A3" t="str">
        <v>Cash Handling - Over/Short</v>
      </c>
    </row>
    <row r="4">
      <c r="A4" t="str">
        <v>Net Sales - Food</v>
      </c>
    </row>
    <row r="5">
      <c r="A5" t="str">
        <v>Net Sales - Beverages</v>
      </c>
    </row>
    <row r="6">
      <c r="A6" t="str">
        <v>Payments - PrPd Master Card</v>
      </c>
    </row>
    <row r="7">
      <c r="A7" t="str">
        <v>Payments - Discover</v>
      </c>
    </row>
    <row r="8">
      <c r="A8" t="str">
        <v>Payments - PrPd Discover</v>
      </c>
    </row>
    <row r="9">
      <c r="A9" t="str">
        <v>Payments - AMEX</v>
      </c>
    </row>
    <row r="10">
      <c r="A10" t="str">
        <v>Payments - Master Card</v>
      </c>
    </row>
    <row r="11">
      <c r="A11" t="str">
        <v>Payments - PrPd Visa</v>
      </c>
    </row>
    <row r="12">
      <c r="A12" t="str">
        <v>Payments - Visa</v>
      </c>
    </row>
    <row r="13">
      <c r="A13" t="str">
        <v>Payments - Uber Eats</v>
      </c>
    </row>
    <row r="14">
      <c r="A14" t="str">
        <v>Payments - Door Dash</v>
      </c>
    </row>
    <row r="15">
      <c r="A15" t="str">
        <v>Cash Deposit</v>
      </c>
    </row>
    <row r="16">
      <c r="A16" t="str">
        <v>Payments - Gift Card</v>
      </c>
    </row>
    <row r="17">
      <c r="A17" t="str">
        <v>Discounts - Senior Citizens</v>
      </c>
    </row>
    <row r="18">
      <c r="A18" t="str">
        <v>Promotions - Wraps</v>
      </c>
    </row>
    <row r="19">
      <c r="A19" t="str">
        <v>Promotions - Other</v>
      </c>
    </row>
    <row r="20">
      <c r="A20" t="str">
        <v>CA CRV</v>
      </c>
    </row>
    <row r="21">
      <c r="A21" t="str">
        <v>Tax Exempt Sales</v>
      </c>
    </row>
    <row r="22">
      <c r="A22" t="str">
        <v>Net Sales - Other</v>
      </c>
    </row>
    <row r="23">
      <c r="A23" t="str">
        <v>Payments - EBT</v>
      </c>
    </row>
    <row r="24">
      <c r="A24" t="str">
        <v>Delivery Fees Net</v>
      </c>
    </row>
    <row r="25">
      <c r="A25" t="str">
        <v>Payments - Grub Hub</v>
      </c>
    </row>
    <row r="26">
      <c r="A26" t="str">
        <v>Payments - Cash App</v>
      </c>
      <c r="B26" t="str">
        <v>ORACLE</v>
      </c>
    </row>
    <row r="27">
      <c r="A27" t="str">
        <v>Payments - PrPD Paypal</v>
      </c>
      <c r="B27" t="str">
        <v>FISERV</v>
      </c>
    </row>
    <row r="28">
      <c r="A28" t="str">
        <v>Guest Recovery</v>
      </c>
    </row>
    <row r="29">
      <c r="A29" t="str">
        <v>Discounts - Manager</v>
      </c>
    </row>
    <row r="30">
      <c r="A30" t="str">
        <v>Discounts - Employee</v>
      </c>
    </row>
    <row r="31">
      <c r="A31" t="str">
        <v>Luffy Bento Box</v>
      </c>
    </row>
    <row r="32">
      <c r="A32" t="str">
        <v>Delivery Tips Net</v>
      </c>
    </row>
    <row r="33">
      <c r="A33" t="str">
        <v>Service Fees Negative Offset</v>
      </c>
    </row>
    <row r="34">
      <c r="A34" t="str">
        <v>Payments - Debit</v>
      </c>
    </row>
    <row r="35">
      <c r="A35" t="str">
        <v>Payments - PrPd Amex</v>
      </c>
    </row>
    <row r="36">
      <c r="A36" t="str">
        <v>Donations</v>
      </c>
    </row>
    <row r="37">
      <c r="A37" t="str">
        <v>Discounts - Military</v>
      </c>
    </row>
    <row r="38">
      <c r="A38" t="str">
        <v>Non-Redeemable Tender</v>
      </c>
    </row>
    <row r="39">
      <c r="A39" t="str">
        <v>Discounts - Loyalty</v>
      </c>
    </row>
    <row r="40">
      <c r="A40" t="str">
        <v>Payments - PrPD Venmo</v>
      </c>
      <c r="B40" t="str">
        <v>FISERV</v>
      </c>
    </row>
    <row r="41">
      <c r="A41" t="str">
        <v>Discounts - $ Off Promo</v>
      </c>
    </row>
    <row r="42">
      <c r="A42" t="str">
        <v>Payments - Kiosk MasterCard</v>
      </c>
      <c r="B42" t="str">
        <v>ORACLE</v>
      </c>
    </row>
    <row r="43">
      <c r="A43" t="str">
        <v>Payments - Kiosk Amex</v>
      </c>
      <c r="B43" t="str">
        <v>ORACLE</v>
      </c>
    </row>
    <row r="44">
      <c r="A44" t="str">
        <v>Payments - Kiosk Visa</v>
      </c>
      <c r="B44" t="str">
        <v>ORACLE</v>
      </c>
    </row>
    <row r="45">
      <c r="A45" t="str">
        <v>Payments - Kiosk Discover</v>
      </c>
      <c r="B45" t="str">
        <v>ORACLE</v>
      </c>
    </row>
    <row r="46">
      <c r="A46" t="str">
        <v>Payments - EZ Cater</v>
      </c>
    </row>
    <row r="47">
      <c r="A47" t="str">
        <v>Payments - IMT Paypal</v>
      </c>
      <c r="B47" t="str">
        <v>FISERV</v>
      </c>
    </row>
    <row r="48">
      <c r="A48" t="str">
        <v>Payments - WL Paypal</v>
      </c>
      <c r="B48" t="str">
        <v>FISERV</v>
      </c>
    </row>
    <row r="49">
      <c r="A49" t="str">
        <v>Payments - GC Redeemed</v>
      </c>
    </row>
    <row r="50">
      <c r="A50" t="str">
        <v>Payment Tips - WL Paypal</v>
      </c>
    </row>
    <row r="51">
      <c r="A51" t="str">
        <v>Revenues - Gift Card Sales</v>
      </c>
    </row>
    <row r="52">
      <c r="A52" t="str">
        <v>Discounts - Police</v>
      </c>
    </row>
    <row r="53">
      <c r="A53" t="str">
        <v>Discounts - Open %</v>
      </c>
    </row>
    <row r="54">
      <c r="A54" t="str">
        <v>AM Deposit</v>
      </c>
    </row>
    <row r="55">
      <c r="A55" t="str">
        <v>Sales Tax Payable - No Tax</v>
      </c>
    </row>
    <row r="56">
      <c r="A56" t="str">
        <v>Payments - WL Visa</v>
      </c>
    </row>
    <row r="57">
      <c r="A57" t="str">
        <v>Discounts - Other</v>
      </c>
    </row>
    <row r="58">
      <c r="A58" t="str">
        <v>Payment Tips - WL Visa</v>
      </c>
    </row>
  </sheetData>
  <pageMargins left="0.7" right="0.7" top="0.75" bottom="0.75" header="0.3" footer="0.3"/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 POS</vt:lpstr>
      <vt:lpstr>StoreDates</vt:lpstr>
      <vt:lpstr>Sales</vt:lpstr>
      <vt:lpstr>Conciliation</vt:lpstr>
      <vt:lpstr>Tax Review</vt:lpstr>
      <vt:lpstr>Daily Sales Popeyes Red</vt:lpstr>
      <vt:lpstr>Daily Sales Popeyes 04-04-2026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2024-06-24T22:06:37Z</dcterms:created>
  <dcterms:modified xsi:type="dcterms:W3CDTF">2026-06-01T21:13:12Z</dcterms:modified>
  <cp:lastModifiedBy>Eduardo Pérez</cp:lastModifiedBy>
  <dc:creator>Account Reconciliations Department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0x01010066EC0EF2D1FAAD419D56BAC0836A9E2E</vt:lpwstr>
  </property>
  <property fmtid="{D5CDD505-2E9C-101B-9397-08002B2CF9AE}" pid="3" name="MSIP_Label_e35f5708-de33-4cfa-a993-861fc5d3d2da_Enabled">
    <vt:lpwstr>true</vt:lpwstr>
  </property>
  <property fmtid="{D5CDD505-2E9C-101B-9397-08002B2CF9AE}" pid="4" name="MSIP_Label_e35f5708-de33-4cfa-a993-861fc5d3d2da_SetDate">
    <vt:lpwstr>2024-06-25T17:03:22Z</vt:lpwstr>
  </property>
  <property fmtid="{D5CDD505-2E9C-101B-9397-08002B2CF9AE}" pid="5" name="MSIP_Label_e35f5708-de33-4cfa-a993-861fc5d3d2da_Method">
    <vt:lpwstr>Standard</vt:lpwstr>
  </property>
  <property fmtid="{D5CDD505-2E9C-101B-9397-08002B2CF9AE}" pid="6" name="MSIP_Label_e35f5708-de33-4cfa-a993-861fc5d3d2da_Name">
    <vt:lpwstr>defa4170-0d19-0005-0004-bc88714345d2</vt:lpwstr>
  </property>
  <property fmtid="{D5CDD505-2E9C-101B-9397-08002B2CF9AE}" pid="7" name="MSIP_Label_e35f5708-de33-4cfa-a993-861fc5d3d2da_SiteId">
    <vt:lpwstr>d2b910d1-e65c-4da1-b7b4-2379efb605b1</vt:lpwstr>
  </property>
  <property fmtid="{D5CDD505-2E9C-101B-9397-08002B2CF9AE}" pid="8" name="MSIP_Label_e35f5708-de33-4cfa-a993-861fc5d3d2da_ActionId">
    <vt:lpwstr>1351d6c7-7bdc-4138-b410-3274bb0ad7c3</vt:lpwstr>
  </property>
  <property fmtid="{D5CDD505-2E9C-101B-9397-08002B2CF9AE}" pid="9" name="MSIP_Label_e35f5708-de33-4cfa-a993-861fc5d3d2da_ContentBits">
    <vt:lpwstr>0</vt:lpwstr>
  </property>
  <property fmtid="{D5CDD505-2E9C-101B-9397-08002B2CF9AE}" pid="10" name="MediaServiceImageTags">
    <vt:lpwstr/>
  </property>
</Properties>
</file>