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15" windowWidth="20115" windowHeight="6555" activeTab="1"/>
  </bookViews>
  <sheets>
    <sheet name="INDICE" sheetId="1" r:id="rId1"/>
    <sheet name="LISTADO" sheetId="2" r:id="rId2"/>
    <sheet name="Hoja3" sheetId="3" state="hidden" r:id="rId3"/>
    <sheet name="Hoja4" sheetId="4" state="hidden" r:id="rId4"/>
    <sheet name="Hoja5" sheetId="5" state="hidden" r:id="rId5"/>
    <sheet name="Hoja6" sheetId="6" state="hidden" r:id="rId6"/>
  </sheets>
  <calcPr calcId="145621"/>
</workbook>
</file>

<file path=xl/calcChain.xml><?xml version="1.0" encoding="utf-8"?>
<calcChain xmlns="http://schemas.openxmlformats.org/spreadsheetml/2006/main">
  <c r="C502" i="2" l="1"/>
  <c r="C304" i="2" l="1"/>
  <c r="C224" i="2" l="1"/>
  <c r="C9" i="2" l="1"/>
  <c r="C11" i="2"/>
  <c r="C14" i="2"/>
  <c r="C15" i="2"/>
  <c r="C16" i="2"/>
  <c r="C18" i="2"/>
  <c r="C19" i="2"/>
  <c r="C20" i="2"/>
  <c r="C21" i="2"/>
  <c r="C22" i="2"/>
  <c r="C23" i="2"/>
  <c r="C24" i="2"/>
  <c r="C25" i="2"/>
  <c r="C29" i="2"/>
  <c r="C30" i="2"/>
  <c r="C31" i="2"/>
  <c r="C36" i="2"/>
  <c r="C38" i="2"/>
  <c r="C39" i="2"/>
  <c r="C40" i="2"/>
  <c r="C42" i="2"/>
  <c r="C46" i="2"/>
  <c r="C50" i="2"/>
  <c r="C52" i="2"/>
  <c r="C54" i="2"/>
  <c r="C55" i="2"/>
  <c r="C56" i="2"/>
  <c r="C57" i="2"/>
  <c r="C66" i="2"/>
  <c r="C71" i="2"/>
  <c r="C76" i="2"/>
  <c r="C77" i="2"/>
  <c r="C78" i="2"/>
  <c r="C79" i="2"/>
  <c r="C83" i="2"/>
  <c r="C84" i="2"/>
  <c r="C89" i="2"/>
  <c r="C93" i="2"/>
  <c r="C94" i="2"/>
  <c r="C99" i="2"/>
  <c r="C101" i="2"/>
  <c r="C103" i="2"/>
  <c r="C104" i="2"/>
  <c r="C105" i="2"/>
  <c r="C106" i="2"/>
  <c r="C107" i="2"/>
  <c r="C108" i="2"/>
  <c r="C109" i="2"/>
  <c r="C110" i="2"/>
  <c r="C111" i="2"/>
  <c r="C112" i="2"/>
  <c r="C113" i="2"/>
  <c r="C116" i="2"/>
  <c r="C117" i="2"/>
  <c r="C119" i="2"/>
  <c r="C120" i="2"/>
  <c r="C125" i="2"/>
  <c r="C126" i="2"/>
  <c r="C127" i="2"/>
  <c r="C128" i="2"/>
  <c r="C129" i="2"/>
  <c r="C130" i="2"/>
  <c r="C131" i="2"/>
  <c r="C132" i="2"/>
  <c r="C133" i="2"/>
  <c r="C134" i="2"/>
  <c r="C135" i="2"/>
  <c r="C137" i="2"/>
  <c r="C138" i="2"/>
  <c r="C139" i="2"/>
  <c r="C140" i="2"/>
  <c r="C143" i="2"/>
  <c r="C144" i="2"/>
  <c r="C145" i="2"/>
  <c r="C146" i="2"/>
  <c r="C147" i="2"/>
  <c r="C148" i="2"/>
  <c r="C152" i="2"/>
  <c r="C154" i="2"/>
  <c r="C161" i="2"/>
  <c r="C162" i="2"/>
  <c r="C167" i="2"/>
  <c r="C171" i="2"/>
  <c r="C172" i="2"/>
  <c r="C174" i="2"/>
  <c r="C175" i="2"/>
  <c r="C178" i="2"/>
  <c r="C182" i="2"/>
  <c r="C183" i="2"/>
  <c r="C187" i="2"/>
  <c r="C188" i="2"/>
  <c r="C189" i="2"/>
  <c r="C193" i="2"/>
  <c r="C198" i="2"/>
  <c r="C200" i="2"/>
  <c r="C203" i="2"/>
  <c r="C204" i="2"/>
  <c r="C205" i="2"/>
  <c r="C206" i="2"/>
  <c r="C207" i="2"/>
  <c r="C208" i="2"/>
  <c r="C210" i="2"/>
  <c r="C211" i="2"/>
  <c r="C217" i="2"/>
  <c r="C218" i="2"/>
  <c r="C219" i="2"/>
  <c r="C220" i="2"/>
  <c r="C225" i="2"/>
  <c r="C226" i="2"/>
  <c r="C232" i="2"/>
  <c r="C233" i="2"/>
  <c r="C234" i="2"/>
  <c r="C235" i="2"/>
  <c r="C236" i="2"/>
  <c r="C237" i="2"/>
  <c r="C238" i="2"/>
  <c r="C240" i="2"/>
  <c r="C241" i="2"/>
  <c r="C250" i="2"/>
  <c r="C251" i="2"/>
  <c r="C252" i="2"/>
  <c r="C254" i="2"/>
  <c r="C255" i="2"/>
  <c r="C256" i="2"/>
  <c r="C257" i="2"/>
  <c r="C258" i="2"/>
  <c r="C263" i="2"/>
  <c r="C264" i="2"/>
  <c r="C269" i="2"/>
  <c r="C270" i="2"/>
  <c r="C272" i="2"/>
  <c r="C273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91" i="2"/>
  <c r="C292" i="2"/>
  <c r="C294" i="2"/>
  <c r="C299" i="2"/>
  <c r="C300" i="2"/>
  <c r="C302" i="2"/>
  <c r="C305" i="2"/>
  <c r="C306" i="2"/>
  <c r="C307" i="2"/>
  <c r="C308" i="2"/>
  <c r="C309" i="2"/>
  <c r="C310" i="2"/>
  <c r="C311" i="2"/>
  <c r="C312" i="2"/>
  <c r="C317" i="2"/>
  <c r="C318" i="2"/>
  <c r="C319" i="2"/>
  <c r="C321" i="2"/>
  <c r="C322" i="2"/>
  <c r="C326" i="2"/>
  <c r="C327" i="2"/>
  <c r="C328" i="2"/>
  <c r="C331" i="2"/>
  <c r="C332" i="2"/>
  <c r="C334" i="2"/>
  <c r="C336" i="2"/>
  <c r="C340" i="2"/>
  <c r="C341" i="2"/>
  <c r="C342" i="2"/>
  <c r="C343" i="2"/>
  <c r="C348" i="2"/>
  <c r="C349" i="2"/>
  <c r="C350" i="2"/>
  <c r="C351" i="2"/>
  <c r="C352" i="2"/>
  <c r="C353" i="2"/>
  <c r="C357" i="2"/>
  <c r="C358" i="2"/>
  <c r="C359" i="2"/>
  <c r="C363" i="2"/>
  <c r="C369" i="2"/>
  <c r="C371" i="2"/>
  <c r="C372" i="2"/>
  <c r="C373" i="2"/>
  <c r="C374" i="2"/>
  <c r="C375" i="2"/>
  <c r="C380" i="2"/>
  <c r="C381" i="2"/>
  <c r="C383" i="2"/>
  <c r="C386" i="2"/>
  <c r="C393" i="2"/>
  <c r="C394" i="2"/>
  <c r="C395" i="2"/>
  <c r="C399" i="2"/>
  <c r="C400" i="2"/>
  <c r="C401" i="2"/>
  <c r="C402" i="2"/>
  <c r="C403" i="2"/>
  <c r="C404" i="2"/>
  <c r="C405" i="2"/>
  <c r="C406" i="2"/>
  <c r="C407" i="2"/>
  <c r="C408" i="2"/>
  <c r="C412" i="2"/>
  <c r="C413" i="2"/>
  <c r="C415" i="2"/>
  <c r="C417" i="2"/>
  <c r="C418" i="2"/>
  <c r="C419" i="2"/>
  <c r="C420" i="2"/>
  <c r="C421" i="2"/>
  <c r="C422" i="2"/>
  <c r="C423" i="2"/>
  <c r="C424" i="2"/>
  <c r="C428" i="2"/>
  <c r="C430" i="2"/>
  <c r="C431" i="2"/>
  <c r="C433" i="2"/>
  <c r="C435" i="2"/>
  <c r="C439" i="2"/>
  <c r="C440" i="2"/>
  <c r="C441" i="2"/>
  <c r="C443" i="2"/>
  <c r="C444" i="2"/>
  <c r="C445" i="2"/>
  <c r="C446" i="2"/>
  <c r="C447" i="2"/>
  <c r="C448" i="2"/>
  <c r="C449" i="2"/>
  <c r="C455" i="2"/>
  <c r="C456" i="2"/>
  <c r="C458" i="2"/>
  <c r="C459" i="2"/>
  <c r="C463" i="2"/>
  <c r="C464" i="2"/>
  <c r="C465" i="2"/>
  <c r="C466" i="2"/>
  <c r="C467" i="2"/>
  <c r="C471" i="2"/>
  <c r="C472" i="2"/>
  <c r="C473" i="2"/>
  <c r="C474" i="2"/>
  <c r="C478" i="2"/>
  <c r="C480" i="2"/>
  <c r="C482" i="2"/>
  <c r="C483" i="2"/>
  <c r="C486" i="2"/>
  <c r="C494" i="2"/>
  <c r="C495" i="2"/>
  <c r="C497" i="2"/>
  <c r="C505" i="2"/>
  <c r="C506" i="2"/>
  <c r="C510" i="2"/>
  <c r="C518" i="2"/>
  <c r="C520" i="2"/>
  <c r="C523" i="2"/>
  <c r="C526" i="2"/>
  <c r="C527" i="2"/>
  <c r="C528" i="2"/>
  <c r="C529" i="2"/>
  <c r="C530" i="2"/>
  <c r="C531" i="2"/>
  <c r="C532" i="2"/>
  <c r="C533" i="2"/>
  <c r="C535" i="2"/>
  <c r="C536" i="2"/>
  <c r="C538" i="2"/>
  <c r="C540" i="2"/>
  <c r="C547" i="2"/>
  <c r="C548" i="2"/>
  <c r="C549" i="2"/>
  <c r="C551" i="2"/>
  <c r="C553" i="2"/>
  <c r="C554" i="2"/>
  <c r="C555" i="2"/>
  <c r="C557" i="2"/>
  <c r="C569" i="2"/>
  <c r="C573" i="2"/>
  <c r="C574" i="2"/>
  <c r="C575" i="2"/>
  <c r="C576" i="2"/>
  <c r="C577" i="2"/>
  <c r="C578" i="2"/>
  <c r="C579" i="2"/>
  <c r="C584" i="2"/>
  <c r="C589" i="2"/>
  <c r="C590" i="2"/>
  <c r="C591" i="2"/>
  <c r="C592" i="2"/>
  <c r="C596" i="2"/>
  <c r="C603" i="2"/>
  <c r="C606" i="2"/>
  <c r="C607" i="2"/>
  <c r="C608" i="2"/>
  <c r="C610" i="2"/>
  <c r="C615" i="2"/>
  <c r="C618" i="2"/>
  <c r="C620" i="2"/>
  <c r="C621" i="2"/>
  <c r="C625" i="2"/>
  <c r="C626" i="2"/>
  <c r="C627" i="2"/>
  <c r="C636" i="2"/>
  <c r="C643" i="2"/>
  <c r="C651" i="2"/>
  <c r="C652" i="2"/>
  <c r="C661" i="2"/>
  <c r="C663" i="2"/>
  <c r="C664" i="2"/>
  <c r="C665" i="2"/>
  <c r="C674" i="2"/>
  <c r="C675" i="2"/>
  <c r="C680" i="2"/>
  <c r="C684" i="2"/>
  <c r="C693" i="2"/>
  <c r="C694" i="2"/>
  <c r="C700" i="2"/>
  <c r="C704" i="2"/>
  <c r="C709" i="2"/>
  <c r="C710" i="2"/>
  <c r="C711" i="2"/>
  <c r="C712" i="2"/>
  <c r="C717" i="2"/>
  <c r="C718" i="2"/>
  <c r="C723" i="2"/>
  <c r="C724" i="2"/>
  <c r="C725" i="2"/>
  <c r="C726" i="2"/>
  <c r="C730" i="2"/>
</calcChain>
</file>

<file path=xl/sharedStrings.xml><?xml version="1.0" encoding="utf-8"?>
<sst xmlns="http://schemas.openxmlformats.org/spreadsheetml/2006/main" count="2378" uniqueCount="1109">
  <si>
    <t>HH TOTAL</t>
  </si>
  <si>
    <t>BARRENADO CONVENCIONAL</t>
  </si>
  <si>
    <t>BARRENADO EN TERRENO</t>
  </si>
  <si>
    <t>BARRENADO LAZZATIEC</t>
  </si>
  <si>
    <t>CENTRO MECANIZADO</t>
  </si>
  <si>
    <t>DECANTER</t>
  </si>
  <si>
    <t>EQUIPO EN TERRENO</t>
  </si>
  <si>
    <t>EQUIPOS</t>
  </si>
  <si>
    <t>SOLDADURA</t>
  </si>
  <si>
    <t>SOLDADURA EN TERRENO</t>
  </si>
  <si>
    <t>TORNO C:N.C</t>
  </si>
  <si>
    <t>TORNO CONVENCIONAL</t>
  </si>
  <si>
    <t>TORNO VERTICAL</t>
  </si>
  <si>
    <t>FRESA</t>
  </si>
  <si>
    <t>REDUCTORES</t>
  </si>
  <si>
    <t>RECTIFICADO</t>
  </si>
  <si>
    <t>OT</t>
  </si>
  <si>
    <t>REDUCTOR SEW RF 137 MONTAJE DE 1 MACHON ( MECANIZADO CHAVETERO)</t>
  </si>
  <si>
    <t>INTERCAMBIO DE EJES ENTRE REDUCTORES SEW EURO DRIVE , N°SERIE  5701.8513/2001010101</t>
  </si>
  <si>
    <t>INTERCAMBIO DE EJES ENTRE REDUCTORES SEW EURO DRIVE , N° SERIE  56-6502636901.0001.10</t>
  </si>
  <si>
    <t>SERVICIO DE RECUPERACION REDUCTOR DE HARNERO, MODELO GG20, N° SERIE P004505</t>
  </si>
  <si>
    <t>REDUCTOR MARCA TEXTRON, MODELO 0104 PARA EVALUAR Y REPARAR</t>
  </si>
  <si>
    <t xml:space="preserve">REDUCTOR PARTE , N°SERIE 4440415-0140422. PARA EVALUACION Y REPARACION </t>
  </si>
  <si>
    <t>REDUCTOR DE ASCENSOR SIN FIN CORONA PARA REPARACION CON POLEA DE ENTRADA MONTADA</t>
  </si>
  <si>
    <t>REDUCTOR FLENDER , MODELO H1SH7A PARA RECUPERACION RECEPCIONADO EN MD</t>
  </si>
  <si>
    <t>REDUCTOR DE GIRO PC 5500, MODELO RCI8902 PARA SERVICIO DE DESARMADO Y REPARACION</t>
  </si>
  <si>
    <t>CAJA REDUCTORA LINEA 526 PARA EVALUACION</t>
  </si>
  <si>
    <t>REDUCTOR MARCA SUMITOMO PARA SERVICIO DE RECUPERACION</t>
  </si>
  <si>
    <t>3 REDUCTORES KOMATSU PARA SERVICIO DE INSPECCION</t>
  </si>
  <si>
    <t>CARCASA REDUCTOR, PARA CAMBIO DE RODAMIENTOS</t>
  </si>
  <si>
    <t>REDUCTOR VELOCIDAD FALK C/ELLIPSE 1064328 PARA SERVICIO DE RECUPERACION</t>
  </si>
  <si>
    <t xml:space="preserve">REDUCTOR CENTRIFUGO , SERVICIO DE DESMONTAJE A POLEA A CABEZAL </t>
  </si>
  <si>
    <t xml:space="preserve">REDUCTOR SUMITOMO PARA SERVICIOS DE MONTAJE DE MACHON DE ACOPLE </t>
  </si>
  <si>
    <t>REDUCTOR MOLINO 2 PARA CAMBIO DE POSICION DE EJES , MAQUINEADO Y MONTADO DE MACHONES, IN SITU</t>
  </si>
  <si>
    <t>REDUCTOR FLENDER 4150137 DE  EJES PARALELOS Y EJES SALIDA PERFORADO</t>
  </si>
  <si>
    <t xml:space="preserve">REDUCTOR KELLER , MODELO KSIH 1200 PARA SUMINISTRO PAR CONICO </t>
  </si>
  <si>
    <t xml:space="preserve">REDUCTOR SM CYCLO PARA SERVICIO DE RECUPERACION DE PIEZA EXTREMA </t>
  </si>
  <si>
    <t>REDUCTOR FLENDER TORNILLO 102, N°SERIE 402-108042-001-4 PARA REPARACION</t>
  </si>
  <si>
    <t>REDUCTORES MARCA HANSEN , MODELO QHP33TRN-28 PARA SERVICIO DE CAMBIO DE MACHONES</t>
  </si>
  <si>
    <t>2 REDUCTORES FLENDER DE 20 TONELADAS CADA UNO PARA CAMBIO DE MACHONES , IN SITU</t>
  </si>
  <si>
    <t>REDUCTOR DE ASCENSOR TKM 105 PARA REPARACION DE CORONA SIN FIN</t>
  </si>
  <si>
    <t>REDUCTOR DE VELOCIDAD MOVENTAS MONTADO SOBRE ATRIL C/ELLIPSE 771865, MARCA 330ML701 PARA SERVICIO DE MANTENCION</t>
  </si>
  <si>
    <t>REDUCTOR FLENDER , MODELO MDSS2 PARA REPARAR , EVALUAR Y COTIZAR</t>
  </si>
  <si>
    <t>REDUCTOR SIN FIN CORONA PRENSAS NRM AZUL PARA SERVICIO DE RECUPERACION</t>
  </si>
  <si>
    <t>REDUCTOR FLENDER , MODELO H1SH9A ,N° SERIE 367735-0040-001 PARA REPARACION</t>
  </si>
  <si>
    <t xml:space="preserve">CAJA REDUCTORA , PARA SERVICIO DE RECUPERACION </t>
  </si>
  <si>
    <t>REDUCTOR DE GIRO GFB 174E 9021 , N°SERIE 72802002693</t>
  </si>
  <si>
    <t xml:space="preserve">MOTOREDUCTOR , SERVICIO DE DESMONTAJE DE EJE </t>
  </si>
  <si>
    <t>2 MOTOREDUCTORES, PARA SERVICIO DE RECUPERACION</t>
  </si>
  <si>
    <t>3,75</t>
  </si>
  <si>
    <t>19,25</t>
  </si>
  <si>
    <t>24,75</t>
  </si>
  <si>
    <t>8,5</t>
  </si>
  <si>
    <t>5,00</t>
  </si>
  <si>
    <t>5,75</t>
  </si>
  <si>
    <t>27,5</t>
  </si>
  <si>
    <t>1,5</t>
  </si>
  <si>
    <t>3,5</t>
  </si>
  <si>
    <t>48,75</t>
  </si>
  <si>
    <t>79,00</t>
  </si>
  <si>
    <t>121,75</t>
  </si>
  <si>
    <t>13,00</t>
  </si>
  <si>
    <t>42,5</t>
  </si>
  <si>
    <t>24,25</t>
  </si>
  <si>
    <t>12,5</t>
  </si>
  <si>
    <t>83,75</t>
  </si>
  <si>
    <t>22,25</t>
  </si>
  <si>
    <t>2,5</t>
  </si>
  <si>
    <t>6,00</t>
  </si>
  <si>
    <t>6,75</t>
  </si>
  <si>
    <t>1,00</t>
  </si>
  <si>
    <t>4,5</t>
  </si>
  <si>
    <t>68,00</t>
  </si>
  <si>
    <t>64,25</t>
  </si>
  <si>
    <t>36,5</t>
  </si>
  <si>
    <t>24,00</t>
  </si>
  <si>
    <t>139,00</t>
  </si>
  <si>
    <t>15,5</t>
  </si>
  <si>
    <t>161,75</t>
  </si>
  <si>
    <t>4,00</t>
  </si>
  <si>
    <t>31,5</t>
  </si>
  <si>
    <t>4,25</t>
  </si>
  <si>
    <t>77,00</t>
  </si>
  <si>
    <t>52,5</t>
  </si>
  <si>
    <t>10,00</t>
  </si>
  <si>
    <t>24,5</t>
  </si>
  <si>
    <t>7,00</t>
  </si>
  <si>
    <t>51,00</t>
  </si>
  <si>
    <t>6,5</t>
  </si>
  <si>
    <t>3,00</t>
  </si>
  <si>
    <t>43,5</t>
  </si>
  <si>
    <t>59,75</t>
  </si>
  <si>
    <t>14,5</t>
  </si>
  <si>
    <t>76,5</t>
  </si>
  <si>
    <t>82,25</t>
  </si>
  <si>
    <t>19,75</t>
  </si>
  <si>
    <t>43,25</t>
  </si>
  <si>
    <t>44,75</t>
  </si>
  <si>
    <t>111,25</t>
  </si>
  <si>
    <t>171,25</t>
  </si>
  <si>
    <t>25,5</t>
  </si>
  <si>
    <t>8,00</t>
  </si>
  <si>
    <t>49,00</t>
  </si>
  <si>
    <t>355,00</t>
  </si>
  <si>
    <t>37,5</t>
  </si>
  <si>
    <t>46,25</t>
  </si>
  <si>
    <t>29,5</t>
  </si>
  <si>
    <t>0,75</t>
  </si>
  <si>
    <t>14,00</t>
  </si>
  <si>
    <t>33,75</t>
  </si>
  <si>
    <t>197,25</t>
  </si>
  <si>
    <t>9,75</t>
  </si>
  <si>
    <t>10,25</t>
  </si>
  <si>
    <t>14,75</t>
  </si>
  <si>
    <t>28,00</t>
  </si>
  <si>
    <t>22,75</t>
  </si>
  <si>
    <t>34,75</t>
  </si>
  <si>
    <t>5,5</t>
  </si>
  <si>
    <t>17,75</t>
  </si>
  <si>
    <t>267,25</t>
  </si>
  <si>
    <t>26,5</t>
  </si>
  <si>
    <t>8,25</t>
  </si>
  <si>
    <t>61,75</t>
  </si>
  <si>
    <t>54,5</t>
  </si>
  <si>
    <t>34,25</t>
  </si>
  <si>
    <t>18,5</t>
  </si>
  <si>
    <t>64,75</t>
  </si>
  <si>
    <t>161,5</t>
  </si>
  <si>
    <t>18,25</t>
  </si>
  <si>
    <t>7,25</t>
  </si>
  <si>
    <t>35,5</t>
  </si>
  <si>
    <t>55,00</t>
  </si>
  <si>
    <t>29,00</t>
  </si>
  <si>
    <t>75,75</t>
  </si>
  <si>
    <t>185,00</t>
  </si>
  <si>
    <t>13,25</t>
  </si>
  <si>
    <t>12,00</t>
  </si>
  <si>
    <t>50,5</t>
  </si>
  <si>
    <t>2,00</t>
  </si>
  <si>
    <t>38,75</t>
  </si>
  <si>
    <t>20,5</t>
  </si>
  <si>
    <t>20,00</t>
  </si>
  <si>
    <t>21,75</t>
  </si>
  <si>
    <t>7,5</t>
  </si>
  <si>
    <t>6,25</t>
  </si>
  <si>
    <t>47,00</t>
  </si>
  <si>
    <t>177,5</t>
  </si>
  <si>
    <t>35,75</t>
  </si>
  <si>
    <t>30,5</t>
  </si>
  <si>
    <t>170,00</t>
  </si>
  <si>
    <t>45,75</t>
  </si>
  <si>
    <t>47,5</t>
  </si>
  <si>
    <t>171,00</t>
  </si>
  <si>
    <t>2,25</t>
  </si>
  <si>
    <t>15,25</t>
  </si>
  <si>
    <t>3,25</t>
  </si>
  <si>
    <t>258,75</t>
  </si>
  <si>
    <t>11,5</t>
  </si>
  <si>
    <t>246,00</t>
  </si>
  <si>
    <t>93,75</t>
  </si>
  <si>
    <t>105,25</t>
  </si>
  <si>
    <t>14,25</t>
  </si>
  <si>
    <t>34,00</t>
  </si>
  <si>
    <t>101,00</t>
  </si>
  <si>
    <t>7,75</t>
  </si>
  <si>
    <t>53,75</t>
  </si>
  <si>
    <t>17,00</t>
  </si>
  <si>
    <t>21,00</t>
  </si>
  <si>
    <t>10,5</t>
  </si>
  <si>
    <t>256,5</t>
  </si>
  <si>
    <t>9,5</t>
  </si>
  <si>
    <t>17,25</t>
  </si>
  <si>
    <t>56,5</t>
  </si>
  <si>
    <t>15,75</t>
  </si>
  <si>
    <t>28,5</t>
  </si>
  <si>
    <t>104,25</t>
  </si>
  <si>
    <t>23,00</t>
  </si>
  <si>
    <t>322,25</t>
  </si>
  <si>
    <t>38,25</t>
  </si>
  <si>
    <t>237,5</t>
  </si>
  <si>
    <t>13,5</t>
  </si>
  <si>
    <t>129,00</t>
  </si>
  <si>
    <t>1,75</t>
  </si>
  <si>
    <t>9,00</t>
  </si>
  <si>
    <t>321,25</t>
  </si>
  <si>
    <t>8,75</t>
  </si>
  <si>
    <t>5,25</t>
  </si>
  <si>
    <t>16,5</t>
  </si>
  <si>
    <t>30,25</t>
  </si>
  <si>
    <t>19,00</t>
  </si>
  <si>
    <t>49,25</t>
  </si>
  <si>
    <t>227,00</t>
  </si>
  <si>
    <t>11,25</t>
  </si>
  <si>
    <t>86,25</t>
  </si>
  <si>
    <t>107,00</t>
  </si>
  <si>
    <t>130,75</t>
  </si>
  <si>
    <t>81,00</t>
  </si>
  <si>
    <t>SUB  RECURSO MANO DE OBRA HRS.</t>
  </si>
  <si>
    <t>DECANTER NX 418B, N°SERIE M-0010310 PARA REPARACION</t>
  </si>
  <si>
    <t>DECANTER NX 438B31G , N°SERIE 50196210 PARA SERVICIO DE RECUPERACION</t>
  </si>
  <si>
    <t>DECANTER PLUMA Y CERDAS MODELO NX41S PARA SERVICIO DE RECUPERACION</t>
  </si>
  <si>
    <t>DECANTER NX 16 CON BASE DE MONTAJE Y CAJA REDUCTORA PARA REPARACION</t>
  </si>
  <si>
    <t>DECANTER NX 438B31G PARA FABRICACION - RECUPERACION DE PIEZAS INTERMEDIAS</t>
  </si>
  <si>
    <t>DECANTER ALDEC 40 , N°SERIE 512677/2008 PARA SERVICIO DE RECUPERACION</t>
  </si>
  <si>
    <t xml:space="preserve">DECANTER NX-418 PARA REPARACION PIEZA EXTREMA MENOR </t>
  </si>
  <si>
    <t>TORNILLO DECANTER NX438 PARA SERVICIO DE RECUPERACION</t>
  </si>
  <si>
    <t>DECANTER X 35 PARA EVALUACION Y ENDEREZADO DE ALABES</t>
  </si>
  <si>
    <t>DECANTER FPNX 438B PARA SERVICIO DE RECUPERACION SIN INTERVECION DEL BASTIDOR</t>
  </si>
  <si>
    <t>DECANTER NX-438 PARA FABRICAR RECEPCIONADOS EN MD</t>
  </si>
  <si>
    <t>DECANTER ALDEC 45, PARA ARMADO DE DECANTER</t>
  </si>
  <si>
    <t xml:space="preserve">DECANTER PRIMARIO NX-418 PARA SERVICIO DE ARMADO Y EVALUACION </t>
  </si>
  <si>
    <t>DECANTER NX-934 PARA REALIZACION DE TRABAJOS</t>
  </si>
  <si>
    <t>DECANTER ALDEC 10 DE PLANTA RILES PARA SERVICIO DE RECUPERACION RECEPCIONADO EN MD</t>
  </si>
  <si>
    <t>DECANTER FULEC 600 PARA SERVICIO DE RECUPERACION EN CONJUNTO</t>
  </si>
  <si>
    <t>TORNILLO DECANTER ALDEC 530 PARA SERVICIO DE RECUPERACION</t>
  </si>
  <si>
    <t>TORNILLO DECANTER PARA EVALUACION</t>
  </si>
  <si>
    <t>DECANTER ALDEC 45, PARA SERVICIOS DE COMPONENTES</t>
  </si>
  <si>
    <t xml:space="preserve">DECANTER ALDEC 45 PARA RECUPERACION DE 1 DESCANSO, UN MACHON Y UN EJE SOLAR </t>
  </si>
  <si>
    <t>DECANTER ALDEC 45 PARA CONTROLES DE PIEZAS EXTREMA</t>
  </si>
  <si>
    <t xml:space="preserve">TORNILLO DECANTER ALDEC 60 PARA SERVICIOS DE RECUPERACION </t>
  </si>
  <si>
    <t>DECANTER NX-418 PARA SERVICIOS A PIEZAS CON CAMISA INOXIDABLE</t>
  </si>
  <si>
    <t>RECTIFICAR TORNILLO DECANTER</t>
  </si>
  <si>
    <t>VALVULA HIDRAULICA PARA REPARACION</t>
  </si>
  <si>
    <t>VALVULA GLOBO 14'' PARA SERVICIO DE RECUPERACION</t>
  </si>
  <si>
    <t xml:space="preserve">VALVULAS DE COMPRESOR DE AIRE PARA FABRICACION DE 4 CAJAS CARGADORAS </t>
  </si>
  <si>
    <t>VALVULA PROPORCIONAL PARA FABRICACION DE UN ADAPTADOR</t>
  </si>
  <si>
    <t>VALVULA GROVE 8X300 S/N M247280-11 EN CALIDAD DE DEVOLUCION</t>
  </si>
  <si>
    <t>VALVULA GROVE 8X 300 ,N°SERIE M247270-10 PARA PRUEBA HIDROSTATICA DE VERIFICACION Y ASEGURAMIENTO DE ESTANQUEIDAD</t>
  </si>
  <si>
    <t>VALVULA GROVE 8X 300 ,N°SERIE M247280-4 PARA PRUEBA HIDROSTATICA DE VERIFICACION Y ASEGURAMIENTO DE ESTANQUEIDAD</t>
  </si>
  <si>
    <t>ACTUADOR SHAFER 26X36 PARA SERVICIO DE RECUPERACION</t>
  </si>
  <si>
    <t>BLOCK DE VALVULAS DE UN HOMOGEINIZADOR PARA SERVICIO DE RECUPERACION</t>
  </si>
  <si>
    <t>VALVULA DANIEL 16X600, N°SERIE 022600150 PARA PRUEBA HIDROSTATICA DE VERIFICACION Y ASEGURAMIENTO DE ESTANQUEIDAD</t>
  </si>
  <si>
    <t>VALVULA DOMO U-3, N°SERIE V-3019 PARA SERVICIO DE RECUPERACION</t>
  </si>
  <si>
    <t>VALVULA DOMO U-3, N°SERIE V-3031 PARA SERVICIO DE RECUPERACION</t>
  </si>
  <si>
    <t>VALVULA DOMO U-3, N°SERIE V-3018 PARA PARA SERVICIO DE RECUPERACION Y SUMINISTRO DE 1 KIT DE ELLOS</t>
  </si>
  <si>
    <t>VALVULA 4X300 PARA PRUEBA HIDROSTATICA DE VERIFICACION Y ASEGURAMIENTO DE ESTANQUEIDAD</t>
  </si>
  <si>
    <t xml:space="preserve">2 VALVULAS DOMO (MCDE 005134 Y MCDE 005103-002) PARA SERVICIO DE REPARACION </t>
  </si>
  <si>
    <t>VALVULA ROTATORIA PLANTA CAL , PARA EVALUACION</t>
  </si>
  <si>
    <t>VALVULA 6X600 GROVE S/N ,N°SERIE 111569229-2 PARA PRUEBA HIDROSTATICA DE VERIFICACION Y ASEGURAMIENTO DE ESTANQUEIDAD</t>
  </si>
  <si>
    <t xml:space="preserve">CAJA DE VALVULAS MAS COMPONENTES, PARA SERVICIOS </t>
  </si>
  <si>
    <t xml:space="preserve">2 VALVULAS 6X300 ARGUS SN , N°SERIE 380853001 - 380853002 PARA PRUEBA DE ESTANQUEIDAD Y PRUEBAS DE ASIENTO </t>
  </si>
  <si>
    <t>VALVULA EN SALA DE MAQUINA DE PERFORADORA PV351 EN AGUNSA PARA DESMONTAJE</t>
  </si>
  <si>
    <t>VALVULA 4X300 DE BOLA ,N°SERIE 372402008 PARA RECUPERAR HILO 1/2'' NPT</t>
  </si>
  <si>
    <t>VALVULA DE DESAHOGO PARA MECANIZADO DE ALOJAMIENTO, IN SITU</t>
  </si>
  <si>
    <t>SERVICIO DE DESMONTAJE  DE UNIDAD DE POTENCIA Y BANCO DE VALVULAS , IN SITU</t>
  </si>
  <si>
    <t>FABRICAR DE UN EJE TORNILLO Y UNA TUERCA SIMILARES A MUESTRA PARA VALVULAS</t>
  </si>
  <si>
    <t>MOTORES</t>
  </si>
  <si>
    <t xml:space="preserve">MOTOR 1500 HP PARA FABRICACION DE PLACAS DE SOPORTE </t>
  </si>
  <si>
    <t>MOTOR ELECTRICO PARA SERVICIO DE RECUPERACION ARMADURA</t>
  </si>
  <si>
    <t>MOTOR SIEMENS 32 KW DE 4 POLOS PARA MANTENCION</t>
  </si>
  <si>
    <t>MOTOR ELECTRICO MARCA ABB, MODELO MZCLA-315SMA, N°SERIE 0517-010792562 PARA RECUPERACION</t>
  </si>
  <si>
    <t>VALVULA PARA SERVICIO DE MECANIZADO AXIAL CARA DE APOYO IN SITU</t>
  </si>
  <si>
    <t>MOTOR ELECTRICO DE 5000 KG. PARA REALIZAR SERVICIOS A UN ROTOR, MARCA ANSALDO SIST. INDUSTRIAL, N°SERIE 185256</t>
  </si>
  <si>
    <t>MOTOR ELECTRICO PARA RECUPERACION DE ALOJAMIENTO DE RODAMIENTO EN TAPA DEL MISMO MOTOR</t>
  </si>
  <si>
    <t>MOTOR ELECTRICO PARA SERVICIO DE CAMBIO DE CAMISA EN ARMADURA</t>
  </si>
  <si>
    <t>MOTOR HIDRAULICO DE 2 PARTES PARA SERVICIO DE RECUPERACION CON PIEZAS REUTILIZADAS</t>
  </si>
  <si>
    <t>MOTOR GIRO PALA PC 550 PARA DESMONTAR</t>
  </si>
  <si>
    <t>MOTOR ELECTRICO PARA CAMBIO DE CAMISA EN ROTOR</t>
  </si>
  <si>
    <t>MOTOR ELECTRICO 200KW PARA DEVOLUCION Y SIN REPARACION</t>
  </si>
  <si>
    <t>SERVICIO MONTAJE Y DESMONTAJE DE CORONA</t>
  </si>
  <si>
    <t>REDUCTOR MARCA FALK , MODELO 485 A2-C5 PARA SERVICIO DE CAMBIO DE POSICION EN LINEAS DE ENGRANAJES</t>
  </si>
  <si>
    <t>FABRICACION DE UNA CORONA Z=360 Y UNA MASA PARA CORONA SEGÚN PLANOS ENVASADORA 45-6</t>
  </si>
  <si>
    <t>SERVICIO A 3 CONJUNTOS D EJES, CORONAS Y PIÑON</t>
  </si>
  <si>
    <t>TAMBOR CORONA HOIST PARA MONTAJE DE ESPIGA EN LIMET SWICHT</t>
  </si>
  <si>
    <t>CAMBIO DE CORONA Y CAMBIO DE PIÑON A CAJA Y EJE MAS RECUPERACION DE CAJA Y EJE</t>
  </si>
  <si>
    <t>TAMBOR Y CORONA HOIST DE PALA BUCYRUS PARA CAMBIO DE CORONA  Y DESCANSOS CON RODAMIENTOS</t>
  </si>
  <si>
    <t>FABRICACION DE UNA CORONA Z=10 Y 2 PIÑONES Z=10</t>
  </si>
  <si>
    <t>FABRICACION DE 2 PIÑONES RECTOS Z=10, EN ACERO SAE 4340</t>
  </si>
  <si>
    <t xml:space="preserve">FABRICACION DE 2 PIÑONES EN ACERO 4340 </t>
  </si>
  <si>
    <t>REPARACION PIÑON RACK PN C115087-01</t>
  </si>
  <si>
    <t>FABRICACION DE ENGRANAJE Z= 55 , PARA REFINADOR N°1</t>
  </si>
  <si>
    <t>FABRICACION DE UN PIÑON Z=15 CON ESTRIADO INTERIOR Z=18 , SIMILAR A MUESTRA</t>
  </si>
  <si>
    <t xml:space="preserve">FABRICAR 2 PIÑON CONICO HELICOIDAL </t>
  </si>
  <si>
    <t>CHANCADOR PRIMARIO PARA CONTROL METROLOGICO CORONA EXCENTRICA</t>
  </si>
  <si>
    <t>CHANCADOR PRIMARIO FULLER PARA SERVICIOS EN EXCENTRICA</t>
  </si>
  <si>
    <t>CHANCADOR PRIMARIO PARA CONTROL METROLOGICO PIÑON CONTRAEJE</t>
  </si>
  <si>
    <t>REPARACION CONTRAEJE PARA CHANCADOR PRIMARIO FULLER</t>
  </si>
  <si>
    <t>CHANCADOR TELSMICH 57H PARA SERVICIO DE RECUPERACION</t>
  </si>
  <si>
    <t>SERVICIOS A DOS POSTES DE CHANCADOR H4800</t>
  </si>
  <si>
    <t xml:space="preserve">CHANCADOR SYMONS 4 1/4 SH PARA FABRICACION DE 1 POLEA DE LA MAQUINA </t>
  </si>
  <si>
    <t xml:space="preserve">CHANCADOR SYMONS 5 1/2 SH PARA FABRICACION DE 1 POLEA DE LA MAQUINA </t>
  </si>
  <si>
    <t xml:space="preserve">CHANCADOR SYMONS 5 1/2 STD PARA FABRICACION DE 1 POLEA DE LA MAQUINA </t>
  </si>
  <si>
    <t>CHANCADOR SYMONS 4 SH PARA FABRICACION DE 1 POLEA DE LA MAQUINA</t>
  </si>
  <si>
    <t>CHANCADOR 1021 , REPARACION CONJUNTO DE MANDIBULA MOVIL</t>
  </si>
  <si>
    <t>CHANCADOR ALLIS CHALMERS 3055 PARA FABRICACION DE POLEAS DE LA MAQUINA , SEGÚN PLANO</t>
  </si>
  <si>
    <t>CHANCADOR ALLIS CHALMERS 3055 PARA FABRICACION DE UNA POLEA MOTOR , SEGÚN PLANO</t>
  </si>
  <si>
    <t>CHANCADOR PARA DESARME Y PRE EVALUACION DE PITMAN</t>
  </si>
  <si>
    <t xml:space="preserve">CHANCADOR KK120 S PARA REPARACION PORTA MUELAS FIJAS </t>
  </si>
  <si>
    <t>CHANCADOR DE MANDIBULAS PARA EXTRACCION DE PERNOS , IN SITU</t>
  </si>
  <si>
    <t>SERVICIO DE RECUPERACION  DE GRIETAS A UN CHANCADOR , IN SITU</t>
  </si>
  <si>
    <t>CHANCADOR SH 440 PARA SERVICIO DE RECUPERACION EN CABEZA</t>
  </si>
  <si>
    <t>POSTE CHANCADOR Y CAMIONES</t>
  </si>
  <si>
    <t>CAMION N°51 PARA SERVICIOS DE EXTRACCION DE PERNOS , IN SITU LOS BRONCES</t>
  </si>
  <si>
    <t>CAMION CAT. 795F, N°209 PARA SERVICIO DE MECANIZADO, IN SITU</t>
  </si>
  <si>
    <t xml:space="preserve">SERVICIO DE RECUPERACION  DE CABEZA HP 200  CHANCADOR </t>
  </si>
  <si>
    <t>SERVICIOS CAMION CAT. 201, CHAFLAN DE 45° A PERFORACIONES, IN SITU LOS BRONCES</t>
  </si>
  <si>
    <t>SERVICIOS LEVANTAMIENTO PLANO A SECTOR DE UN WHELL 797</t>
  </si>
  <si>
    <t xml:space="preserve">SERVICIOS DE CONTROL  A WHELL 797 </t>
  </si>
  <si>
    <t>MECANIZADO DE CABEZA DE 5 1/2 '' CHANCADOR SEGÚN PLANO</t>
  </si>
  <si>
    <t>MOLINO SAG 2 PARA SERVICIO CAMBIO DE MAZA EMBRAGUE LADO B</t>
  </si>
  <si>
    <t>MAQUINA S-16 PARA DESARME, MEDICION Y RE ARMADO PARTE INFERIOR DEL CABEZAL DE 60 LITROS</t>
  </si>
  <si>
    <t>MOLINO REMOLIENDA PARA SERVICIO DE REEMPLAZO DE RODAMIENTOS EN PILLOWS BLOCK</t>
  </si>
  <si>
    <t>MOLINO SAG N°2 CON ATRIL PARA SERVICIO DE REPARACION PARA EJE PIÑON</t>
  </si>
  <si>
    <t>MOLINO KVS 11,5 X 14 PARA SERVICIO DE MECANIZADO CUERPO INFERIOR TAMBOR DE ALIMENTACION</t>
  </si>
  <si>
    <t>SERVICIOS DE REPARACION DE PITMAN PARA CHANCADOR</t>
  </si>
  <si>
    <t>CHANCADOR PRIMARIO TELSMITH PARA SERVICIO DE RECUPERACION DE UN PITMAN, UN CUERPO Y SUMINISTRO DE SELLOS</t>
  </si>
  <si>
    <t>MOLINO ZERMA , MODELO GSH700 PARA REPARACION</t>
  </si>
  <si>
    <t xml:space="preserve">CHANCADOR SYMONS 4 1/4 SH PARA FABRICACION DE 1 POLEA MOTOR </t>
  </si>
  <si>
    <t>DESMONTAJE DE TAPAS EJES DE MOLINO</t>
  </si>
  <si>
    <t>SERVICIO RECUPERAR INSERTOS Y REPASAR ROSCAS DE 2'' EN MOLINO, IN SITU</t>
  </si>
  <si>
    <t>GEARBOX GFA 350 K 1020 PARA REPARAR</t>
  </si>
  <si>
    <t>CAMION CAT. PARA C SERVICIO DE MECANIZADO SOPORTE DE GENERADOR, TRABAJO IN SITU</t>
  </si>
  <si>
    <t xml:space="preserve">MOLINO KVS 11,5 X 14 PARA SERVICIOS A UN CONTRAEJE Y DESCANSOS </t>
  </si>
  <si>
    <t>23,25</t>
  </si>
  <si>
    <t>132,25</t>
  </si>
  <si>
    <t>36,00</t>
  </si>
  <si>
    <t>58,25</t>
  </si>
  <si>
    <t>98,00</t>
  </si>
  <si>
    <t>86,5</t>
  </si>
  <si>
    <t>37,25</t>
  </si>
  <si>
    <t>45,25</t>
  </si>
  <si>
    <t>23,75</t>
  </si>
  <si>
    <t>0,5</t>
  </si>
  <si>
    <t>4,75</t>
  </si>
  <si>
    <t>13,75</t>
  </si>
  <si>
    <t>41,75</t>
  </si>
  <si>
    <t>15,00</t>
  </si>
  <si>
    <t>33,25</t>
  </si>
  <si>
    <t>49,5</t>
  </si>
  <si>
    <t>18,00</t>
  </si>
  <si>
    <t>48,25</t>
  </si>
  <si>
    <t>135,25</t>
  </si>
  <si>
    <t>METALADO</t>
  </si>
  <si>
    <t>35,25</t>
  </si>
  <si>
    <t>108,25</t>
  </si>
  <si>
    <t>99,00</t>
  </si>
  <si>
    <t>42,00</t>
  </si>
  <si>
    <t>16,00</t>
  </si>
  <si>
    <t>213,00</t>
  </si>
  <si>
    <t>84,00</t>
  </si>
  <si>
    <t>67,00</t>
  </si>
  <si>
    <t>81,25</t>
  </si>
  <si>
    <t>50,00</t>
  </si>
  <si>
    <t xml:space="preserve">PALAS </t>
  </si>
  <si>
    <t xml:space="preserve">MOLINO MARCY 9X9 PARA FABRICACION DE 2 MUÑON LADO DESCARGA Y 2 MUÑON LADO ALIMENTACION </t>
  </si>
  <si>
    <t>SERVICIO MANTENCION A PALA 7 EN TERRENO</t>
  </si>
  <si>
    <t>MOLINO N°3 Y N°4 PARA SERVICIOS DE CONTRAEJE</t>
  </si>
  <si>
    <t>PALA HIDRAULICA PC5500 PARA FABRICACION DE 1 SOPORTE DE MONTAJE MCF300 EN ALUMINIO 6061</t>
  </si>
  <si>
    <t>CAMION 68 PARA SERVICIO DE MEJORAMIENTO BASE, IN SITU</t>
  </si>
  <si>
    <t>SERVICIO MECANIZADO PLANITUD A 4 PISTAS DE UNA SUSPENSIÓN DE CAMION, LADO IZQUIERDO, IN SITU LOS BRONCES</t>
  </si>
  <si>
    <t xml:space="preserve">ENGRANAJES </t>
  </si>
  <si>
    <t xml:space="preserve">CORONA Y PIÑONES </t>
  </si>
  <si>
    <t>MODIFICACION DE 36 ROSCAS  EN MOLINO, IN SITU</t>
  </si>
  <si>
    <t>EN PALA N°8, SERVICIO DE LEVANTAMIENTO DE PLANO DE LANSA DE COLA, IN SITU LOS BRONCES</t>
  </si>
  <si>
    <t>MOLINOS SAG N°2 PARA SERVICIOS DE EXTRACCION Y MONTAJE DE INSERTOS M36, IN SITU</t>
  </si>
  <si>
    <t>CATALINAS</t>
  </si>
  <si>
    <t>FABRICACION PARA CATALINA HUINCHE CON MEDIDAS  ØEXT 610 x ØINT 120 , MATERIAL SAE 4340</t>
  </si>
  <si>
    <t xml:space="preserve">MOTOR DIESEL , MARCA MAN, MOD. 612330h PARA SERVICIO DE RECUPERACION DE CILINDRO ALOJAMIENTO DE ROLLER </t>
  </si>
  <si>
    <t>MOLINO DOMINION PARA SERVICIO DE ARMADO DE EJE PIÑON 13X18</t>
  </si>
  <si>
    <t>TRASLADO DE 2 TECNICOS MECANICOS A TERRENO PARA ESTUDIAR LA FACTIBILIDAD DE EXTRACCION DE PERNOS CORTADOS EN PALA N°1</t>
  </si>
  <si>
    <t>32,5</t>
  </si>
  <si>
    <t>58,75</t>
  </si>
  <si>
    <t>20,75</t>
  </si>
  <si>
    <t>65,25</t>
  </si>
  <si>
    <t>62,75</t>
  </si>
  <si>
    <t>55,25</t>
  </si>
  <si>
    <t>22,5</t>
  </si>
  <si>
    <t>11,00</t>
  </si>
  <si>
    <t>128,25</t>
  </si>
  <si>
    <t>21,25</t>
  </si>
  <si>
    <t>278,5</t>
  </si>
  <si>
    <t>926,5</t>
  </si>
  <si>
    <t>53,25</t>
  </si>
  <si>
    <t>31,00</t>
  </si>
  <si>
    <t>VALVULAS Y ACTUADORES</t>
  </si>
  <si>
    <t>30,00</t>
  </si>
  <si>
    <t>40,5</t>
  </si>
  <si>
    <t>17,5</t>
  </si>
  <si>
    <t>34,5</t>
  </si>
  <si>
    <t>VIGA MADRE DE HARNERO EN CALIDAD DE REPARACION Y DEVOLUCION</t>
  </si>
  <si>
    <t>13814</t>
  </si>
  <si>
    <t>CAJAS VIBRADORAS HARNEROS PARA INSPECCION Y REPARACION</t>
  </si>
  <si>
    <t>CAJAS VIBRADORAS 8X16-3X3 PARA REPARACION</t>
  </si>
  <si>
    <t>SERVICIOS A UNA CAJA VIBRADORA 260</t>
  </si>
  <si>
    <t xml:space="preserve">CAJAS  VIBRADORAS </t>
  </si>
  <si>
    <t>ALIMENTADOR VIBRATORIO MOVIL JCL PARA SERVICIO DE RECUPERACION</t>
  </si>
  <si>
    <t>SERVICIOS DE RECUPERACION PARA CAJA VIBRADORA MARCA NORDBERG</t>
  </si>
  <si>
    <t>21,5</t>
  </si>
  <si>
    <t>25,25</t>
  </si>
  <si>
    <t>101,25</t>
  </si>
  <si>
    <t>45,5</t>
  </si>
  <si>
    <t>40,75</t>
  </si>
  <si>
    <t>4,0</t>
  </si>
  <si>
    <t>91,00</t>
  </si>
  <si>
    <t>62,25</t>
  </si>
  <si>
    <t>1,25</t>
  </si>
  <si>
    <t>22,00</t>
  </si>
  <si>
    <t>48,00</t>
  </si>
  <si>
    <t>37,00</t>
  </si>
  <si>
    <t>16,75</t>
  </si>
  <si>
    <t>56,75</t>
  </si>
  <si>
    <t>218,00</t>
  </si>
  <si>
    <t>44,25</t>
  </si>
  <si>
    <t>PRENSAS</t>
  </si>
  <si>
    <t>PINTURA PARA  ROD CLAMP ASS Y DEEP HOLE REV (PRENSA)</t>
  </si>
  <si>
    <t>SERVICIOS A UN CONTAINER PRENSA LAKE ERIE</t>
  </si>
  <si>
    <t>REPARACION CAJA REDUCTORA HDPE</t>
  </si>
  <si>
    <t xml:space="preserve">REDUCTOR ANGLO ( LOS BRONCES) , REPARACION DE 2 MACHONES EN SISTEMA MOTRIZ </t>
  </si>
  <si>
    <r>
      <rPr>
        <b/>
        <u/>
        <sz val="10"/>
        <color theme="1"/>
        <rFont val="Arial"/>
        <family val="2"/>
      </rPr>
      <t>PERFORADORA</t>
    </r>
    <r>
      <rPr>
        <b/>
        <u/>
        <sz val="8"/>
        <color theme="1"/>
        <rFont val="Arial"/>
        <family val="2"/>
      </rPr>
      <t xml:space="preserve"> </t>
    </r>
  </si>
  <si>
    <t>PERFORADORA N°9, LEVANTAMIENTO DE GUIAS PARA ENROLLAR CABLES, IN SITU</t>
  </si>
  <si>
    <t>PERFORADORA N°5  , PARA FABRICACION DE 2 BASES</t>
  </si>
  <si>
    <t>PERFORADORA N°6, PARA FABRICACION DE 2 PLACAS Y UN BUJE</t>
  </si>
  <si>
    <t>PERFORADORA PV 351 PARA DESMONTAJE DE COMPONENTES EN AGUNSA</t>
  </si>
  <si>
    <t>SERVICIO DE DESMONTAJE DE UN CARRO IZADO DE PERFORADORA, IN SITU</t>
  </si>
  <si>
    <t>PERFORADORA PV351 PARA DESMONTAJE DE UNA VALVULA EN SALA DE MAQUINA</t>
  </si>
  <si>
    <t>SERVICIO DE ARMADO DE 2 JUEGOS DE ZAPATAS DE ORUGA PARA PERFORADORA</t>
  </si>
  <si>
    <t xml:space="preserve">YUGOS DE LEVANTE Y GRUAS </t>
  </si>
  <si>
    <t>SERVICIO DE RECUPERACION DE UN BRAZO PRINCIPAL GRUA ELME</t>
  </si>
  <si>
    <t>SERVICIO PERFORACION DE PLANCHAS ( 4 PERFORACIONES PASANTES DE 25mm)</t>
  </si>
  <si>
    <t>PUENTE GRUA 7,5 TONELADAS MARCA SAMSUNG UBICADO EN AREA REDUCTORES</t>
  </si>
  <si>
    <t xml:space="preserve">MOLINOS </t>
  </si>
  <si>
    <t>9,25</t>
  </si>
  <si>
    <t>46,5</t>
  </si>
  <si>
    <t>240,00</t>
  </si>
  <si>
    <t>33,5</t>
  </si>
  <si>
    <t>201,25</t>
  </si>
  <si>
    <t>63,00</t>
  </si>
  <si>
    <t>134,5</t>
  </si>
  <si>
    <t>72,75</t>
  </si>
  <si>
    <t>59,5</t>
  </si>
  <si>
    <t>129,75</t>
  </si>
  <si>
    <t>122,5</t>
  </si>
  <si>
    <t>89,75</t>
  </si>
  <si>
    <t>15465</t>
  </si>
  <si>
    <t>190,5</t>
  </si>
  <si>
    <t>70,75</t>
  </si>
  <si>
    <t>32,00</t>
  </si>
  <si>
    <t>116,25</t>
  </si>
  <si>
    <t>60,5</t>
  </si>
  <si>
    <t>156,00</t>
  </si>
  <si>
    <t>216,25</t>
  </si>
  <si>
    <t>122,25</t>
  </si>
  <si>
    <t>43,75</t>
  </si>
  <si>
    <t>55,5</t>
  </si>
  <si>
    <t>57,5</t>
  </si>
  <si>
    <t>128,75</t>
  </si>
  <si>
    <t>74,00</t>
  </si>
  <si>
    <t>26,00</t>
  </si>
  <si>
    <t>147,75</t>
  </si>
  <si>
    <t>67,25</t>
  </si>
  <si>
    <t>102,00</t>
  </si>
  <si>
    <t>119,00</t>
  </si>
  <si>
    <t>139,5</t>
  </si>
  <si>
    <t>142,00</t>
  </si>
  <si>
    <t>82,5</t>
  </si>
  <si>
    <t>31,25</t>
  </si>
  <si>
    <t>12971</t>
  </si>
  <si>
    <t>PERFORADORA PV-351 PARA SERVICIO DE DESMONTAJE RADIADOR , SEGUNDA INTERVENCION, IN SITU</t>
  </si>
  <si>
    <t>BUJES</t>
  </si>
  <si>
    <t>SERVICIO DE METALIZADO A BUJE FONDO</t>
  </si>
  <si>
    <t>FABRICAR BUJE 190mm DE LARGO Y MONTAR UN CUERPO</t>
  </si>
  <si>
    <t>SERVICIO DE MECANIZADO SEGÚN PLANO A 2 BUJES DE BRONCES DE UN CHANCADOR</t>
  </si>
  <si>
    <t xml:space="preserve">AJUSTES DE SELLOS Y BUJES , MONTAJE , LIMPIEZA Y PULIDO PARA SERVICIOS DE DESMONTAJE DE ELEMENTOS INTERNOS </t>
  </si>
  <si>
    <t>66,00</t>
  </si>
  <si>
    <t>91,25</t>
  </si>
  <si>
    <t>115,75</t>
  </si>
  <si>
    <t>160,75</t>
  </si>
  <si>
    <t>53,5</t>
  </si>
  <si>
    <t>72,5</t>
  </si>
  <si>
    <t>556,00</t>
  </si>
  <si>
    <t>71,5</t>
  </si>
  <si>
    <t>154,5</t>
  </si>
  <si>
    <t>103,00</t>
  </si>
  <si>
    <t>29,25</t>
  </si>
  <si>
    <t>140,25</t>
  </si>
  <si>
    <t>33,00</t>
  </si>
  <si>
    <t>160,5</t>
  </si>
  <si>
    <t>52,75</t>
  </si>
  <si>
    <t>46,75</t>
  </si>
  <si>
    <t>360,75</t>
  </si>
  <si>
    <t>73,00</t>
  </si>
  <si>
    <t>180,5</t>
  </si>
  <si>
    <t>86,75</t>
  </si>
  <si>
    <t>19,5</t>
  </si>
  <si>
    <t>334,25</t>
  </si>
  <si>
    <t>38,5</t>
  </si>
  <si>
    <t>247,5</t>
  </si>
  <si>
    <t>60,25</t>
  </si>
  <si>
    <t>117,00</t>
  </si>
  <si>
    <t>213,25</t>
  </si>
  <si>
    <t>188,75</t>
  </si>
  <si>
    <t>82,00</t>
  </si>
  <si>
    <t>20,25</t>
  </si>
  <si>
    <t>113,75</t>
  </si>
  <si>
    <t>127,25</t>
  </si>
  <si>
    <t>205,5</t>
  </si>
  <si>
    <t>112,75</t>
  </si>
  <si>
    <t>96,25</t>
  </si>
  <si>
    <t>73,45</t>
  </si>
  <si>
    <t>48,5</t>
  </si>
  <si>
    <t>ACOPLES</t>
  </si>
  <si>
    <t>CAJA EXTRUSORA HDP/100 VW PARA SERVICIO DE RECUPERACION RECEPCIONADA EN MD</t>
  </si>
  <si>
    <t xml:space="preserve">TRANSMISIONES </t>
  </si>
  <si>
    <t>TRANSMISION CROWD PAB 08 , MODELO SDR 40315 PARA SERVICIO DE RECUPERACION</t>
  </si>
  <si>
    <t>TRANSMISION PROPEL PAB 07 , MODELO GFA 355 PARA SERVICIO DE RECUPERACION</t>
  </si>
  <si>
    <t>BUJE DE ARAÑA DE CHANCADOR PARA SERVICIO DE RECUPERACION DE HILOS DAÑADOS</t>
  </si>
  <si>
    <t>PRENSA MOTALA PARA SERVICIO DE CONTROL DIMENSIONAL A PISTONES, BRIDAS Y BUJES</t>
  </si>
  <si>
    <t xml:space="preserve">EXCITADORES </t>
  </si>
  <si>
    <t>EXCITADOR MODELO MU40105 , N° SERIE 405143 PARA SERVICIO DE RECUPERACION</t>
  </si>
  <si>
    <t>YUGO DE LEVANTE DE 6 TON. PARA SERVICIO DE DISEÑO, MEMORIA DE CALCULO, LEVANTAMIENTO DE PLANO Y FABRICACION</t>
  </si>
  <si>
    <t>13664</t>
  </si>
  <si>
    <t>TRABAJO EN TERRENO EN 2 MOLINOS PARA SERVICIO DE RECUPERACION CON INSERTOS Y REPASAR ROSCAS DE 2 PULGADAS</t>
  </si>
  <si>
    <t xml:space="preserve">MANDOS FINALES </t>
  </si>
  <si>
    <t xml:space="preserve">FLANGES </t>
  </si>
  <si>
    <t xml:space="preserve">DESCANSOS </t>
  </si>
  <si>
    <t xml:space="preserve">SOPLADORES </t>
  </si>
  <si>
    <t xml:space="preserve">RODAMIENTOS </t>
  </si>
  <si>
    <t>2 VALVULAS DOMO U3 REALIZAR SERVICIO DE DESMONTAJE, LIMPIEZA Y PULIDO, MONTAJE Y AJUSTE DE SELLOS Y BUJES INCLUYENDO PRUEBA DE PRESION</t>
  </si>
  <si>
    <t>MACHON DE ACOPLAMIENTO PARA SERVICIO DISEÑO, MEMORIA DE CALCULO Y EMISION DE PLANO PARA SISTEMA EJE PIÑON</t>
  </si>
  <si>
    <t>EJE PIÑON MOLINO DE BOLAS N°2 , PARA EVALUAR Y REPARAR</t>
  </si>
  <si>
    <t xml:space="preserve">ENROLLACABLES </t>
  </si>
  <si>
    <t xml:space="preserve">CAJAS PTO </t>
  </si>
  <si>
    <t xml:space="preserve">CILINDROS </t>
  </si>
  <si>
    <t xml:space="preserve">SOPORTES </t>
  </si>
  <si>
    <t>FLAGE DIGESTOR DE AVES PARA SERVICIOS DE MECANIZADO, IN SITU</t>
  </si>
  <si>
    <t xml:space="preserve">CAMBIO DE ACOPLES , IN SITU GOOD YEAR DE CHILE </t>
  </si>
  <si>
    <t>TRANSMISION PROPEL  , MODELO GFA 350 PARA SERVICIO DE REPARACION Y DEVOLUCION</t>
  </si>
  <si>
    <t>TRANSMISION PROPEL , MODELO GFA  350 , N° SERIE R916937882 PARA  SERVICIO DE RECUPERACION</t>
  </si>
  <si>
    <t>FABRICACION DE BUJES PIEZA 35, PLANO 35-1</t>
  </si>
  <si>
    <t>ACOPLAMIENTO HIDRAULICO , MARCA VOITH 487 TVV PARA MECANIZAR SEGÚN INDICACIONES MEDIO ACOPLE GPK</t>
  </si>
  <si>
    <t>DESARMAR, REVISAR Y ELABORAR INFORME DE REPARACION PARA MANDO FINAL</t>
  </si>
  <si>
    <t>MANDO FINAL GFA 1741012 - N° PRODUCTO 1408, ASOCIADO A: BASTIDOR PERFO 59R - ITEM N°1 PR 52504</t>
  </si>
  <si>
    <t>MANDO FINAL GFA 1741012 - N° PRODUCTO 1409, ASOCIADO A: BASTIDOR PEB 08 - ITEM N° PR 52504</t>
  </si>
  <si>
    <t>CONTRAEJE MOLINO CHINO PARA SERVICIO DE DE DESMONTAJE DE MACHONES Y MONTAR CONTRAEJE DE NUEVO</t>
  </si>
  <si>
    <t xml:space="preserve">ALOJAMIENTOS </t>
  </si>
  <si>
    <t xml:space="preserve">SERVICIO DE RECUPERACION EN FLANGE DE CARCASA REDUCTOR </t>
  </si>
  <si>
    <t xml:space="preserve">PLACAS </t>
  </si>
  <si>
    <t>SISTEMA DE DESMONTAJE MANDO FINAL, INCLUYE MEMORIA DE CALCULO DE CARGA ESTACIONARIA PARA LA FABRICACION</t>
  </si>
  <si>
    <t>FLANGE ESTRIADO PARA FABRICACION SIMILAR A MUESTRA</t>
  </si>
  <si>
    <t>FABRICACION DE UN FLANGE ESTRIADO Y UNA PISTA DE SELLOS</t>
  </si>
  <si>
    <t>TRANSMISION HOIST PAB 08 PARA SERVICIOS CAMBIOS DE SELLOS EN LINEA DE ENTRADA</t>
  </si>
  <si>
    <t xml:space="preserve">TRANSMISION HOIST PALA 8 PARA LA FABRICACION DE UN COLLARIN EN EL EJE DE ENTRADA </t>
  </si>
  <si>
    <t>SERVICIO DE MECANIZADO DE FLANGES, IN SITU</t>
  </si>
  <si>
    <t>CHANCADOR DE MINERA LOS PELAMBRES PARA REPARACION DE CAJA CONTRAEJE</t>
  </si>
  <si>
    <t xml:space="preserve">SERVICIO DE MECANIZADO DE CARAS PLANAS EN TAPAS DE MANDO FINAL </t>
  </si>
  <si>
    <t>2 MANDOS FINALES MARCA REXROTH PARA SERVICIO DE RECUPERACION INTEGRAL</t>
  </si>
  <si>
    <t>ARMADO DE CONTRAEJES MOLINOS BOLAS  N°1</t>
  </si>
  <si>
    <t>MANDO FINAL GFA 350 DE PALA PARA SERVICIO ENDOSCOPIA E INSPECCION</t>
  </si>
  <si>
    <t>BOMBAS</t>
  </si>
  <si>
    <r>
      <rPr>
        <b/>
        <u/>
        <sz val="10"/>
        <color theme="1"/>
        <rFont val="Arial"/>
        <family val="2"/>
      </rPr>
      <t>PASADORES</t>
    </r>
    <r>
      <rPr>
        <sz val="8"/>
        <color theme="1"/>
        <rFont val="Arial"/>
        <family val="2"/>
      </rPr>
      <t xml:space="preserve"> </t>
    </r>
  </si>
  <si>
    <t>POWER STEP</t>
  </si>
  <si>
    <t>FLANGES SECADOR DE PLUMAS PARA MECANIZAR , IN SITU</t>
  </si>
  <si>
    <t>SERVICIO DE RECUPERACION A 2 MANDOS FINALES</t>
  </si>
  <si>
    <t>TRASLADO THUEST RING NP. PARA TRANSMISION GFA 400 W 1019 DESDE MAESTRANZA DIESEL SANTIAGO A COLOMBIA</t>
  </si>
  <si>
    <t>MANDO FINAL GFA 174 PARA SERVICIO DE INSPECCION Y FABRICACION  DE EMBALAJE</t>
  </si>
  <si>
    <t>PLACA BASE DE LA BOLA DE ARTICULACION PARA SERVICIO DE RECTIFICADO IN SITU DE CARA INFERIOR</t>
  </si>
  <si>
    <t>EXCITADOR LUDOMIC , MARCA HORNET PARA SERVICIOS DE RECUPERACION</t>
  </si>
  <si>
    <t>REPARACION DE EXCITADOR LUDOMIC , MARCA HORNET</t>
  </si>
  <si>
    <t>92,25</t>
  </si>
  <si>
    <t>181,5</t>
  </si>
  <si>
    <t>82,75</t>
  </si>
  <si>
    <t>165,25</t>
  </si>
  <si>
    <t>26,75</t>
  </si>
  <si>
    <t>90,00</t>
  </si>
  <si>
    <t>11,75</t>
  </si>
  <si>
    <t>18,75</t>
  </si>
  <si>
    <t>5,0</t>
  </si>
  <si>
    <t>31,75</t>
  </si>
  <si>
    <t>56,00</t>
  </si>
  <si>
    <t>12,25</t>
  </si>
  <si>
    <t>40,25</t>
  </si>
  <si>
    <t>89,00</t>
  </si>
  <si>
    <t>206,75</t>
  </si>
  <si>
    <t>1835,00</t>
  </si>
  <si>
    <t>261,00</t>
  </si>
  <si>
    <t>275,75</t>
  </si>
  <si>
    <t>162,75</t>
  </si>
  <si>
    <t>110,25</t>
  </si>
  <si>
    <t>186,75</t>
  </si>
  <si>
    <t>137,00</t>
  </si>
  <si>
    <t>1125,5</t>
  </si>
  <si>
    <t>68,75</t>
  </si>
  <si>
    <t>67,75</t>
  </si>
  <si>
    <t>371,25</t>
  </si>
  <si>
    <t>39,00</t>
  </si>
  <si>
    <t>88,75</t>
  </si>
  <si>
    <t>68,25</t>
  </si>
  <si>
    <t>49,75</t>
  </si>
  <si>
    <t>41,25</t>
  </si>
  <si>
    <t>123,25</t>
  </si>
  <si>
    <t>269,00</t>
  </si>
  <si>
    <t>38,00</t>
  </si>
  <si>
    <t>29,75</t>
  </si>
  <si>
    <t>118,25</t>
  </si>
  <si>
    <t>42,25</t>
  </si>
  <si>
    <t>FABRICAR PASADOR Ø16 x 11 SEGÚN PLANO NVE3-1053</t>
  </si>
  <si>
    <t>FABRICAR  22 PASADORES CONCENTRICOS SEGÚN PLANO IG-123202-4</t>
  </si>
  <si>
    <t>RODILLOS</t>
  </si>
  <si>
    <t>FABRICAR  2 PASADORES SEGÚN PLANO SMA-PL-C-002 Y 2 PASADORES SEGÚN PLANO SMA-PL-C-003</t>
  </si>
  <si>
    <t>SOPLADOR CENTRIFUGO MULTIETAPAS MODELO 151.04 PARA SERVICIO DE RECUPERACION</t>
  </si>
  <si>
    <t>FABRICAR PASADORES SEGÚN PLANO, 2c/u, UBICACIÓN 14 , 1 c/u UBICACIÓN 16.1 Y 2 c/u UBICACIÓN 16.3</t>
  </si>
  <si>
    <t>CAJA PORTA DESCANSOS PARA SERVICIO DE MECANIZADO</t>
  </si>
  <si>
    <t xml:space="preserve">ANILLOS </t>
  </si>
  <si>
    <t xml:space="preserve">SERVICIOS A 2 DESCANSOS RODILLO TRASERO DE MOLINO 4  DE CAUCHO  </t>
  </si>
  <si>
    <t>PARA SERVICIOS DE PERFORACION FABRICAR CANAL U DE 155X64X6 MTS</t>
  </si>
  <si>
    <t>SERVICIOS DE MECANIZADO DIAM. INTERIOR A 2 DESCANSOS PORTA RODAMIENTO</t>
  </si>
  <si>
    <t>MECANIZAR CARAS DE 2 PLACAS , CON MEDIDAS 300 x 50 x 2000mm</t>
  </si>
  <si>
    <t>PLACAS DE COBRE DE 18 x 300mm PARA SERVICIO DE RECUPERACION</t>
  </si>
  <si>
    <t>SERVICIO DE FABRICACION DE 10 PLACAS EN ACERO A-36 SEGÚN PLANO</t>
  </si>
  <si>
    <t xml:space="preserve">DESCANSO DECANTER ALDEC 506 PARA SERVICIO DE ENCAMISADO </t>
  </si>
  <si>
    <t>FABRICACION DE 2 PLACAS  DOSIFICADORAS EN DURALUMINIO DE 475 mm x 268 mm x 20 mm, SEGÚN PLANO  N° 02-030A</t>
  </si>
  <si>
    <t>RECUPERAR 3 PLACAS DE MAQUINAS ASFALTADORAS</t>
  </si>
  <si>
    <t>FABRICAR 3 PASADORES, 1 PASADOR SEGÚN PLANO N°SMA-PL-C-007 Y 2 PASADORES SEGÚN PLANO N° SMA-PL-C-0011 ACERO SAE 4340</t>
  </si>
  <si>
    <t>FABRICAR 8 PLACAS DE DOSIFICACION PARA MOLDEADORA GR MOS2200</t>
  </si>
  <si>
    <t>FABRICACION DE PASADOR , SEGÚN PLANO N° SMA-PL-C-012 , EN ACERO SAE 4340</t>
  </si>
  <si>
    <t xml:space="preserve">ARANDELAS </t>
  </si>
  <si>
    <t>FABRICAR 24 DESCANSOS , PARTE SUPERIOR ACERO SAE 1045 CON SOBREMEDIDA INTERIOR Y PARTE INFERIOR ACERO SAE 1045 CON SOBREMEDIDA INTERIOR CON UN BUJE DE BRONCE</t>
  </si>
  <si>
    <t>VENTILADOR 830 SDR-40148 PARA REPARACION DE ASPA</t>
  </si>
  <si>
    <t>SADDLE BLOCK PAB08 , N°SERIE 2SDR40314 PARA SERVICIO DE RECUPERACION</t>
  </si>
  <si>
    <t>PLATOS</t>
  </si>
  <si>
    <t>1 TENSOR POWER STEP PARA FABRICAR EN CALIDAD URGENTE SIN CONSIDERAR ROTULAS</t>
  </si>
  <si>
    <t>ARMAR -FABRICAR BASES DE ANCLAJE POWER STEP</t>
  </si>
  <si>
    <t>ARMADO POWER STEP (EDP) N°2</t>
  </si>
  <si>
    <t>FABRICACION DE 2 VIGAS EXTENSION SOPORTE POWER STEP</t>
  </si>
  <si>
    <t>FABRICACION DE 14 SOPORTES TAPA BALDE , 7 DERECHO Y 7 IZQUIERDO SEGÚN PLANO N°6622 / 12012012</t>
  </si>
  <si>
    <t>ENROLLACABLES PEB09 PARA SERVICIO DE RECUPERACION</t>
  </si>
  <si>
    <t>1 SOPORTE DE MONTAJE MCF300 PARA PALA HIDRAULICA PC5500 PARA FABRICAR, EN ALUMINIO 6061</t>
  </si>
  <si>
    <t>SERVICIO MODIFICACION DE 10 SOPORTES TAPA BALDE , 5 DERECHO Y 5 IZQUIERDO, SEGÚN PLANO</t>
  </si>
  <si>
    <t>VENTILADORES</t>
  </si>
  <si>
    <t>CAJA PTO PC8000 PARA FABRICAR ATRIL CON MONTAJE DE BOMBAS HIDRAULICAS</t>
  </si>
  <si>
    <t>SERVICIO DE RECUPERACION PARA ENROLLACABLE PEB08</t>
  </si>
  <si>
    <t xml:space="preserve">CAJA PTO DE CARGADOR L-1850 PARA FABRICAR 2 EMPAQUETADURAS DE TAPA SUPERIOR </t>
  </si>
  <si>
    <t>PLANO ESLABON CADENA ENROLLACABLES PARA SERVICIO DE LEVANTAMIENTO Y SUMINISTRO DE RODAMIENTOS Y PIEZAS</t>
  </si>
  <si>
    <t>FABRICACION DE 10 SOPORTES REGULACION PESTILLO PARA PALAS 3.5.6.7</t>
  </si>
  <si>
    <t>PTO MODELO GFC 430 / 1002 PARA SERVICIO DE APOYO DE ARMADO , IN SITU PERU</t>
  </si>
  <si>
    <t>FABRICACION DE 1 SOPORTE DE MONTAJE MCF300</t>
  </si>
  <si>
    <t>FABRICACION DE 1 SOPORTE PARA MONTAR UN BRAZO DE PALA</t>
  </si>
  <si>
    <t>FABRICACION DE UN SOPORTE VIPER Y SERVICIO LEVANTAR MEDIDAS EN TERRENO</t>
  </si>
  <si>
    <t>FABRICACION DE 2 SOPORTES DE FAROL EN ACERO INOX, SEGÚN INDICACIONES</t>
  </si>
  <si>
    <t>ENSAYOS NDT EN 2 VENTILADORES DE MOTOR ELECTRICO NUEVO Y 2 VENTILADORES USADOS</t>
  </si>
  <si>
    <t>FABRICAR 2 CONJUNTOS DE ESLABON PARA CADENA ENROLLACABLES</t>
  </si>
  <si>
    <t>SOPORTE TAPA BALDE ( MODIFICADO) PARA FABRICAR 10 PILARES, 5 DERECHO Y 5 IZQUIERDO</t>
  </si>
  <si>
    <t xml:space="preserve">SUMINISTRO DE 2 SOPORTES TIPO PEDESTAL NP 50, MARCA RHP </t>
  </si>
  <si>
    <t>37,75</t>
  </si>
  <si>
    <t>89,25</t>
  </si>
  <si>
    <t>MOLINOS DE BOLAS PARA CAMBIO DE MASA, CAMBIO MACHON DE INCHING Y EXTRACCION DE  PERNOS CORTADOS</t>
  </si>
  <si>
    <t>FABRICACION DE 20 PERNOS PARKER DE 5/8X3'' 1/2 GRADO 8</t>
  </si>
  <si>
    <t>DESMONTAJE DE RODAMIENTO EN EJE, MEDIDAS REFERENCIALES  Ø240x2000 APROX.</t>
  </si>
  <si>
    <t>VENTILADOR DE ASPAS PARA SERVICIO REPARACION DE EJE Y DESCANSOS</t>
  </si>
  <si>
    <t>FABRICACION DE 10 PERNOS DE 1 1/4'' x 11'' HEXAGONALES GRADO 8</t>
  </si>
  <si>
    <t>MODIFICACION DE 4 MACIZOS MOLDE BOWULIN CHINO, PARA MECANIZADO DE ALOJAMIENTOS DE RODAMIENTOS</t>
  </si>
  <si>
    <r>
      <t>SERVICIO DE RECUPERACION DE 2 ALOJAMIENTOS DE PERNOS DE  UN FRAME</t>
    </r>
    <r>
      <rPr>
        <b/>
        <sz val="8"/>
        <color theme="1"/>
        <rFont val="Arial"/>
        <family val="2"/>
      </rPr>
      <t xml:space="preserve"> </t>
    </r>
  </si>
  <si>
    <t>FABRICACION DE 2 PERNOS HEXAGONALES CON TUERCA SEGÚN MUESTRA</t>
  </si>
  <si>
    <t>TRABAJO IN SITU A DOS CAJAS PORTA RODAMIENTOS PARA MONTAJE DE GRASERAS</t>
  </si>
  <si>
    <t>RECUPERACION DE UN ALOJAMIENTO DE RODAMIENTO EN TAPA DE MOTOR ELECTRICO</t>
  </si>
  <si>
    <t>SERVICIOS DE REPARACION PARA UNA CAJA PORTA RODAMIENTOS</t>
  </si>
  <si>
    <t>TAPAS</t>
  </si>
  <si>
    <t>SERVICIO DE DESMONTAJE Y MONTAJE DE 4 RODAMIENTOS, 2 EN CADA RODILLO</t>
  </si>
  <si>
    <t>SERVICIO DE RECUPERACION DE 3 ALOJAMIENTOS Y SERVICIO DE CONTROL DIMENSIONAL 3 PISTON RING</t>
  </si>
  <si>
    <t xml:space="preserve">PERNOS </t>
  </si>
  <si>
    <t>FABRICACION DE 10 PERNOS PARKER EN CALIDAD DE URGENCIA, G°12,9 3/4 X 3''</t>
  </si>
  <si>
    <t>FABRICACION DE 10 PERNOS PARKER 3/8'' X 3'' EN CALIDAD URGENCIA</t>
  </si>
  <si>
    <t>SERVICIO DE RECUPERACION INTEGRAL EN CAJA PORTA RODAMIENTOS DE BOMBA ASH 8X8</t>
  </si>
  <si>
    <t>FABRICACION DE 100 PERNOS ALLEN INOXIDABLES DE 4mm x 20mm</t>
  </si>
  <si>
    <t>CARCASAS</t>
  </si>
  <si>
    <t>SERVICIO DE RECUPERACION DE UNA BOMBA ABSORVER 3 TORISHIMA VERTICAL</t>
  </si>
  <si>
    <t>SERVICIO DE CAMBIOS DE RODAMIENTOS EN UNIDADES MODELO GFA 350K 1020 MARCA REXROTH A REALIZARSE EN BARRANQUILLA , COLOMBIA</t>
  </si>
  <si>
    <t>SERVICIO DE RECUPERACION DE UNA BOMBA ABSORVER V-2</t>
  </si>
  <si>
    <t>PANTOGRAFO</t>
  </si>
  <si>
    <t>RECUPERACION DE UNA CAJA PORTA RODAMIENTOS DE ESTATOR</t>
  </si>
  <si>
    <t>TENSORES</t>
  </si>
  <si>
    <t>SERVICIO CAMBIO DE RODAMIENTOS DE 2 EQUIPOS  EN SUCURSAL MD BARRANQUILLA, COLOMBIA</t>
  </si>
  <si>
    <t>98,25</t>
  </si>
  <si>
    <t>44,5</t>
  </si>
  <si>
    <t>93,25</t>
  </si>
  <si>
    <t>47,75</t>
  </si>
  <si>
    <t>114,25</t>
  </si>
  <si>
    <t>122,75</t>
  </si>
  <si>
    <t>87,5</t>
  </si>
  <si>
    <t>35,00</t>
  </si>
  <si>
    <t>78,00</t>
  </si>
  <si>
    <t>39,5</t>
  </si>
  <si>
    <t>10,75</t>
  </si>
  <si>
    <t>30,75</t>
  </si>
  <si>
    <t>EXCITADORES</t>
  </si>
  <si>
    <t>SERVICIO DE RECUPERACION DE PANTOGRAFO MX T-15, 1 BALDE Y PORTA BALDE</t>
  </si>
  <si>
    <t>EXCITADOR LUDOMIC , MARCA HORNET, N°SERIE HE15-0193, TYPE HE150LS PARA SERVICIO DE RECUPERACION</t>
  </si>
  <si>
    <t>EXCITADOR LUDOMIC , MARCA HORNET, N°SERIE HE15-0208 , TYPE HE150LS PARA SERVICIO DE RECUPERACION</t>
  </si>
  <si>
    <t>RODILLO DE CILINDRADORA DAVI 3034 PARA REPARACION DE UN MUÑON CORTADO</t>
  </si>
  <si>
    <t>RODILLO INFERIOR PC5500 RCI - 8736 DESARMADO EN CALIDAD DE REPARACION Y DEVOLUCION</t>
  </si>
  <si>
    <t>EXCITADOR MODELO MU 40105, N°SERIE 405140 PARA SERVICIO DE RECUPERACION</t>
  </si>
  <si>
    <t>SERVICIO DE CONTROL A TAPAS DE MOTOR ELECTRICO, CARA AXIAL DE LA TAPA Ø1422.4mm x 296mm.</t>
  </si>
  <si>
    <t>SERVICIO DE RECUPERACION A 2 ARMADURAS DE MOTOR ELECTRICO PARA RECTIFICADO, ENCAMISADO Y BALANCEO INGRESADAS A MD</t>
  </si>
  <si>
    <t>ARMADURA DE MOTOR ELECTRICO PARA SERVICIO DE CAMBIO DE CAMISAS ACERO SAE 3115</t>
  </si>
  <si>
    <t>SERVICIO DE ASISTENCIA TECNICA PARA CAMBIO DE RODAMIENTOS IN SITU, PARA 2 UNIDADES PLANETARIAS GFA280</t>
  </si>
  <si>
    <t>DIBUJAR Y EVALUAR DESMONTAJE DE MUÑON DE RODILLOS DE REFINADOR, PARA REPARACION</t>
  </si>
  <si>
    <t>SERVICIO DE REPARACION PARA  RODILLOS DE REFINACION, REF: N° 1, 2 Y 3</t>
  </si>
  <si>
    <t>DESCANSO RODILLO CABLE LEVANTE PAB ITEM N°2 PARA MODIFICACION DIAMETRO INTERIOR  61,8 +/- 0,05mm.</t>
  </si>
  <si>
    <t>SERVICIO DE METALIZADO A PISTA DE RODAMIENTO DE EJE DE REDUCCION DE ENGRANAJE</t>
  </si>
  <si>
    <t>CARCASA DE TRANSMISION MARCA ZF, TIPO 2HL 100, N°SERIE 2129309</t>
  </si>
  <si>
    <t>SERVICIO DE RECUPERACION DE  TRES PISTAS DE RODAMIENTO A UNA CARCASA DE REDUCTOR SEGÚN PLANO</t>
  </si>
  <si>
    <t>SERVICIO DE RECUPERACION PISTA DE RODAMIENTO EN ALUMINIO A 4 CAJAS PORTARODAMIENTOS</t>
  </si>
  <si>
    <t>SERVICIO DE RECUPERACION BOMBA VIKING K125</t>
  </si>
  <si>
    <t>BOMBA DE TRANSFERENCIA AGUA DE MAR 4 ETAPAS UNIDAD N°3, PARA SERVICIO DE RECUPERACION A REALIZAR CON URGENCIA</t>
  </si>
  <si>
    <t>REPARAR TAPA DE BOMBA EN PISTA DE RODAMIENTO , REF: 52mm</t>
  </si>
  <si>
    <t>SERVICIO A UNA PISTA DE RODAMIENTO EN CARCASA POR MEDIO DE METALIZADO</t>
  </si>
  <si>
    <t>COMPRESOR</t>
  </si>
  <si>
    <t>SERVICIO DE RECUPERACION A UNA PISTA DE RODAMIENTO A 1 CAJA PORTA RODAMIENTO DE ACERO Y 1 CAJA PORTA RODAMIENTO DE ALUMINIO</t>
  </si>
  <si>
    <t>SERVICIO DE RECUPERACION A UNA PISTA DE RODAMIENTO A 1 CARCASA LADO BOBINA BLOWER 930E</t>
  </si>
  <si>
    <t>RODAMIENTOS DE 125x18x90 mm PARA MECANIZADO A 2 MASAS MODIFICADAS</t>
  </si>
  <si>
    <t>SERVICIO DE RECUPERACION DE UNA BOMBA DE AGUA DE PISTONES MARCA PATRISSOLI  KL 36.</t>
  </si>
  <si>
    <t>SERVICIO DE RECUPERACION PISTA DE RODAMIENTO A UNA CARCASA LADO BOBINA BLOWER 930E</t>
  </si>
  <si>
    <t>TURBINA</t>
  </si>
  <si>
    <t>BOMBA RECUPERADORA DE AGUA PARA SERVICIOS DE FABRICACION DE UN DISTANCIADOR DE MACHON</t>
  </si>
  <si>
    <t xml:space="preserve">SERVICIO DE RECUPERACION DE PANTOGRAFO MX T-15 </t>
  </si>
  <si>
    <t>165,00</t>
  </si>
  <si>
    <t>187,5</t>
  </si>
  <si>
    <t>128,5</t>
  </si>
  <si>
    <t>45,00</t>
  </si>
  <si>
    <t>281,5</t>
  </si>
  <si>
    <t>592,5</t>
  </si>
  <si>
    <t>73,5</t>
  </si>
  <si>
    <t>437,5</t>
  </si>
  <si>
    <t>452,25</t>
  </si>
  <si>
    <t>28,75</t>
  </si>
  <si>
    <t>107,75</t>
  </si>
  <si>
    <t>12,75</t>
  </si>
  <si>
    <t>42,75</t>
  </si>
  <si>
    <t>32,75</t>
  </si>
  <si>
    <t>52,00</t>
  </si>
  <si>
    <t>63,5</t>
  </si>
  <si>
    <t>28,25</t>
  </si>
  <si>
    <t>44,00</t>
  </si>
  <si>
    <t>41,00</t>
  </si>
  <si>
    <t xml:space="preserve">CAJAS  CROWD </t>
  </si>
  <si>
    <t>CAJA CROWD PAB07 SE RECIBE SOLO TAMBOR EN GD. 323473 PARA REPARACION</t>
  </si>
  <si>
    <t>10 CAJAS DE CILINDROS EN REFINADOS N° 5 ( LADO AGUA, LADO MOTRIZ )</t>
  </si>
  <si>
    <t>RECEPCION Y ARMADO DE ESCALA ACCESO PAB06 PR50874</t>
  </si>
  <si>
    <t>PLATOS CON GUIAS DE DESPLAZAMIENTOS , AJUSTAR MEDIDA DE DIAMETRO</t>
  </si>
  <si>
    <t>SERVICIO DE RECUPERACION IN SITU DE BOTTOM SHELL , TRABAJOS A REALIZARSE EN MINERA CANDELARIA</t>
  </si>
  <si>
    <t>SERVICIO DE ENDERESADO DE RODETE Ø400mm. PARA BALANCEO Y REPARACION</t>
  </si>
  <si>
    <t>FABRICACION DE 8 ANILLOS, 6 ANILLOS DE  445 H7 DIAM. INTERIOR  x 459.50 MM.DIAM. EXTERIORr x 135 MM. LARGO Y 2 ANILLOS  445 H7 DIAM. INTERIOR x 459.50 MM.DIAM.EXTERIOR x 145 MM.LARGO</t>
  </si>
  <si>
    <t>FABRICACION DE 2 ANILLOS CORTA GOTAS SEGÚN PLANO N° 4320-ME-2758</t>
  </si>
  <si>
    <t>SERVICIO  DE MECANIZADO A UN RODETE CENTRAL LOS BAJOS, SEGÚN PLANO N°C-129</t>
  </si>
  <si>
    <t>FABRICACION DE UNA ESCALA EN ACERO SIMILAR A ASTMA A36 CON ACCESO PLATAFORMA CABINA SIMILAR A MUESTRA</t>
  </si>
  <si>
    <t>FABRICACION DE 4 TAPAS SIMILARES A MUESTRA, EN ACERO ASTM A36</t>
  </si>
  <si>
    <t>ESCALERAS</t>
  </si>
  <si>
    <t>ESCALERA KIT BOARDING LH COD.BRON- 048967001 PARA SERVICIO DE ARMADO RECEPCIONADA EN MD</t>
  </si>
  <si>
    <t>SERVICIO DE FABRICACION DE SELLO PARA UNA BOMBA</t>
  </si>
  <si>
    <t>SERVICIO DE MECANIZADO 0,015'' A 62 ALABES FIJOS DEL LADO DE ESTATOR DEL COMPRESOR</t>
  </si>
  <si>
    <t>SERVICIO DE MECANIZADO 0,020'' A 43 ALABES FIJOS DEL LADO DE ESTATOR DEL COMPRESOR</t>
  </si>
  <si>
    <t>SERVICIO DE RECTIFICADO 0,02 MM. AL RADIO A 3 RODILLOS DE REFINADOR, TRABAJO IN SITU</t>
  </si>
  <si>
    <t>FABRICACION DE UN POLIN DE ACERO CALANDRA Z</t>
  </si>
  <si>
    <t>FABRICAR 4 ANILLOS LUBRICADORES DE BRONCE FOSFORICO</t>
  </si>
  <si>
    <t>SERVICIO DE ARMADO DE ESCALA PARA PALA 11. REF: PR55279</t>
  </si>
  <si>
    <t>SERVICIO DE REPARACION DE ESCALERA PARA PALA 8</t>
  </si>
  <si>
    <t>FABRICACION DE 36 PERNOS M56 X 320MM. CON UNA TUERCA Y UNA GOLILLA PLANA</t>
  </si>
  <si>
    <t>ÍNDICE</t>
  </si>
  <si>
    <t>ENGRANAJES</t>
  </si>
  <si>
    <t>MOLINOS</t>
  </si>
  <si>
    <t>PALAS</t>
  </si>
  <si>
    <t>CAJAS VIBRADORAS</t>
  </si>
  <si>
    <t>PERFORADORA</t>
  </si>
  <si>
    <t>YUGOS DE LEVANTE Y GRUAS</t>
  </si>
  <si>
    <t>A-FRAMES</t>
  </si>
  <si>
    <t>TRANSMISIONES</t>
  </si>
  <si>
    <t>FLANGES</t>
  </si>
  <si>
    <t>MANDOS FINALES</t>
  </si>
  <si>
    <t>PLACAS</t>
  </si>
  <si>
    <t>DESCANSOS</t>
  </si>
  <si>
    <t>PASADORES</t>
  </si>
  <si>
    <t>SOPLADORES</t>
  </si>
  <si>
    <t>ENROLLACABLES</t>
  </si>
  <si>
    <t>SOPORTES</t>
  </si>
  <si>
    <t>CAJAS PTO</t>
  </si>
  <si>
    <t>RODAMIENTOS</t>
  </si>
  <si>
    <t>PERNOS</t>
  </si>
  <si>
    <t>ALOJAMIENTOS</t>
  </si>
  <si>
    <t>ARANDELAS</t>
  </si>
  <si>
    <t>ANILLOS</t>
  </si>
  <si>
    <t>CILINDROS</t>
  </si>
  <si>
    <t>CAJAS CROWD</t>
  </si>
  <si>
    <t>VALVULA Y ACTUADORES</t>
  </si>
  <si>
    <t>CORONAS Y PIÑONES</t>
  </si>
  <si>
    <t xml:space="preserve">     ±</t>
  </si>
  <si>
    <r>
      <t xml:space="preserve">                    </t>
    </r>
    <r>
      <rPr>
        <sz val="11"/>
        <color theme="1"/>
        <rFont val="Wingdings 2"/>
        <family val="1"/>
        <charset val="2"/>
      </rPr>
      <t>±</t>
    </r>
  </si>
  <si>
    <t xml:space="preserve">     ± </t>
  </si>
  <si>
    <t xml:space="preserve">SERVICIO DE RECUPERACION RODILLO DE CARGA ASTEC </t>
  </si>
  <si>
    <t>SERVICIO DE RECUPERACION  DE UNA TAPA LADO DESCARGA PUNTILLA , MARCA KOESLER</t>
  </si>
  <si>
    <t>SERVICIO DESARME PLATO EMBRAGUE</t>
  </si>
  <si>
    <t>KIT DE EMBRAGUE</t>
  </si>
  <si>
    <t>SERVICIO DE DESARME KIT DE EMBRAGUE</t>
  </si>
  <si>
    <t>SERVICIO DE RECUPERACION COMPONENTES DE TURBINA</t>
  </si>
  <si>
    <t>ARMADURA DE MOTOR ELECTRICO PARA CAMBIO Y RECTIFICADO DE CAMISA DE DESGASTE</t>
  </si>
  <si>
    <t>CONTROL GEOMETRICO Y SERVICIO DE FABRICACION A UN RODILLO</t>
  </si>
  <si>
    <t>SERVICIO DE FABRICACION A UNA TAPA CAJA PORTA RODAMIENTOS</t>
  </si>
  <si>
    <t>SERVICIO DE RECUPERACION A UNA TAPA DE TABLERO DE CONTROL</t>
  </si>
  <si>
    <t>SERVICIO A UN PANTOGRAFO CON BIELAS CON CARGO AL C-272</t>
  </si>
  <si>
    <t>EJES</t>
  </si>
  <si>
    <t xml:space="preserve">CAMISAS </t>
  </si>
  <si>
    <t>TAZONES</t>
  </si>
  <si>
    <t>SERVICIO DE CONTROL DE DUREZA Y DIMENSIONAL A CASQUETES DE CARGADOR</t>
  </si>
  <si>
    <t xml:space="preserve">ABRAZADERAS </t>
  </si>
  <si>
    <t>PINTURA ROD CLAMP ASS Y DEEP HOLE</t>
  </si>
  <si>
    <t>PARA PRESUPUESTO DE REPARACION : CUERPO DE RODAMIENTO CELDA OUTOKOMPU 300 FT3 OK8 SECCION 2</t>
  </si>
  <si>
    <t>DESMONTAJE- MONTAJE DE RODAMIENTOS NUEVOS PARA RODILLOS SUPERIOR CILINDRADO 3034. 330 X 3045</t>
  </si>
  <si>
    <t>SERVICIO DE RECUPERACION DE CARCASAS PTE. N°SERIE 93/568-575</t>
  </si>
  <si>
    <t>TORNAMESA</t>
  </si>
  <si>
    <t>SERVICIO DE RECUPERACION DE UNA TORNAMESA DE LAINERA , IN SITU</t>
  </si>
  <si>
    <t>SERVICIO DE RECUPERACION EN PIEZA EXTREMA POR MEDIO DE METALIZADO DE PISTA DE RODAMIENTOS ( DIAMETRO 180mm )</t>
  </si>
  <si>
    <t>SERVICIO DE PRUEBA HIDRAULICA A CUERPO DE COMPRESOR PARA ALINEACION DE VASTAGOS</t>
  </si>
  <si>
    <t>1 KIT DE RODAMIENTOS ( 2 CAJAS ) Y 4 RETENES PARA CAMBIO DE RODAMIENTOS A UN EJE MOLINO</t>
  </si>
  <si>
    <t>FABRICACION DE 2 CASQUETES EN ACERO</t>
  </si>
  <si>
    <t>SERVICIO DE RECUPERACION DE RODETE , CARCASA Y ALABE DE UNA TURBINA OSSBERGER</t>
  </si>
  <si>
    <t>SERVICIO DE RECUPERACION DE 16 HILOS 7/16 EN CARCASA, POR MEDIO DE INSERTO HELICOIL</t>
  </si>
  <si>
    <t xml:space="preserve">SERVICIO DE REPARACION BOMBA AUXILIAR DE AGUA ENFRIAMIENTO </t>
  </si>
  <si>
    <t>ABRAZADERAS</t>
  </si>
  <si>
    <t xml:space="preserve">TORNAMESA </t>
  </si>
  <si>
    <t>89,5</t>
  </si>
  <si>
    <t>94,00</t>
  </si>
  <si>
    <t>63,75</t>
  </si>
  <si>
    <t>105,00</t>
  </si>
  <si>
    <t>120,25</t>
  </si>
  <si>
    <t>32,25</t>
  </si>
  <si>
    <t>319,5</t>
  </si>
  <si>
    <t>109,00</t>
  </si>
  <si>
    <t>163,25</t>
  </si>
  <si>
    <t>143,25</t>
  </si>
  <si>
    <t>243,25</t>
  </si>
  <si>
    <t>143,75</t>
  </si>
  <si>
    <t>151,5</t>
  </si>
  <si>
    <t>130,00</t>
  </si>
  <si>
    <t>39,75</t>
  </si>
  <si>
    <t>36,75</t>
  </si>
  <si>
    <t>188,25</t>
  </si>
  <si>
    <t>63,25</t>
  </si>
  <si>
    <t>331,75</t>
  </si>
  <si>
    <t>27,00</t>
  </si>
  <si>
    <t>46,00</t>
  </si>
  <si>
    <t>2 REDUCTORES FLENDER DE 20 TONELADAS PARA CAMBIO DE MACHONES , IN SITU</t>
  </si>
  <si>
    <t>TUERCAS Y TORNILLOS</t>
  </si>
  <si>
    <t>FABRICACION DE 1 TORNILLO, 6 TUERCAS DE BRONCE, Y 6 TUERCAS DE ACERO</t>
  </si>
  <si>
    <t>LEVANTAMIENTO DE PLANOS - COTIZACION DE TAZONES PV351</t>
  </si>
  <si>
    <t>2 BOWLS SYMONS PARA SERVICIO DE MECANIZADO EN ZONAS INDICADAS EN CROQUIS Y A MEDIDAS DE PLANO</t>
  </si>
  <si>
    <t>REPARACION INTEGRAL DE BOWL</t>
  </si>
  <si>
    <t xml:space="preserve">TORNILLO DECANTER </t>
  </si>
  <si>
    <t>TORNILLO DECANTER</t>
  </si>
  <si>
    <t>SERVICIO DE MECANIZADO DEL DENTADO INTERIOR A 6 DISCOS DE EMBRIAGUE DE DIAMETRO 64'' DE ESPESOR 1 ½" Y SERVICIO MECANIZADO MASA</t>
  </si>
  <si>
    <t>FABRICAR 10 C/U SOPORTE ESPEJO PL. GP DP 32</t>
  </si>
  <si>
    <t>SERVICIO DE FABRICACION EN TORNILLO ALDEC 60</t>
  </si>
  <si>
    <t>SERVICIO DE RECUPERACION CONO CENTRIFUGA</t>
  </si>
  <si>
    <t>47,25</t>
  </si>
  <si>
    <t>144,00</t>
  </si>
  <si>
    <t>119,25</t>
  </si>
  <si>
    <t>325,25</t>
  </si>
  <si>
    <t>2,0</t>
  </si>
  <si>
    <t>59,00</t>
  </si>
  <si>
    <t>296,5</t>
  </si>
  <si>
    <t>MOLINO DOMINION 16,6'' X 18'' PARA SERVICIO DE ARMADO DE UN CONTRA-EJE</t>
  </si>
  <si>
    <t>50,25</t>
  </si>
  <si>
    <t>124,00</t>
  </si>
  <si>
    <t>FABRICACION Y MONTAJE DE COMPONENTES PARA CATALINA HUINCHE CV-006 SEGÚN PLANO LPL-T-006-2</t>
  </si>
  <si>
    <t>CONOS</t>
  </si>
  <si>
    <t>TORNILLO MANDRILADORA SKODE PARA DESMONTAR TUERCAS</t>
  </si>
  <si>
    <t xml:space="preserve">CONO DE AJUSTE HVTVRBO </t>
  </si>
  <si>
    <t>53,00</t>
  </si>
  <si>
    <t>36,25</t>
  </si>
  <si>
    <t>106,00</t>
  </si>
  <si>
    <t>272,75</t>
  </si>
  <si>
    <t>ESCOLPADO</t>
  </si>
  <si>
    <t>354,75</t>
  </si>
  <si>
    <t>281,75</t>
  </si>
  <si>
    <t>800,25</t>
  </si>
  <si>
    <t>912,25</t>
  </si>
  <si>
    <t>96,00</t>
  </si>
  <si>
    <t>51,75</t>
  </si>
  <si>
    <t>58,5</t>
  </si>
  <si>
    <t>98,5</t>
  </si>
  <si>
    <t>MACHON</t>
  </si>
  <si>
    <t>FABRICACION DE 100 PERNOS HEX 3/8 X 1 1/4'' GR5 HILO FINO PARA SOPORTE DE CABEZAL</t>
  </si>
  <si>
    <t xml:space="preserve">REDUCTOR ELLIPSE, N°SERIE 1062348 PARA MECANIZAR Y MONTAR 3 MACHONES </t>
  </si>
  <si>
    <t>SUMINISTRO Y MECANIZADO DE UN MACHON OMEGA 80</t>
  </si>
  <si>
    <t>SERVICIO DE MONTAJE DE MACHON DE ACOPLAMIENTO A POLEA MOTRIZ DE CORREA</t>
  </si>
  <si>
    <t>2,75</t>
  </si>
  <si>
    <t>MANDO FINAL GFT 260 CON MOTOR PHACO 2 PARA  SERVICIO DE REPARACION</t>
  </si>
  <si>
    <t>RECUPERACION DE MANDO FINAL MOTONIVELADORA 16H</t>
  </si>
  <si>
    <t>MEDIDAS REFERENCIALES: 100 mm. DIAM. X 210mm. DE LARGO EN ACERO INOXIDABLE PARA FABRICACION DE UNA CAMISA ESTOPERA PARA UNA BOMBA TORISHIMA SEGÚN PLANO 130805-15</t>
  </si>
  <si>
    <t>MEDIDAS REFERENCIALES: Ø159 mm. x Ø146 mm. x Ø390 mm. PARA FABRICACION DE UNA CAMISA SEGÚN PLANO CONEXIÓN BOTACONCAVAS - BT1</t>
  </si>
  <si>
    <t>MEDIDAS REFERENCIALES: Ø112mm. X 250mm. LARGO, ACERO AISI 316L PARA FABRICACION DE 2 CAMISAS ESTOPERAS PARA BOMBA ABSORVER 3, EN CALIDAD DE URGENCIA</t>
  </si>
  <si>
    <t>FABRICACION DE UN MACHON DE Ø600mm  x 450mm DE LARGO, SIMILAR A MUESTRA</t>
  </si>
  <si>
    <t>FABRICACION DE UN MACHON DE Ø509,12mm X 419mm DE LARGO, SEGÚN PLANO</t>
  </si>
  <si>
    <t>FABRICACION DE 4 ARANDELAS DE Ø110 mm  X Ø65 mm  X Ø20 mm. DE ESPESOR , EN ACERO ASTM A36</t>
  </si>
  <si>
    <t>BASTIDORES PARA RECUPERAR 2 PISTAS DE Ø270mm  ( TOTAL DE 10 ALOJAMIENTOS)</t>
  </si>
  <si>
    <t>SERVICIO DE RECUPERACION DE 2 PISTAS DE RODAMIENTOS  DE Ø330 mm. A UNA CAJA DIFERENCIAL TRASERA WD-900-38</t>
  </si>
  <si>
    <t>FABRICACION DE 10 SOPORTES ESPESOMETRO DE Ø60mm. X 80mm DE LARGO , SEGÚN CROQUIS ACEPTADO POR CLIENTE</t>
  </si>
  <si>
    <t>DESCANSO VFT PARA SERVICIO , MEDIDAS REFERENCIALES Ø152,57mm.  X 164,5mm DE LARGO Y CON PISTAS AXIALES EN EXTREMOS</t>
  </si>
  <si>
    <t>MACHON DE ACOPLAMIENTO , Ø INTERIOR APROX. 250mm  PARA CUERPOS DE BOMBA 750</t>
  </si>
  <si>
    <t>SERVICIO DE PERFORADO Y BARRENADO EN 6 POSICIONES Ø160mm. IN SITU</t>
  </si>
  <si>
    <t>MEDIDAS REFERENCIALES: Ø140 mm. x Ø180 mm. x 500 mm .LARGO APROX. PARA SERVICIO DE RECUPERACION PISTAS DE SELLO EN EL DIAMETRO EXTERIOR A UNA CAMISA AISI 316</t>
  </si>
  <si>
    <t xml:space="preserve">UNIDAD VIBRATORIA HARNERO PARA FABRICAR EN ACERO SAE 1045 4 ANILLOS PORTA SELLOS EN  169 X 28 </t>
  </si>
  <si>
    <t>FABRICACION DE ENGRANAJE Z= 38 , Ø EXTERIOR 230mm</t>
  </si>
  <si>
    <t>SERVICIO A UNA PISTA DE CORONA DE Ø 2800mm, ANCHO DE LA PISTA 200mm</t>
  </si>
  <si>
    <t>SERVICIO DE RECUPERACION A UNA  PISTA RODAMIENTO CON Ø REFERENCIAL DE 65 mm</t>
  </si>
  <si>
    <t>8 ALOJAMIENTOS DE Ø8,018'' . X 3'' DE LARGO CADA ALOJAMIENTO, PARA SERVICIOS DE MECANIZADO</t>
  </si>
  <si>
    <t>TUERCAS Y TORNILLO</t>
  </si>
  <si>
    <t>MOLINO MARCY 9X9 , SERVICIO PARA INVERTIR PIÑON DE POSICION Y CAMBIAR RODAMIENTOS</t>
  </si>
  <si>
    <t>FABRICACION DE UN EJE CORTADO, CON UN Ø65mm. Y 596,9mm. DE LARGO EL CUAL ESTA MONTADO EN UNA CORONA SIN FIN, ACERO SAE 1045</t>
  </si>
  <si>
    <t>SERVICIO DE RECUPERACION DE 2 PISTAS A UN EJE DE 710mm. DE LARGO , ACERO SAE 4340</t>
  </si>
  <si>
    <t xml:space="preserve">SERVICIOS A UN CONTRA EJE PIÑON DE  Ø 100mm. CONICO HELICOIDAL PARA DESARME - EVALUACION - ARMADO </t>
  </si>
  <si>
    <t>SERVICIO DE RECUPERACION DE UN EJE CON UN Ø 17,5mm. Y 38mm. DE LARGO Y A UNA POLEA DE Ø20mm. Y 35mm, LARGO SEGÚN MUESTRA</t>
  </si>
  <si>
    <t>27,25</t>
  </si>
  <si>
    <t>CAMISAS</t>
  </si>
  <si>
    <t>VALVULA HB SELLO MOVIL PARA MECANIZAR SEGÚN PLANO F3-3120</t>
  </si>
  <si>
    <t>DESMONTAJE DE CORONA A CABEZAL</t>
  </si>
  <si>
    <t>CHANCADOR SYMONS 4' STD PARA FABRICACION DE 1 POLEA MOTOR SEGÚN PLANO</t>
  </si>
  <si>
    <t>MANDO FINAL 773B PARA SERVICIO DE RECUPERACION DEL PISTON Y UNA CARCASA</t>
  </si>
  <si>
    <t>MANDO FINAL GFA 174K1012, N° SERIE 1409 PARA SERVICIO DE RECUPERACION</t>
  </si>
  <si>
    <t>SERVICIOS DE ENDEREZADO PARA PLACA INTERCAMBIADOR, CERVECERIA CHILE S.A</t>
  </si>
  <si>
    <t>FABRICAR 10 PASADORES SEGÚN PLANO N° 15403-MDMLP-2013 REV.1. EN ACERO SAE 3115</t>
  </si>
  <si>
    <t>SERVICIO MECANIZADO A 2 ANILLOS DE ACERO AISI 316 DE Ø18''. REFRENTAR UNA CARA PARA REBAJAR ESPESOR DE 50mm. A 40mm.</t>
  </si>
  <si>
    <t xml:space="preserve">UNIDAD VIBRATORIA HARNERO 50 CON CONTRAPESOS MONTADOS PARA SERVICIO DE RECUPERACION </t>
  </si>
  <si>
    <t>CAJA VIBRADORA N°2 , N° SERIE 265197 PARA REPARACION</t>
  </si>
  <si>
    <t>RECUPERACION DE  3 CAJAS VIBRADORAS TIPO MU260/05 , N°SERIE 265194 / N°SERIE 269157 / N°SERIE 265124</t>
  </si>
  <si>
    <t xml:space="preserve">CAJA VIBRADORA 5X3 N°1, PARA SERVICIO DE RECUPERACION INTEGRAL </t>
  </si>
  <si>
    <t>CAJA VIBRADORA VIMEC, MODELO MU260 N°1, PARA SERVICIOS DE RECUPERACION</t>
  </si>
  <si>
    <t>SERVICIO DE RECUPERACION DE 1 UNIDAD VIBRATORIA VIMEC, MODELO MU400/05 N°1</t>
  </si>
  <si>
    <t>SERVICIO DE RECUPERACION EN UNIDAD VIBRATORIA HORNET LUDOWICI , MODELO HE150LS , N°SERIE CP168</t>
  </si>
  <si>
    <t>FABRICACION DE DOS TENSORES DE PALAS , EN ACERO SAE 1045</t>
  </si>
  <si>
    <t>SERVICIO DE RECUPERACION DE CATALINA</t>
  </si>
  <si>
    <t>MANTENCION A MOTOR ELECTRICO ABB , MODELO ADM560L2TBABM , 1280 ( KW )</t>
  </si>
  <si>
    <t>FABRICACION Y MEMORIA DE CALCULO DE YUGOS DE LEVANTE 1000 KG.</t>
  </si>
  <si>
    <t>FABRICACION DE 4 YUGOS DE LEVANTE, 2 YUGOS DE 500 KG. Y 2 YUGOS DE 1000 KG.</t>
  </si>
  <si>
    <t>SERVICIO DE RECUPERACION CARCASA DE REDUCTOR (SUB CONTRATO PROMSEM) RICARDO CALDERON</t>
  </si>
  <si>
    <t>CAJAS EXTRUSORAS</t>
  </si>
  <si>
    <t>DESARME Y EVALUACION DE UNA CAJA PORTA RODAMIENTOS WARMAN</t>
  </si>
  <si>
    <t>SERVICIO DE RECUPERACION DE UNA PISTA DE RODAMIENTOS A CAJA PORTA RODAMIENTOS</t>
  </si>
  <si>
    <t>SERVICIO DE DESMONTAJE DE CILINDRO HIDRAULICO</t>
  </si>
  <si>
    <t>CAJAS EXTRUCTORAS</t>
  </si>
  <si>
    <r>
      <rPr>
        <b/>
        <sz val="9"/>
        <color theme="1"/>
        <rFont val="Wingdings 2"/>
        <family val="1"/>
        <charset val="2"/>
      </rPr>
      <t xml:space="preserve">· </t>
    </r>
    <r>
      <rPr>
        <b/>
        <sz val="9"/>
        <color theme="1"/>
        <rFont val="Arial"/>
        <family val="2"/>
      </rPr>
      <t xml:space="preserve">REDUCTORES FLENDER </t>
    </r>
  </si>
  <si>
    <t>REDUCTOR FLENDER B3 HH 05P DE CORREA , N° SERIE M 47941-301-4 -1 PARA SERVICIOS DE REPARACION</t>
  </si>
  <si>
    <t>REDUCTOR FLENDER CORREA CT, MODELO B3SH11B , N° SERIE M479411301-2-1 PARA SERVICIOS DE RECUPERACION</t>
  </si>
  <si>
    <t>REDUCTOR FLENDER , MODELO P2NV-17, N°SERIE 4160649-0040-2 PARA EVALUACION - REPARACION</t>
  </si>
  <si>
    <t>REDUCTOR FLENDER, MODELO B35H19C PARA REPARACION DE MACHON Y POLEA</t>
  </si>
  <si>
    <t>REDUCTORES FLENDER, MODELO B35H19 PARA SERVICIO CAMBIO DE POLEA Y MACHON</t>
  </si>
  <si>
    <r>
      <rPr>
        <b/>
        <sz val="9"/>
        <color theme="1"/>
        <rFont val="Wingdings 2"/>
        <family val="1"/>
        <charset val="2"/>
      </rPr>
      <t xml:space="preserve">· </t>
    </r>
    <r>
      <rPr>
        <b/>
        <sz val="9"/>
        <color theme="1"/>
        <rFont val="Arial"/>
        <family val="2"/>
      </rPr>
      <t>REDUCTORES FALK</t>
    </r>
  </si>
  <si>
    <r>
      <rPr>
        <b/>
        <sz val="9"/>
        <color theme="1"/>
        <rFont val="Wingdings 2"/>
        <family val="1"/>
        <charset val="2"/>
      </rPr>
      <t xml:space="preserve">· </t>
    </r>
    <r>
      <rPr>
        <b/>
        <sz val="9"/>
        <color theme="1"/>
        <rFont val="Arial"/>
        <family val="2"/>
      </rPr>
      <t>REDUCTORES KOMATSU</t>
    </r>
  </si>
  <si>
    <r>
      <rPr>
        <b/>
        <sz val="9"/>
        <color theme="1"/>
        <rFont val="Wingdings 2"/>
        <family val="1"/>
        <charset val="2"/>
      </rPr>
      <t xml:space="preserve">· </t>
    </r>
    <r>
      <rPr>
        <b/>
        <sz val="9"/>
        <color theme="1"/>
        <rFont val="Arial"/>
        <family val="2"/>
      </rPr>
      <t>REDUCTORES KELLER</t>
    </r>
  </si>
  <si>
    <r>
      <rPr>
        <b/>
        <sz val="9"/>
        <color theme="1"/>
        <rFont val="Wingdings 2"/>
        <family val="1"/>
        <charset val="2"/>
      </rPr>
      <t>·</t>
    </r>
    <r>
      <rPr>
        <b/>
        <sz val="9"/>
        <color theme="1"/>
        <rFont val="Arial"/>
        <family val="2"/>
      </rPr>
      <t xml:space="preserve">    REDUCTORES SIEMENS</t>
    </r>
  </si>
  <si>
    <r>
      <rPr>
        <b/>
        <sz val="9"/>
        <color theme="1"/>
        <rFont val="Wingdings 2"/>
        <family val="1"/>
        <charset val="2"/>
      </rPr>
      <t>·</t>
    </r>
    <r>
      <rPr>
        <b/>
        <sz val="9"/>
        <color theme="1"/>
        <rFont val="Arial"/>
        <family val="2"/>
      </rPr>
      <t xml:space="preserve">    REDUCTORES SIEBENHAAR</t>
    </r>
  </si>
  <si>
    <r>
      <rPr>
        <b/>
        <sz val="9"/>
        <color theme="1"/>
        <rFont val="Wingdings 2"/>
        <family val="1"/>
        <charset val="2"/>
      </rPr>
      <t>·</t>
    </r>
    <r>
      <rPr>
        <b/>
        <sz val="9"/>
        <color theme="1"/>
        <rFont val="Arial"/>
        <family val="2"/>
      </rPr>
      <t xml:space="preserve">    REDUCTORES SEW</t>
    </r>
  </si>
  <si>
    <r>
      <rPr>
        <b/>
        <sz val="9"/>
        <color theme="1"/>
        <rFont val="Wingdings 2"/>
        <family val="1"/>
        <charset val="2"/>
      </rPr>
      <t>·</t>
    </r>
    <r>
      <rPr>
        <b/>
        <sz val="9"/>
        <color theme="1"/>
        <rFont val="Arial"/>
        <family val="2"/>
      </rPr>
      <t xml:space="preserve">    REDUCTORES SUMITOMO</t>
    </r>
  </si>
  <si>
    <r>
      <rPr>
        <b/>
        <sz val="9"/>
        <color theme="1"/>
        <rFont val="Wingdings 2"/>
        <family val="1"/>
        <charset val="2"/>
      </rPr>
      <t>·</t>
    </r>
    <r>
      <rPr>
        <b/>
        <sz val="9"/>
        <color theme="1"/>
        <rFont val="Arial"/>
        <family val="2"/>
      </rPr>
      <t xml:space="preserve">    REDUCTORES DE GIRO</t>
    </r>
  </si>
  <si>
    <r>
      <rPr>
        <b/>
        <sz val="9"/>
        <color theme="1"/>
        <rFont val="Wingdings 2"/>
        <family val="1"/>
        <charset val="2"/>
      </rPr>
      <t>·</t>
    </r>
    <r>
      <rPr>
        <b/>
        <sz val="9"/>
        <color theme="1"/>
        <rFont val="Arial"/>
        <family val="2"/>
      </rPr>
      <t xml:space="preserve">    REDUCTORES SANTA SALO Y MOVENTAS</t>
    </r>
  </si>
  <si>
    <r>
      <rPr>
        <b/>
        <sz val="9"/>
        <color theme="1"/>
        <rFont val="Wingdings 2"/>
        <family val="1"/>
        <charset val="2"/>
      </rPr>
      <t>·</t>
    </r>
    <r>
      <rPr>
        <b/>
        <sz val="9"/>
        <color theme="1"/>
        <rFont val="Arial"/>
        <family val="2"/>
      </rPr>
      <t xml:space="preserve">    OTRAS MARCAS Y MODELOS DE REDUCTORES</t>
    </r>
  </si>
  <si>
    <r>
      <rPr>
        <b/>
        <sz val="11"/>
        <color theme="1"/>
        <rFont val="Wingdings 2"/>
        <family val="1"/>
        <charset val="2"/>
      </rPr>
      <t>·</t>
    </r>
    <r>
      <rPr>
        <b/>
        <sz val="11"/>
        <color theme="1"/>
        <rFont val="Calibri"/>
        <family val="2"/>
      </rPr>
      <t xml:space="preserve">    </t>
    </r>
    <r>
      <rPr>
        <b/>
        <sz val="9"/>
        <color theme="1"/>
        <rFont val="Arial"/>
        <family val="2"/>
      </rPr>
      <t>REDUCTORES REXROTH</t>
    </r>
  </si>
  <si>
    <r>
      <rPr>
        <b/>
        <sz val="9"/>
        <color theme="1"/>
        <rFont val="Wingdings 2"/>
        <family val="1"/>
        <charset val="2"/>
      </rPr>
      <t>·</t>
    </r>
    <r>
      <rPr>
        <b/>
        <sz val="9"/>
        <color theme="1"/>
        <rFont val="Arial"/>
        <family val="2"/>
      </rPr>
      <t xml:space="preserve">    REDUCTORES LIGHTING </t>
    </r>
  </si>
  <si>
    <t>REDUCTOR MARCA FALK MODELO 1600 PARA SERVICIO DE CAMBIO DE MACHON</t>
  </si>
  <si>
    <t xml:space="preserve">1 REDUCTOR FLENDER MODELO B3SH19, N°SERIE 42108042-001-01 Y 1 REDUCTOR TORNILLO, MODELO B3SH19 PARA SERVICIO DE MONTAJE DE POLEA Y MACHON </t>
  </si>
  <si>
    <t>REDUCTOR KELLER 2500 KM , MODELO KSIH 1200 , N° SERIE  9605/10/1</t>
  </si>
  <si>
    <r>
      <rPr>
        <u/>
        <sz val="8"/>
        <rFont val="Wingdings 2"/>
        <family val="1"/>
        <charset val="2"/>
      </rPr>
      <t>±</t>
    </r>
    <r>
      <rPr>
        <u/>
        <sz val="8"/>
        <rFont val="Arial"/>
        <family val="2"/>
      </rPr>
      <t xml:space="preserve">REDUCTORES FLENDER </t>
    </r>
  </si>
  <si>
    <r>
      <rPr>
        <u/>
        <sz val="8"/>
        <rFont val="Wingdings 2"/>
        <family val="1"/>
        <charset val="2"/>
      </rPr>
      <t>±</t>
    </r>
    <r>
      <rPr>
        <u/>
        <sz val="8"/>
        <rFont val="Arial"/>
        <family val="2"/>
      </rPr>
      <t>REDUCTORES SEW</t>
    </r>
  </si>
  <si>
    <r>
      <rPr>
        <u/>
        <sz val="8"/>
        <rFont val="Wingdings 2"/>
        <family val="1"/>
        <charset val="2"/>
      </rPr>
      <t>±</t>
    </r>
    <r>
      <rPr>
        <u/>
        <sz val="8"/>
        <rFont val="Arial"/>
        <family val="2"/>
      </rPr>
      <t>REDUCTORES FALK</t>
    </r>
  </si>
  <si>
    <r>
      <rPr>
        <u/>
        <sz val="8"/>
        <rFont val="Wingdings 2"/>
        <family val="1"/>
        <charset val="2"/>
      </rPr>
      <t>±</t>
    </r>
    <r>
      <rPr>
        <u/>
        <sz val="8"/>
        <rFont val="Arial"/>
        <family val="2"/>
      </rPr>
      <t>REDUCTORES KELLER</t>
    </r>
  </si>
  <si>
    <r>
      <rPr>
        <u/>
        <sz val="8"/>
        <rFont val="Wingdings 2"/>
        <family val="1"/>
        <charset val="2"/>
      </rPr>
      <t>±</t>
    </r>
    <r>
      <rPr>
        <u/>
        <sz val="8"/>
        <rFont val="Arial"/>
        <family val="2"/>
      </rPr>
      <t>REDUCTORES SIEMENS</t>
    </r>
  </si>
  <si>
    <r>
      <rPr>
        <u/>
        <sz val="8"/>
        <rFont val="Wingdings 2"/>
        <family val="1"/>
        <charset val="2"/>
      </rPr>
      <t>±</t>
    </r>
    <r>
      <rPr>
        <u/>
        <sz val="8"/>
        <rFont val="Arial"/>
        <family val="2"/>
      </rPr>
      <t>REDUCTORES SIEBENHAAR</t>
    </r>
  </si>
  <si>
    <r>
      <rPr>
        <u/>
        <sz val="8"/>
        <rFont val="Wingdings 2"/>
        <family val="1"/>
        <charset val="2"/>
      </rPr>
      <t>±</t>
    </r>
    <r>
      <rPr>
        <u/>
        <sz val="8"/>
        <rFont val="Arial"/>
        <family val="2"/>
      </rPr>
      <t>REDUCTORES SUMITOMO</t>
    </r>
  </si>
  <si>
    <r>
      <rPr>
        <u/>
        <sz val="8"/>
        <rFont val="Wingdings 2"/>
        <family val="1"/>
        <charset val="2"/>
      </rPr>
      <t>±</t>
    </r>
    <r>
      <rPr>
        <u/>
        <sz val="8"/>
        <rFont val="Arial"/>
        <family val="2"/>
      </rPr>
      <t>REDUCTORES DE GIRO</t>
    </r>
  </si>
  <si>
    <r>
      <rPr>
        <u/>
        <sz val="8"/>
        <rFont val="Wingdings 2"/>
        <family val="1"/>
        <charset val="2"/>
      </rPr>
      <t>±</t>
    </r>
    <r>
      <rPr>
        <u/>
        <sz val="8"/>
        <rFont val="Arial"/>
        <family val="2"/>
      </rPr>
      <t>REDUCTORES SANTA SALO Y MOVENTAS</t>
    </r>
  </si>
  <si>
    <r>
      <rPr>
        <u/>
        <sz val="8"/>
        <rFont val="Wingdings 2"/>
        <family val="1"/>
        <charset val="2"/>
      </rPr>
      <t>±</t>
    </r>
    <r>
      <rPr>
        <u/>
        <sz val="8"/>
        <rFont val="Arial"/>
        <family val="2"/>
      </rPr>
      <t>REDUCTORES REXROTH</t>
    </r>
  </si>
  <si>
    <r>
      <rPr>
        <u/>
        <sz val="8"/>
        <rFont val="Wingdings 2"/>
        <family val="1"/>
        <charset val="2"/>
      </rPr>
      <t>±</t>
    </r>
    <r>
      <rPr>
        <u/>
        <sz val="8"/>
        <rFont val="Arial"/>
        <family val="2"/>
      </rPr>
      <t>REDUCTORES LIGHTING</t>
    </r>
  </si>
  <si>
    <r>
      <rPr>
        <u/>
        <sz val="8"/>
        <rFont val="Wingdings 2"/>
        <family val="1"/>
        <charset val="2"/>
      </rPr>
      <t>±</t>
    </r>
    <r>
      <rPr>
        <u/>
        <sz val="8"/>
        <rFont val="Arial"/>
        <family val="2"/>
      </rPr>
      <t>OTRAS MARCAS Y MODELOS DE REDUCTORES</t>
    </r>
  </si>
  <si>
    <r>
      <rPr>
        <u/>
        <sz val="8"/>
        <rFont val="Wingdings 2"/>
        <family val="1"/>
        <charset val="2"/>
      </rPr>
      <t>±</t>
    </r>
    <r>
      <rPr>
        <u/>
        <sz val="8"/>
        <rFont val="Arial"/>
        <family val="2"/>
      </rPr>
      <t>REDUCTORES KOMATSU</t>
    </r>
  </si>
  <si>
    <t>REDUCTOR FLENDER , MODELO MDSS2 , N/P 4335964 PARA EVALUACION Y REPARACION</t>
  </si>
  <si>
    <t>REDUCTOR FLENDER H1SH TAMAÑO 11 , PARA CAMBIO DE RODAMIENTOS</t>
  </si>
  <si>
    <t>REDUCTOR FLENDER, MODELO H1SH9A , N°SERIE 367735-0040-001 PARA REPARACION</t>
  </si>
  <si>
    <t>REDUCTOR FLENDER , N°SERIE 4335964, MODELO MDSS2 PARA REPARACION DE MACHON</t>
  </si>
  <si>
    <t>REDUCTOR FALK DE CONTRAEJE DE MOLINOS N°3 Y N°4  PARA SERVICIO DE MECANIZADO A UN MACHON</t>
  </si>
  <si>
    <t>REDUCTOR MARCA FALK ,MODELO 485A2C5 REPARADO CON MACHON DE ENTRADA Y SALIDA Y VENTILADORES MONTADOS</t>
  </si>
  <si>
    <t>REDUCTOR FALK 505A2-CB, MODELO 0806199-01 PARA REPARACION DE MACHON Y MONTAR VENTILADOR</t>
  </si>
  <si>
    <t>REDUCTOR FALK , MODELO 485A2-C5 CORRESPONDIENTE A MOLINO DOMINION PARA SERVICIO DE RECUPERACION</t>
  </si>
  <si>
    <t>REDUCTOR KELLER , MODELO HSIH 12000, N° SERIE 19317/10/2 PARA SERVICIO DE REPARACION</t>
  </si>
  <si>
    <t>REDUCTOR KELLER 2500 KM MODELO KSIH 1200 , N° SERIE 19317/1</t>
  </si>
  <si>
    <t>REDUCTOR KELLER, MODELO KSIH 1200 , N° SERIE 960505710/2 PARA SERVICIO DE RECUPERACION EN CALIDAD DE URGENCIA</t>
  </si>
  <si>
    <t>REDUCTOR KELLER, MODELO KSIH 1200, N°SERIE 9605730/2 PARA SERVICIO DE RECUPERACION EN CALIDAD DE URGENCIA</t>
  </si>
  <si>
    <t>REDUCTOR KELLER KSIH 1200 ,N° SERIE  9605/20/3  REPARADO CON MACHON DE ENTRADA MONTADO</t>
  </si>
  <si>
    <t xml:space="preserve">REDUCTOR KELLER  96051002EM , N° SERIE 9605/10/2 PARA SERVICIOS DE REPARACION </t>
  </si>
  <si>
    <t>REDUCTOR SIEMENS, N° SERIE NFJ/4667601-0110/2012 PARA MONTAR CON MACHON Y POLEA</t>
  </si>
  <si>
    <t>REDUCTORES DE GIRO PALA PC 800, MARCA SIEBENHAAR ,N°SERIE 720074, MODELO 89DS03/7 PARA SERVICIOS DE EVALUACION</t>
  </si>
  <si>
    <t>REDUCTOR DE GIRO PALA PC800, MARCA SIEBENHAAR, N°SERIE 69605, MODELO 89DS03/7 PARA REPARACION DE UNA CARCASA</t>
  </si>
  <si>
    <t>REDUCTOR DE GIRO PC5500 RCI8902 PARA SERVICIO DE MECANIZADO EN ALOJAMIENTOS DE RODAMIENTOS</t>
  </si>
  <si>
    <t>2 REDUCTORES DE GIRO PROPEL GFA 350 K1020 PARA SERVICIO DE CAMBIO DE RODAMIENTOS</t>
  </si>
  <si>
    <t>REDUCTOR DE GIRO GFB 144 N°3 RH 200-S-CA PARA SERVICIOS DE REPARACION</t>
  </si>
  <si>
    <t>REDUCTOR SANTA SALO , N°SERIE K101384 PARA SERVICIO DE RECUPERACION</t>
  </si>
  <si>
    <t>REDUCTOR PLANETARIO, MARCA REXROTH, MODELO GFA174 PARA SERVICIOS DE RECUPERACION</t>
  </si>
  <si>
    <t>REDUCTOR DE GIRO REXROTH GBF 144 N°4 PALA RH-200 PARA SERVICIOS DE RECUPERACION</t>
  </si>
  <si>
    <t>REDUCTOR MARCA LIGHTING 77 PARA SERVICIOS DE REPARACION</t>
  </si>
  <si>
    <t>REDUCTOR LIGHTNING 77Q40 , N°SERIE 96E6109902 PARA SERVICIOS DE  REPARACION</t>
  </si>
  <si>
    <t>REDUCTOR CINTA CV-04, MODELO 4315J4C. PARA SERVICIOS DE MANTENCION</t>
  </si>
  <si>
    <t>REDUCTOR EN ASEA , MODELO MD UBDFA-265, N°SERIE K-161036</t>
  </si>
  <si>
    <t>REDUCTOR MARCA PFAFF CON MACHON MONTADO PARA SERVICIOS DE EVALUACION</t>
  </si>
  <si>
    <t>REDUCTOR MARCA POMA KISSLING , CORRESPONDIENTE A ANDARIVEL ALPHA DE CENTRO DE SKI LA PARVA, PARA DESMONTAJE Y EVALUACION</t>
  </si>
  <si>
    <t>6 REDUCTORES STAND 6-7,8-9,10, CASTER PINCH ROLL, REDUCTOR EXIT PINCH ROLL, REDUCTOR LAYING HEAD , SEGÚN PLANOS, PARA SERVICIO DE MANTENCION CON TURNO DIA Y NOCHE</t>
  </si>
  <si>
    <t xml:space="preserve">REDUCTOR DE GIRO GFB 144 N°3 PARA SERVICIO DE RECUPERACION </t>
  </si>
  <si>
    <t>FABRICACION DE PRENSAS INFERIOR PERFORADORA SANDVIK, N°EQUIPO DE-710, N°PARTE WU21811-26</t>
  </si>
  <si>
    <t>PRENSAS INFERIORES EQUIPO DE-710 PARA SERVICIOS DE FABRICACION</t>
  </si>
  <si>
    <t>FABRICACION DE 5 PRENSAS INFERIORES  PARA PERFORADORA SANDVIK</t>
  </si>
  <si>
    <t>2 A-FRAME FT 4240 PARA SERVICIO DE SOLDADURA A 8 PLACAS ( 4 POR LADO ) IN SITU, SANTIAGO</t>
  </si>
  <si>
    <t>SERVICIO DE RECUPERACION DE 1 AS-FRAME INGRESADO A MD CON GUIA DE DESPACHO N° GD/51690</t>
  </si>
  <si>
    <t xml:space="preserve">AS-FRAME DESARMADO DADO DE BAJA EN CALIDAD DE DEVOLUCION Y SIN REPARACION </t>
  </si>
  <si>
    <t>SERVICIO REPARACION DE 1 AS-FRAMES INGRESADO A MD CON GUIA DE DESPACHO N° 41558</t>
  </si>
  <si>
    <t>REPARACION DE AS-FRAME REACONDICIONADO INGRESADO A MD CON GUIA DE DESPACHO N°45258</t>
  </si>
  <si>
    <t>REPARACION Y EVALUACION DE AS-FRAME INGRESADO A MD CON GUIA DE DESPACHO N°GD/53292</t>
  </si>
  <si>
    <t>FABRICACION DE  8 BUJES PRENSA STOPA BOMBA WARMAN, METALIZADA CON OXIDO DE TITANIO, MEDIDAS REFERENCIALES  Ø 58.7  x Ø 34.26  x 105 mm. LARGO, FABRICADO CON ACERO AISI 420</t>
  </si>
  <si>
    <t>SERVICIO DE MONTAJE DE 2 BUJES Y 1 TENAZA DE AGITADOR INGRESADOS A MD</t>
  </si>
  <si>
    <t xml:space="preserve">FABRICAR 50 BUJES SUPERIORES SEGÚN PLANO N° 2286163 Y 50 BUJES INFERIORES SEGÚN PLANO N°2286162 </t>
  </si>
  <si>
    <t>FABRICACION DE DOS ACOPLES, UN ACOPLE EN MATERIAL DUROCOTON Y UN ACOPLE EN MATERIAL TECHNYL AMBOS REFORZADOS EN BRONCE</t>
  </si>
  <si>
    <t>CONTROL DIMENSIONAL A BASE DE ACOPLAMIENTO DE TRANSMISION IN SITU, EN CAMION KOMATSU 830 N° 39</t>
  </si>
  <si>
    <t>ACOPLAMIENTO HIDRAULICO FLUDEX 565 CT10 PARA SERVICIOS DE REPARACION</t>
  </si>
  <si>
    <t>FABRICACION DE ACOPLE SIMILAR A MUESTRA ( CONJUNTO FORMADO POR UN MACHO Y UNA HEMBRA) FABRICAR EN ACERO 4340</t>
  </si>
  <si>
    <t>REPARACION TRANSMISION HOIST PALA 495 HR PAB-08 INGRESADA A MD</t>
  </si>
  <si>
    <t>4 TRANSMISIONES GSA 350 PARA SERVICIO DE CAMBIO DE RODAMIENTOS, IN SITU, COLOMBIA</t>
  </si>
  <si>
    <t>SERVICIO DE MONTAJES DE 2 EJES GEMELOS EN TRANSMISION HOIST , EN MD</t>
  </si>
  <si>
    <t>MECANIZAR DOS FLANGES DE 8'' EN MD Y EN TERRENO , CON 2mm. DEFORMACION AXIAL</t>
  </si>
  <si>
    <t>FLANGES DE 30'' EN TERRENO , CON 2 mm. DE DEFORMACION AXIAL PARA SERVICIO DE MECANIZADO</t>
  </si>
  <si>
    <t xml:space="preserve">MECANIZAR FLANGES DE 8'' SPOOL </t>
  </si>
  <si>
    <t>MECANIZAR FLANGES EN MD Y EN TERRENO, SIERRA GORDA, EN MEJILLONES</t>
  </si>
  <si>
    <t>SERVICIO A UN DESCANSO DE TURBINA DGT UC3 SEGÚN PLANO N° GE9-16698 REV.2</t>
  </si>
  <si>
    <t>SERVICIO MECANIZADO Ø INTERIOR A 2 DESCANSOS PORTA RODAMIENTO</t>
  </si>
  <si>
    <t>SERVICIO DE REMETALADO PARA DESCANSODE ASCENSOR , Ø INTERIOR 54mm x 135mm DE LARGO</t>
  </si>
  <si>
    <t>CONTROL A DESCANSO Y PIEZAS EXTREMAS DE Ø 150mm DE DECANTER ALDEC 40</t>
  </si>
  <si>
    <t>REPARACION DE SOPLADOR DE 11 CUERPOS, N°SERIE 1208502-29709, RECEPCIONADO EN MD</t>
  </si>
  <si>
    <t>SOPLADOR DE 5 ETAPAS PARA SERVICIO DE RECUPERACION , SEGÚN PLANO N°600-OXT, DE MINERA ESCONDIDA</t>
  </si>
  <si>
    <t>SOPLADOR , N°SERIE 0606214-24971 PARA SERVICIOS DE REPARACION</t>
  </si>
  <si>
    <t>SOPLADOR 151A.03, N° SERIE 061510003 PARA SUMINISTRO DE REPUESTOS Y SERVICIO DE RECUPERACION</t>
  </si>
  <si>
    <t>FABRICAR 10 TENSORES POWER STEP SEGÚN PLANO A  E INCLUIR SUMINISTRO DE 20 RODAMIENTOS</t>
  </si>
  <si>
    <t>CAJA PTO PC 8000 MODELO: GFC 412 Y MONTADA SOBRE BASE METALICA FABRICADA EN MD</t>
  </si>
  <si>
    <t xml:space="preserve">CAJA PTO GFC 395 1001 N°PARTE 63509040 , N°SERIE 72802071446 PARA SERVICIO DE RECUPERACION </t>
  </si>
  <si>
    <t xml:space="preserve">SERVICIOS A UNA BOMBA ABSORVER 3, ALTERNATIVA 2 </t>
  </si>
  <si>
    <t>REPARACION A UNA BOMBA ABSORVER 3, SEGUNDA BOMBA</t>
  </si>
  <si>
    <t>BOMBA DE ENFRIAMIENTO AUXILIAR V-3 PARA SERVICIOS DE REPARACION</t>
  </si>
  <si>
    <t>SERVICIO DE CAMBIO DE RODAMIENTOS  EN  UNA CAJA DE TRANSFERENCIA</t>
  </si>
  <si>
    <t>SERVICIO DE METALIZADO Y MECANIZADO EN 4 PIEZAS: MASA CENTRAL, POLEA, TAPA Y PIEZA CONICA PARA DAR MEDIDAS CORRESPONDIENTES A LOS ALOJAMIENTOS</t>
  </si>
  <si>
    <t>SERVICIO DE REPARACION DE UN MUÑON  DE ROTOR DEL MOTOR Y RECUPERAR TAPAS CON FISURAS</t>
  </si>
  <si>
    <t>SERVICIO DE RECUPERACION UNION DE  16 EXTREMOS  A 8 TENSORES</t>
  </si>
  <si>
    <t xml:space="preserve">FAMILIA ( PRODUCTO ) </t>
  </si>
  <si>
    <t>MECANICO</t>
  </si>
  <si>
    <t>125,25</t>
  </si>
  <si>
    <t>574,5</t>
  </si>
  <si>
    <t>78,5</t>
  </si>
  <si>
    <t>99,5</t>
  </si>
  <si>
    <t>619,5</t>
  </si>
  <si>
    <t>304,75</t>
  </si>
  <si>
    <t>341,25</t>
  </si>
  <si>
    <t>593,25</t>
  </si>
  <si>
    <t>149,75</t>
  </si>
  <si>
    <t>51,25</t>
  </si>
  <si>
    <t>METROLOGIA</t>
  </si>
  <si>
    <t>725,75</t>
  </si>
  <si>
    <t>484,75</t>
  </si>
  <si>
    <t>207,5</t>
  </si>
  <si>
    <t>155,75</t>
  </si>
  <si>
    <t>208,5</t>
  </si>
  <si>
    <t>360,25</t>
  </si>
  <si>
    <t>69,5</t>
  </si>
  <si>
    <t>76,75</t>
  </si>
  <si>
    <t>39,25</t>
  </si>
  <si>
    <t>57,25</t>
  </si>
  <si>
    <t>83,25</t>
  </si>
  <si>
    <t>40,00</t>
  </si>
  <si>
    <t>110,00</t>
  </si>
  <si>
    <t>159,75</t>
  </si>
  <si>
    <t>104,00</t>
  </si>
  <si>
    <t>102,5</t>
  </si>
  <si>
    <t>26,25</t>
  </si>
  <si>
    <t>101,5</t>
  </si>
  <si>
    <t>117,25</t>
  </si>
  <si>
    <t>103,75</t>
  </si>
  <si>
    <t>112,25</t>
  </si>
  <si>
    <t>57,00</t>
  </si>
  <si>
    <t>401,00</t>
  </si>
  <si>
    <t>235,00</t>
  </si>
  <si>
    <t>ELECTRICO</t>
  </si>
  <si>
    <t>146,25</t>
  </si>
  <si>
    <t>MANDRINADORA</t>
  </si>
  <si>
    <t>276,00</t>
  </si>
  <si>
    <t>141,5</t>
  </si>
  <si>
    <t>395,75</t>
  </si>
  <si>
    <t>127,5</t>
  </si>
  <si>
    <t>23,5</t>
  </si>
  <si>
    <t>60,75</t>
  </si>
  <si>
    <t>59,25</t>
  </si>
  <si>
    <t>25,00</t>
  </si>
  <si>
    <t>306,00</t>
  </si>
  <si>
    <t>93,00</t>
  </si>
  <si>
    <t>347,00</t>
  </si>
  <si>
    <t xml:space="preserve">A-FRAMES </t>
  </si>
  <si>
    <t>349,00</t>
  </si>
  <si>
    <t>43,00</t>
  </si>
  <si>
    <t>8,0</t>
  </si>
  <si>
    <t>578,5</t>
  </si>
  <si>
    <t>234,00</t>
  </si>
  <si>
    <t>110,5</t>
  </si>
  <si>
    <t>10</t>
  </si>
  <si>
    <t>SERVICIOS ADICIONALES A UN CUERPO Y PITMAN DE CHANCADOR TELSMITH</t>
  </si>
  <si>
    <t>17237</t>
  </si>
  <si>
    <t>123,00</t>
  </si>
  <si>
    <t>SERVICIO IN SITU DE CONTROL DE DISTANCIA ENTRE CENTROS DE 2 ENGRANAJES.</t>
  </si>
  <si>
    <t>209,75</t>
  </si>
  <si>
    <t>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</si>
</sst>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indexed="8"/>
      <name val="Arial"/>
      <family val="2"/>
    </font>
    <font>
      <b/>
      <i/>
      <sz val="8"/>
      <color indexed="8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b/>
      <i/>
      <sz val="11"/>
      <color theme="1"/>
      <name val="Arial"/>
      <family val="2"/>
    </font>
    <font>
      <b/>
      <u/>
      <sz val="10"/>
      <color theme="1"/>
      <name val="Arial"/>
      <family val="2"/>
    </font>
    <font>
      <b/>
      <u/>
      <sz val="8"/>
      <color theme="1"/>
      <name val="Arial"/>
      <family val="2"/>
    </font>
    <font>
      <b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Wingdings 2"/>
      <family val="1"/>
      <charset val="2"/>
    </font>
    <font>
      <b/>
      <u/>
      <sz val="10"/>
      <name val="Arial"/>
      <family val="2"/>
    </font>
    <font>
      <b/>
      <u/>
      <sz val="14"/>
      <color theme="1"/>
      <name val="Arial"/>
      <family val="2"/>
    </font>
    <font>
      <sz val="8"/>
      <name val="Arial"/>
      <family val="2"/>
    </font>
    <font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b/>
      <sz val="9"/>
      <color theme="1"/>
      <name val="Wingdings 2"/>
      <family val="1"/>
      <charset val="2"/>
    </font>
    <font>
      <b/>
      <sz val="11"/>
      <color theme="1"/>
      <name val="Calibri"/>
      <family val="2"/>
    </font>
    <font>
      <b/>
      <sz val="11"/>
      <color theme="1"/>
      <name val="Wingdings 2"/>
      <family val="1"/>
      <charset val="2"/>
    </font>
    <font>
      <b/>
      <sz val="8"/>
      <name val="Arial"/>
      <family val="2"/>
    </font>
    <font>
      <u/>
      <sz val="8"/>
      <name val="Arial"/>
      <family val="2"/>
    </font>
    <font>
      <u/>
      <sz val="8"/>
      <name val="Wingdings 2"/>
      <family val="1"/>
      <charset val="2"/>
    </font>
    <font>
      <b/>
      <sz val="10"/>
      <name val="Arial"/>
      <family val="2"/>
    </font>
    <font>
      <u/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gradientFill degree="135">
        <stop position="0">
          <color theme="0"/>
        </stop>
        <stop position="1">
          <color theme="0" tint="-0.1490218817712943"/>
        </stop>
      </gradientFill>
    </fill>
    <fill>
      <gradientFill degree="90">
        <stop position="0">
          <color theme="0"/>
        </stop>
        <stop position="1">
          <color theme="6" tint="0.40000610370189521"/>
        </stop>
      </gradientFill>
    </fill>
    <fill>
      <gradientFill degree="135">
        <stop position="0">
          <color theme="0"/>
        </stop>
        <stop position="1">
          <color theme="8" tint="0.80001220740379042"/>
        </stop>
      </gradient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 applyNumberFormat="0" applyFill="0" applyBorder="0" applyAlignment="0" applyProtection="0"/>
  </cellStyleXfs>
  <cellXfs count="77">
    <xf numFmtId="0" fontId="0" fillId="0" borderId="0" xfId="0"/>
    <xf numFmtId="0" fontId="0" fillId="3" borderId="0" xfId="0" applyFill="1" applyBorder="1"/>
    <xf numFmtId="0" fontId="0" fillId="3" borderId="0" xfId="0" applyFill="1"/>
    <xf numFmtId="0" fontId="4" fillId="3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3" borderId="0" xfId="0" applyFont="1" applyFill="1" applyBorder="1"/>
    <xf numFmtId="0" fontId="0" fillId="3" borderId="0" xfId="0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0" fillId="4" borderId="0" xfId="0" applyFill="1" applyBorder="1"/>
    <xf numFmtId="0" fontId="14" fillId="4" borderId="0" xfId="0" applyFont="1" applyFill="1" applyBorder="1" applyAlignment="1">
      <alignment horizontal="center" vertical="center"/>
    </xf>
    <xf numFmtId="0" fontId="0" fillId="4" borderId="0" xfId="0" applyFill="1"/>
    <xf numFmtId="0" fontId="12" fillId="3" borderId="0" xfId="0" applyFont="1" applyFill="1"/>
    <xf numFmtId="0" fontId="0" fillId="5" borderId="2" xfId="0" applyFill="1" applyBorder="1"/>
    <xf numFmtId="0" fontId="8" fillId="5" borderId="2" xfId="0" applyFont="1" applyFill="1" applyBorder="1"/>
    <xf numFmtId="0" fontId="4" fillId="5" borderId="2" xfId="0" applyNumberFormat="1" applyFont="1" applyFill="1" applyBorder="1" applyAlignment="1">
      <alignment horizontal="left"/>
    </xf>
    <xf numFmtId="0" fontId="4" fillId="5" borderId="2" xfId="0" applyNumberFormat="1" applyFont="1" applyFill="1" applyBorder="1"/>
    <xf numFmtId="0" fontId="5" fillId="5" borderId="2" xfId="0" applyFont="1" applyFill="1" applyBorder="1" applyAlignment="1">
      <alignment horizontal="left"/>
    </xf>
    <xf numFmtId="0" fontId="6" fillId="5" borderId="2" xfId="0" applyFont="1" applyFill="1" applyBorder="1"/>
    <xf numFmtId="49" fontId="4" fillId="5" borderId="2" xfId="0" applyNumberFormat="1" applyFont="1" applyFill="1" applyBorder="1" applyAlignment="1">
      <alignment horizontal="left"/>
    </xf>
    <xf numFmtId="0" fontId="5" fillId="5" borderId="1" xfId="0" applyFont="1" applyFill="1" applyBorder="1" applyAlignment="1">
      <alignment horizontal="left"/>
    </xf>
    <xf numFmtId="0" fontId="6" fillId="5" borderId="1" xfId="0" applyFont="1" applyFill="1" applyBorder="1"/>
    <xf numFmtId="0" fontId="4" fillId="5" borderId="2" xfId="0" applyFont="1" applyFill="1" applyBorder="1" applyAlignment="1">
      <alignment horizontal="left"/>
    </xf>
    <xf numFmtId="0" fontId="4" fillId="5" borderId="2" xfId="0" applyFont="1" applyFill="1" applyBorder="1"/>
    <xf numFmtId="49" fontId="6" fillId="5" borderId="2" xfId="0" applyNumberFormat="1" applyFont="1" applyFill="1" applyBorder="1"/>
    <xf numFmtId="49" fontId="0" fillId="5" borderId="2" xfId="0" applyNumberFormat="1" applyFill="1" applyBorder="1"/>
    <xf numFmtId="49" fontId="8" fillId="5" borderId="2" xfId="0" applyNumberFormat="1" applyFont="1" applyFill="1" applyBorder="1"/>
    <xf numFmtId="49" fontId="5" fillId="5" borderId="2" xfId="0" applyNumberFormat="1" applyFont="1" applyFill="1" applyBorder="1" applyAlignment="1">
      <alignment horizontal="left"/>
    </xf>
    <xf numFmtId="49" fontId="5" fillId="5" borderId="1" xfId="0" applyNumberFormat="1" applyFont="1" applyFill="1" applyBorder="1" applyAlignment="1">
      <alignment horizontal="left"/>
    </xf>
    <xf numFmtId="49" fontId="6" fillId="5" borderId="1" xfId="0" applyNumberFormat="1" applyFont="1" applyFill="1" applyBorder="1"/>
    <xf numFmtId="49" fontId="4" fillId="5" borderId="1" xfId="0" applyNumberFormat="1" applyFont="1" applyFill="1" applyBorder="1" applyAlignment="1">
      <alignment horizontal="left"/>
    </xf>
    <xf numFmtId="49" fontId="4" fillId="5" borderId="2" xfId="0" applyNumberFormat="1" applyFont="1" applyFill="1" applyBorder="1"/>
    <xf numFmtId="0" fontId="0" fillId="5" borderId="0" xfId="0" applyFill="1"/>
    <xf numFmtId="0" fontId="9" fillId="5" borderId="2" xfId="0" applyFont="1" applyFill="1" applyBorder="1"/>
    <xf numFmtId="49" fontId="4" fillId="5" borderId="4" xfId="0" applyNumberFormat="1" applyFont="1" applyFill="1" applyBorder="1"/>
    <xf numFmtId="0" fontId="15" fillId="5" borderId="1" xfId="0" applyFont="1" applyFill="1" applyBorder="1"/>
    <xf numFmtId="0" fontId="6" fillId="5" borderId="2" xfId="0" applyFont="1" applyFill="1" applyBorder="1" applyAlignment="1">
      <alignment horizontal="left"/>
    </xf>
    <xf numFmtId="0" fontId="13" fillId="5" borderId="2" xfId="0" applyFont="1" applyFill="1" applyBorder="1"/>
    <xf numFmtId="0" fontId="4" fillId="5" borderId="5" xfId="0" applyFont="1" applyFill="1" applyBorder="1" applyAlignment="1">
      <alignment horizontal="left"/>
    </xf>
    <xf numFmtId="49" fontId="4" fillId="5" borderId="3" xfId="0" applyNumberFormat="1" applyFont="1" applyFill="1" applyBorder="1"/>
    <xf numFmtId="0" fontId="16" fillId="3" borderId="0" xfId="0" applyFont="1" applyFill="1" applyBorder="1"/>
    <xf numFmtId="0" fontId="17" fillId="5" borderId="2" xfId="0" applyFont="1" applyFill="1" applyBorder="1"/>
    <xf numFmtId="0" fontId="4" fillId="5" borderId="4" xfId="0" applyFont="1" applyFill="1" applyBorder="1" applyAlignment="1">
      <alignment horizontal="left"/>
    </xf>
    <xf numFmtId="0" fontId="6" fillId="5" borderId="4" xfId="0" applyFont="1" applyFill="1" applyBorder="1"/>
    <xf numFmtId="0" fontId="19" fillId="5" borderId="2" xfId="0" applyFont="1" applyFill="1" applyBorder="1"/>
    <xf numFmtId="49" fontId="4" fillId="5" borderId="0" xfId="0" applyNumberFormat="1" applyFont="1" applyFill="1"/>
    <xf numFmtId="49" fontId="4" fillId="5" borderId="6" xfId="0" applyNumberFormat="1" applyFont="1" applyFill="1" applyBorder="1"/>
    <xf numFmtId="0" fontId="6" fillId="3" borderId="0" xfId="0" applyFont="1" applyFill="1"/>
    <xf numFmtId="0" fontId="15" fillId="3" borderId="0" xfId="0" applyFont="1" applyFill="1"/>
    <xf numFmtId="0" fontId="21" fillId="3" borderId="0" xfId="0" applyFont="1" applyFill="1" applyBorder="1"/>
    <xf numFmtId="0" fontId="22" fillId="3" borderId="0" xfId="2" applyFont="1" applyFill="1"/>
    <xf numFmtId="0" fontId="21" fillId="3" borderId="0" xfId="0" applyFont="1" applyFill="1"/>
    <xf numFmtId="0" fontId="24" fillId="3" borderId="0" xfId="0" applyFont="1" applyFill="1" applyBorder="1"/>
    <xf numFmtId="0" fontId="24" fillId="3" borderId="0" xfId="0" applyFont="1" applyFill="1"/>
    <xf numFmtId="0" fontId="1" fillId="3" borderId="0" xfId="0" applyFont="1" applyFill="1"/>
    <xf numFmtId="0" fontId="6" fillId="3" borderId="0" xfId="0" applyFont="1" applyFill="1" applyBorder="1"/>
    <xf numFmtId="0" fontId="25" fillId="3" borderId="0" xfId="2" applyFont="1" applyFill="1" applyBorder="1"/>
    <xf numFmtId="0" fontId="1" fillId="3" borderId="0" xfId="0" applyFont="1" applyFill="1" applyBorder="1"/>
    <xf numFmtId="0" fontId="25" fillId="3" borderId="0" xfId="2" applyFont="1" applyFill="1"/>
    <xf numFmtId="0" fontId="26" fillId="3" borderId="0" xfId="0" applyFont="1" applyFill="1"/>
    <xf numFmtId="49" fontId="0" fillId="5" borderId="2" xfId="0" applyNumberFormat="1" applyFont="1" applyFill="1" applyBorder="1"/>
    <xf numFmtId="49" fontId="0" fillId="5" borderId="0" xfId="0" applyNumberFormat="1" applyFill="1"/>
    <xf numFmtId="49" fontId="0" fillId="5" borderId="4" xfId="0" applyNumberFormat="1" applyFill="1" applyBorder="1"/>
    <xf numFmtId="49" fontId="0" fillId="5" borderId="6" xfId="0" applyNumberFormat="1" applyFill="1" applyBorder="1"/>
    <xf numFmtId="49" fontId="5" fillId="5" borderId="2" xfId="0" applyNumberFormat="1" applyFont="1" applyFill="1" applyBorder="1"/>
    <xf numFmtId="49" fontId="6" fillId="5" borderId="2" xfId="0" applyNumberFormat="1" applyFont="1" applyFill="1" applyBorder="1" applyAlignment="1">
      <alignment horizontal="left"/>
    </xf>
    <xf numFmtId="0" fontId="0" fillId="2" borderId="2" xfId="0" applyFill="1" applyBorder="1"/>
    <xf numFmtId="0" fontId="7" fillId="2" borderId="2" xfId="0" applyFont="1" applyFill="1" applyBorder="1"/>
    <xf numFmtId="0" fontId="6" fillId="5" borderId="5" xfId="0" applyFont="1" applyFill="1" applyBorder="1"/>
    <xf numFmtId="49" fontId="4" fillId="5" borderId="4" xfId="0" applyNumberFormat="1" applyFont="1" applyFill="1" applyBorder="1" applyAlignment="1">
      <alignment horizontal="left"/>
    </xf>
    <xf numFmtId="0" fontId="4" fillId="5" borderId="6" xfId="0" applyNumberFormat="1" applyFont="1" applyFill="1" applyBorder="1" applyAlignment="1">
      <alignment horizontal="left"/>
    </xf>
    <xf numFmtId="0" fontId="0" fillId="0" borderId="2" xfId="0" applyBorder="1"/>
    <xf numFmtId="164" fontId="3" fillId="2" borderId="4" xfId="1" applyNumberFormat="1" applyFont="1" applyFill="1" applyBorder="1" applyAlignment="1">
      <alignment horizontal="center" vertical="center" wrapText="1" shrinkToFit="1"/>
    </xf>
    <xf numFmtId="164" fontId="3" fillId="2" borderId="6" xfId="1" applyNumberFormat="1" applyFont="1" applyFill="1" applyBorder="1" applyAlignment="1">
      <alignment horizontal="center" vertical="center" wrapText="1" shrinkToFit="1"/>
    </xf>
    <xf numFmtId="164" fontId="2" fillId="2" borderId="4" xfId="1" applyNumberFormat="1" applyFont="1" applyFill="1" applyBorder="1" applyAlignment="1">
      <alignment horizontal="center" vertical="center" wrapText="1" shrinkToFit="1"/>
    </xf>
    <xf numFmtId="164" fontId="2" fillId="2" borderId="6" xfId="1" applyNumberFormat="1" applyFont="1" applyFill="1" applyBorder="1" applyAlignment="1">
      <alignment horizontal="center" vertical="center" wrapText="1" shrinkToFit="1"/>
    </xf>
    <xf numFmtId="164" fontId="2" fillId="2" borderId="4" xfId="1" applyNumberFormat="1" applyFont="1" applyFill="1" applyBorder="1" applyAlignment="1">
      <alignment horizontal="center" vertical="center" shrinkToFit="1"/>
    </xf>
    <xf numFmtId="164" fontId="2" fillId="2" borderId="6" xfId="1" applyNumberFormat="1" applyFont="1" applyFill="1" applyBorder="1" applyAlignment="1">
      <alignment horizontal="center" vertical="center" shrinkToFit="1"/>
    </xf>
  </cellXfs>
  <cellStyles count="3">
    <cellStyle name="Hipervínculo" xfId="2" builtinId="8"/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38"/>
  <sheetViews>
    <sheetView showGridLines="0" topLeftCell="A16" workbookViewId="0">
      <selection activeCell="B25" sqref="B25"/>
    </sheetView>
  </sheetViews>
  <sheetFormatPr baseColWidth="10" defaultRowHeight="15" x14ac:dyDescent="0.25"/>
  <cols>
    <col min="1" max="1" width="13.7109375" customWidth="1"/>
    <col min="2" max="2" width="19.7109375" customWidth="1"/>
    <col min="3" max="3" width="15.42578125" customWidth="1"/>
    <col min="4" max="4" width="14.140625" customWidth="1"/>
    <col min="5" max="5" width="34" customWidth="1"/>
    <col min="6" max="6" width="14.28515625" customWidth="1"/>
    <col min="7" max="7" width="15.28515625" customWidth="1"/>
    <col min="8" max="8" width="15.140625" customWidth="1"/>
    <col min="9" max="9" width="14.85546875" customWidth="1"/>
    <col min="10" max="10" width="14.7109375" customWidth="1"/>
    <col min="11" max="12" width="15.42578125" customWidth="1"/>
    <col min="13" max="13" width="15" customWidth="1"/>
    <col min="14" max="14" width="13.85546875" customWidth="1"/>
    <col min="15" max="15" width="14.140625" customWidth="1"/>
    <col min="16" max="16" width="14" customWidth="1"/>
    <col min="17" max="17" width="12.28515625" customWidth="1"/>
    <col min="18" max="18" width="12.85546875" customWidth="1"/>
  </cols>
  <sheetData>
    <row r="3" spans="1:11" ht="20.25" customHeight="1" x14ac:dyDescent="0.25">
      <c r="A3" s="7"/>
      <c r="B3" s="8"/>
      <c r="C3" s="8"/>
      <c r="D3" s="8"/>
      <c r="E3" s="9" t="s">
        <v>757</v>
      </c>
      <c r="F3" s="8"/>
      <c r="G3" s="8"/>
      <c r="H3" s="8"/>
      <c r="I3" s="8"/>
      <c r="J3" s="10"/>
      <c r="K3" s="10"/>
    </row>
    <row r="4" spans="1:11" ht="15" customHeight="1" x14ac:dyDescent="0.25">
      <c r="A4" s="1"/>
      <c r="B4" s="2"/>
      <c r="C4" s="1"/>
      <c r="D4" s="1"/>
      <c r="E4" s="1"/>
      <c r="F4" s="1"/>
      <c r="G4" s="1"/>
      <c r="H4" s="1"/>
      <c r="I4" s="1"/>
      <c r="J4" s="2"/>
      <c r="K4" s="2"/>
    </row>
    <row r="5" spans="1:11" x14ac:dyDescent="0.25">
      <c r="A5" s="3" t="s">
        <v>785</v>
      </c>
      <c r="B5" s="55" t="s">
        <v>764</v>
      </c>
      <c r="C5" s="51"/>
      <c r="D5" s="1"/>
      <c r="E5" s="1"/>
      <c r="F5" s="1"/>
      <c r="G5" s="1"/>
      <c r="H5" s="1"/>
      <c r="I5" s="1"/>
      <c r="J5" s="2"/>
      <c r="K5" s="2"/>
    </row>
    <row r="6" spans="1:11" x14ac:dyDescent="0.25">
      <c r="A6" s="3"/>
      <c r="B6" s="56"/>
      <c r="C6" s="51"/>
      <c r="D6" s="1"/>
      <c r="E6" s="1"/>
      <c r="F6" s="1"/>
      <c r="G6" s="1"/>
      <c r="H6" s="1"/>
      <c r="I6" s="1"/>
      <c r="J6" s="2"/>
      <c r="K6" s="2"/>
    </row>
    <row r="7" spans="1:11" x14ac:dyDescent="0.25">
      <c r="A7" s="4" t="s">
        <v>786</v>
      </c>
      <c r="B7" s="55" t="s">
        <v>500</v>
      </c>
      <c r="C7" s="51"/>
      <c r="D7" s="1"/>
      <c r="E7" s="1"/>
      <c r="F7" s="1"/>
      <c r="G7" s="2"/>
      <c r="H7" s="1"/>
      <c r="I7" s="1"/>
      <c r="J7" s="2"/>
      <c r="K7" s="2"/>
    </row>
    <row r="8" spans="1:11" x14ac:dyDescent="0.25">
      <c r="A8" s="3"/>
      <c r="B8" s="56"/>
      <c r="C8" s="51"/>
      <c r="D8" s="1"/>
      <c r="E8" s="2"/>
      <c r="F8" s="1"/>
      <c r="G8" s="1"/>
      <c r="H8" s="1"/>
      <c r="I8" s="1"/>
      <c r="J8" s="2"/>
      <c r="K8" s="2"/>
    </row>
    <row r="9" spans="1:11" x14ac:dyDescent="0.25">
      <c r="A9" s="3" t="s">
        <v>785</v>
      </c>
      <c r="B9" s="55" t="s">
        <v>779</v>
      </c>
      <c r="C9" s="51"/>
      <c r="D9" s="1"/>
      <c r="E9" s="1"/>
      <c r="F9" s="1"/>
      <c r="G9" s="2"/>
      <c r="H9" s="1"/>
      <c r="I9" s="1"/>
      <c r="J9" s="2"/>
      <c r="K9" s="2"/>
    </row>
    <row r="10" spans="1:11" x14ac:dyDescent="0.25">
      <c r="A10" s="3"/>
      <c r="B10" s="56"/>
      <c r="C10" s="51"/>
      <c r="D10" s="1"/>
      <c r="E10" s="1"/>
      <c r="F10" s="1"/>
      <c r="G10" s="1"/>
      <c r="H10" s="1"/>
      <c r="I10" s="1"/>
      <c r="J10" s="2"/>
      <c r="K10" s="2"/>
    </row>
    <row r="11" spans="1:11" x14ac:dyDescent="0.25">
      <c r="A11" s="3" t="s">
        <v>785</v>
      </c>
      <c r="B11" s="55" t="s">
        <v>778</v>
      </c>
      <c r="C11" s="51"/>
      <c r="D11" s="1"/>
      <c r="E11" s="1"/>
      <c r="F11" s="1"/>
      <c r="G11" s="2"/>
      <c r="H11" s="1"/>
      <c r="I11" s="1"/>
      <c r="J11" s="2"/>
      <c r="K11" s="2"/>
    </row>
    <row r="12" spans="1:11" x14ac:dyDescent="0.25">
      <c r="A12" s="3"/>
      <c r="B12" s="56"/>
      <c r="C12" s="51"/>
      <c r="D12" s="1"/>
      <c r="E12" s="1"/>
      <c r="F12" s="1"/>
      <c r="G12" s="1"/>
      <c r="H12" s="1"/>
      <c r="I12" s="1"/>
      <c r="J12" s="2"/>
      <c r="K12" s="2"/>
    </row>
    <row r="13" spans="1:11" x14ac:dyDescent="0.25">
      <c r="A13" s="4" t="s">
        <v>784</v>
      </c>
      <c r="B13" s="55" t="s">
        <v>777</v>
      </c>
      <c r="C13" s="51"/>
      <c r="D13" s="1"/>
      <c r="E13" s="1"/>
      <c r="F13" s="1"/>
      <c r="G13" s="1"/>
      <c r="H13" s="1"/>
      <c r="I13" s="1"/>
      <c r="J13" s="2"/>
      <c r="K13" s="2"/>
    </row>
    <row r="14" spans="1:11" x14ac:dyDescent="0.25">
      <c r="A14" s="3"/>
      <c r="B14" s="56"/>
      <c r="C14" s="51"/>
      <c r="D14" s="1"/>
      <c r="E14" s="1"/>
      <c r="F14" s="1"/>
      <c r="G14" s="2"/>
      <c r="H14" s="1"/>
      <c r="I14" s="1"/>
      <c r="J14" s="2"/>
      <c r="K14" s="2"/>
    </row>
    <row r="15" spans="1:11" x14ac:dyDescent="0.25">
      <c r="A15" s="4" t="s">
        <v>784</v>
      </c>
      <c r="B15" s="57" t="s">
        <v>816</v>
      </c>
      <c r="C15" s="51"/>
      <c r="D15" s="1"/>
      <c r="E15" s="1"/>
      <c r="F15" s="1"/>
      <c r="G15" s="1"/>
      <c r="H15" s="1"/>
      <c r="I15" s="1"/>
      <c r="J15" s="2"/>
      <c r="K15" s="2"/>
    </row>
    <row r="16" spans="1:11" x14ac:dyDescent="0.25">
      <c r="A16" s="3"/>
      <c r="B16" s="56"/>
      <c r="C16" s="51"/>
      <c r="D16" s="1"/>
      <c r="E16" s="1"/>
      <c r="F16" s="1"/>
      <c r="G16" s="2"/>
      <c r="H16" s="1"/>
      <c r="I16" s="1"/>
      <c r="J16" s="2"/>
      <c r="K16" s="2"/>
    </row>
    <row r="17" spans="1:11" x14ac:dyDescent="0.25">
      <c r="A17" s="4" t="s">
        <v>784</v>
      </c>
      <c r="B17" s="55" t="s">
        <v>458</v>
      </c>
      <c r="C17" s="51"/>
      <c r="D17" s="1"/>
      <c r="E17" s="1"/>
      <c r="F17" s="1"/>
      <c r="G17" s="1"/>
      <c r="H17" s="1"/>
      <c r="I17" s="1"/>
      <c r="J17" s="2"/>
      <c r="K17" s="2"/>
    </row>
    <row r="18" spans="1:11" x14ac:dyDescent="0.25">
      <c r="A18" s="3"/>
      <c r="B18" s="56"/>
      <c r="C18" s="51"/>
      <c r="D18" s="2"/>
      <c r="E18" s="1"/>
      <c r="F18" s="1"/>
      <c r="G18" s="2"/>
      <c r="H18" s="1"/>
      <c r="I18" s="1"/>
      <c r="J18" s="2"/>
      <c r="K18" s="2"/>
    </row>
    <row r="19" spans="1:11" x14ac:dyDescent="0.25">
      <c r="A19" s="5" t="s">
        <v>784</v>
      </c>
      <c r="B19" s="55" t="s">
        <v>548</v>
      </c>
      <c r="C19" s="51"/>
      <c r="D19" s="1"/>
      <c r="E19" s="1"/>
      <c r="F19" s="1"/>
      <c r="G19" s="1"/>
      <c r="H19" s="1"/>
      <c r="I19" s="1"/>
      <c r="J19" s="2"/>
      <c r="K19" s="2"/>
    </row>
    <row r="20" spans="1:11" x14ac:dyDescent="0.25">
      <c r="A20" s="1"/>
      <c r="B20" s="56"/>
      <c r="C20" s="51"/>
      <c r="D20" s="1"/>
      <c r="E20" s="1"/>
      <c r="F20" s="1"/>
      <c r="G20" s="2"/>
      <c r="H20" s="1"/>
      <c r="I20" s="1"/>
      <c r="J20" s="2"/>
      <c r="K20" s="2"/>
    </row>
    <row r="21" spans="1:11" x14ac:dyDescent="0.25">
      <c r="A21" s="11" t="s">
        <v>784</v>
      </c>
      <c r="B21" s="55" t="s">
        <v>937</v>
      </c>
      <c r="C21" s="51"/>
      <c r="D21" s="1"/>
      <c r="E21" s="1"/>
      <c r="F21" s="1"/>
      <c r="G21" s="1"/>
      <c r="H21" s="1"/>
      <c r="I21" s="1"/>
      <c r="J21" s="2"/>
      <c r="K21" s="2"/>
    </row>
    <row r="22" spans="1:11" x14ac:dyDescent="0.25">
      <c r="A22" s="2"/>
      <c r="B22" s="53"/>
      <c r="C22" s="51"/>
      <c r="D22" s="1"/>
      <c r="E22" s="1"/>
      <c r="F22" s="1"/>
      <c r="G22" s="2"/>
      <c r="H22" s="1"/>
      <c r="I22" s="1"/>
      <c r="J22" s="2"/>
      <c r="K22" s="2"/>
    </row>
    <row r="23" spans="1:11" x14ac:dyDescent="0.25">
      <c r="A23" s="5" t="s">
        <v>784</v>
      </c>
      <c r="B23" s="55" t="s">
        <v>783</v>
      </c>
      <c r="C23" s="51"/>
      <c r="D23" s="1"/>
      <c r="E23" s="1"/>
      <c r="F23" s="1"/>
      <c r="G23" s="1"/>
      <c r="H23" s="1"/>
      <c r="I23" s="1"/>
      <c r="J23" s="2"/>
      <c r="K23" s="2"/>
    </row>
    <row r="24" spans="1:11" x14ac:dyDescent="0.25">
      <c r="A24" s="3"/>
      <c r="B24" s="53"/>
      <c r="C24" s="51"/>
      <c r="D24" s="1"/>
      <c r="E24" s="1"/>
      <c r="F24" s="1"/>
      <c r="G24" s="2"/>
      <c r="H24" s="1"/>
      <c r="I24" s="1"/>
      <c r="J24" s="2"/>
      <c r="K24" s="2"/>
    </row>
    <row r="25" spans="1:11" x14ac:dyDescent="0.25">
      <c r="A25" s="5" t="s">
        <v>784</v>
      </c>
      <c r="B25" s="55" t="s">
        <v>355</v>
      </c>
      <c r="C25" s="51"/>
      <c r="D25" s="1"/>
      <c r="E25" s="1"/>
      <c r="F25" s="1"/>
      <c r="G25" s="2"/>
      <c r="H25" s="1"/>
      <c r="I25" s="1"/>
      <c r="J25" s="2"/>
      <c r="K25" s="2"/>
    </row>
    <row r="26" spans="1:11" x14ac:dyDescent="0.25">
      <c r="A26" s="1"/>
      <c r="B26" s="56"/>
      <c r="C26" s="51"/>
      <c r="D26" s="1"/>
      <c r="E26" s="1"/>
      <c r="F26" s="1"/>
      <c r="G26" s="2"/>
      <c r="H26" s="1"/>
      <c r="I26" s="1"/>
      <c r="J26" s="2"/>
      <c r="K26" s="2"/>
    </row>
    <row r="27" spans="1:11" x14ac:dyDescent="0.25">
      <c r="A27" s="5" t="s">
        <v>784</v>
      </c>
      <c r="B27" s="57" t="s">
        <v>911</v>
      </c>
      <c r="C27" s="51"/>
      <c r="D27" s="1"/>
      <c r="E27" s="1"/>
      <c r="F27" s="1"/>
      <c r="G27" s="1"/>
      <c r="H27" s="1"/>
      <c r="I27" s="1"/>
      <c r="J27" s="2"/>
      <c r="K27" s="2"/>
    </row>
    <row r="28" spans="1:11" x14ac:dyDescent="0.25">
      <c r="A28" s="3"/>
      <c r="B28" s="53"/>
      <c r="C28" s="51"/>
      <c r="D28" s="1"/>
      <c r="E28" s="1"/>
      <c r="F28" s="1"/>
      <c r="G28" s="1"/>
      <c r="H28" s="1"/>
      <c r="I28" s="1"/>
      <c r="J28" s="2"/>
      <c r="K28" s="2"/>
    </row>
    <row r="29" spans="1:11" x14ac:dyDescent="0.25">
      <c r="A29" s="4" t="s">
        <v>784</v>
      </c>
      <c r="B29" s="55" t="s">
        <v>761</v>
      </c>
      <c r="C29" s="51"/>
      <c r="D29" s="1"/>
      <c r="E29" s="1"/>
      <c r="F29" s="1"/>
      <c r="G29" s="2"/>
      <c r="H29" s="1"/>
      <c r="I29" s="1"/>
      <c r="J29" s="2"/>
      <c r="K29" s="2"/>
    </row>
    <row r="30" spans="1:11" x14ac:dyDescent="0.25">
      <c r="A30" s="3"/>
      <c r="B30" s="56"/>
      <c r="C30" s="51"/>
      <c r="D30" s="1"/>
      <c r="E30" s="1"/>
      <c r="F30" s="1"/>
      <c r="G30" s="2"/>
      <c r="H30" s="1"/>
      <c r="I30" s="1"/>
      <c r="J30" s="2"/>
      <c r="K30" s="2"/>
    </row>
    <row r="31" spans="1:11" x14ac:dyDescent="0.25">
      <c r="A31" s="4" t="s">
        <v>784</v>
      </c>
      <c r="B31" s="55" t="s">
        <v>774</v>
      </c>
      <c r="C31" s="51"/>
      <c r="D31" s="1"/>
      <c r="E31" s="1"/>
      <c r="F31" s="1"/>
      <c r="G31" s="2"/>
      <c r="H31" s="1"/>
      <c r="I31" s="2"/>
      <c r="J31" s="2"/>
      <c r="K31" s="2"/>
    </row>
    <row r="32" spans="1:11" x14ac:dyDescent="0.25">
      <c r="A32" s="1"/>
      <c r="B32" s="56"/>
      <c r="C32" s="51"/>
      <c r="D32" s="1"/>
      <c r="E32" s="1"/>
      <c r="F32" s="1"/>
      <c r="G32" s="39"/>
      <c r="H32" s="1"/>
      <c r="I32" s="1"/>
      <c r="J32" s="2"/>
      <c r="K32" s="2"/>
    </row>
    <row r="33" spans="1:11" x14ac:dyDescent="0.25">
      <c r="A33" s="4" t="s">
        <v>784</v>
      </c>
      <c r="B33" s="55" t="s">
        <v>780</v>
      </c>
      <c r="C33" s="51"/>
      <c r="D33" s="1"/>
      <c r="E33" s="1"/>
      <c r="F33" s="1"/>
      <c r="G33" s="2"/>
      <c r="H33" s="1"/>
      <c r="I33" s="1"/>
      <c r="J33" s="2"/>
      <c r="K33" s="2"/>
    </row>
    <row r="34" spans="1:11" x14ac:dyDescent="0.25">
      <c r="A34" s="3"/>
      <c r="B34" s="56"/>
      <c r="C34" s="51"/>
      <c r="D34" s="1"/>
      <c r="E34" s="1"/>
      <c r="F34" s="1"/>
      <c r="G34" s="1"/>
      <c r="H34" s="1"/>
      <c r="I34" s="1"/>
      <c r="J34" s="2"/>
      <c r="K34" s="2"/>
    </row>
    <row r="35" spans="1:11" x14ac:dyDescent="0.25">
      <c r="A35" s="4" t="s">
        <v>784</v>
      </c>
      <c r="B35" s="55" t="s">
        <v>664</v>
      </c>
      <c r="C35" s="51"/>
      <c r="D35" s="1"/>
      <c r="E35" s="1"/>
      <c r="F35" s="1"/>
      <c r="G35" s="2"/>
      <c r="H35" s="1"/>
      <c r="I35" s="1"/>
      <c r="J35" s="2"/>
      <c r="K35" s="2"/>
    </row>
    <row r="36" spans="1:11" x14ac:dyDescent="0.25">
      <c r="A36" s="1"/>
      <c r="B36" s="56"/>
      <c r="C36" s="51"/>
      <c r="D36" s="1"/>
      <c r="E36" s="1"/>
      <c r="F36" s="1"/>
      <c r="G36" s="1"/>
      <c r="H36" s="1"/>
      <c r="I36" s="1"/>
      <c r="J36" s="2"/>
      <c r="K36" s="2"/>
    </row>
    <row r="37" spans="1:11" x14ac:dyDescent="0.25">
      <c r="A37" s="4" t="s">
        <v>784</v>
      </c>
      <c r="B37" s="55" t="s">
        <v>781</v>
      </c>
      <c r="C37" s="51"/>
      <c r="D37" s="1"/>
      <c r="E37" s="1"/>
      <c r="F37" s="1"/>
      <c r="G37" s="2"/>
      <c r="H37" s="1"/>
      <c r="I37" s="1"/>
      <c r="J37" s="2"/>
      <c r="K37" s="2"/>
    </row>
    <row r="38" spans="1:11" x14ac:dyDescent="0.25">
      <c r="A38" s="3"/>
      <c r="B38" s="56"/>
      <c r="C38" s="51"/>
      <c r="D38" s="1"/>
      <c r="E38" s="1"/>
      <c r="F38" s="1"/>
      <c r="G38" s="1"/>
      <c r="H38" s="1"/>
      <c r="I38" s="1"/>
      <c r="J38" s="2"/>
      <c r="K38" s="2"/>
    </row>
    <row r="39" spans="1:11" x14ac:dyDescent="0.25">
      <c r="A39" s="4" t="s">
        <v>784</v>
      </c>
      <c r="B39" s="55" t="s">
        <v>706</v>
      </c>
      <c r="C39" s="51"/>
      <c r="D39" s="1"/>
      <c r="E39" s="1"/>
      <c r="F39" s="1"/>
      <c r="G39" s="2"/>
      <c r="H39" s="1"/>
      <c r="I39" s="1"/>
      <c r="J39" s="2"/>
      <c r="K39" s="2"/>
    </row>
    <row r="40" spans="1:11" x14ac:dyDescent="0.25">
      <c r="A40" s="3"/>
      <c r="B40" s="56"/>
      <c r="C40" s="51"/>
      <c r="D40" s="1"/>
      <c r="E40" s="1"/>
      <c r="F40" s="1"/>
      <c r="G40" s="1"/>
      <c r="H40" s="1"/>
      <c r="I40" s="1"/>
      <c r="J40" s="2"/>
      <c r="K40" s="2"/>
    </row>
    <row r="41" spans="1:11" x14ac:dyDescent="0.25">
      <c r="A41" s="4" t="s">
        <v>784</v>
      </c>
      <c r="B41" s="57" t="s">
        <v>862</v>
      </c>
      <c r="C41" s="51"/>
      <c r="D41" s="1"/>
      <c r="E41" s="1"/>
      <c r="F41" s="1"/>
      <c r="G41" s="2"/>
      <c r="H41" s="1"/>
      <c r="I41" s="1"/>
      <c r="J41" s="2"/>
      <c r="K41" s="2"/>
    </row>
    <row r="42" spans="1:11" x14ac:dyDescent="0.25">
      <c r="A42" s="3"/>
      <c r="B42" s="53"/>
      <c r="C42" s="51"/>
      <c r="D42" s="1"/>
      <c r="E42" s="1"/>
      <c r="F42" s="1"/>
      <c r="G42" s="1"/>
      <c r="H42" s="1"/>
      <c r="I42" s="1"/>
      <c r="J42" s="2"/>
      <c r="K42" s="2"/>
    </row>
    <row r="43" spans="1:11" x14ac:dyDescent="0.25">
      <c r="A43" s="4" t="s">
        <v>786</v>
      </c>
      <c r="B43" s="55" t="s">
        <v>769</v>
      </c>
      <c r="C43" s="51"/>
      <c r="D43" s="1"/>
      <c r="E43" s="1"/>
      <c r="F43" s="1"/>
      <c r="G43" s="2"/>
      <c r="H43" s="1"/>
      <c r="I43" s="1"/>
      <c r="J43" s="2"/>
      <c r="K43" s="2"/>
    </row>
    <row r="44" spans="1:11" x14ac:dyDescent="0.25">
      <c r="A44" s="3"/>
      <c r="B44" s="56"/>
      <c r="C44" s="51"/>
      <c r="D44" s="1"/>
      <c r="E44" s="1"/>
      <c r="F44" s="1"/>
      <c r="G44" s="1"/>
      <c r="H44" s="2"/>
      <c r="I44" s="1"/>
      <c r="J44" s="2"/>
      <c r="K44" s="2"/>
    </row>
    <row r="45" spans="1:11" x14ac:dyDescent="0.25">
      <c r="A45" s="5" t="s">
        <v>784</v>
      </c>
      <c r="B45" s="55" t="s">
        <v>758</v>
      </c>
      <c r="C45" s="51"/>
      <c r="D45" s="1"/>
      <c r="E45" s="1"/>
      <c r="F45" s="1"/>
      <c r="G45" s="2"/>
      <c r="H45" s="1"/>
      <c r="I45" s="2"/>
      <c r="J45" s="2"/>
      <c r="K45" s="2"/>
    </row>
    <row r="46" spans="1:11" x14ac:dyDescent="0.25">
      <c r="A46" s="3"/>
      <c r="B46" s="56"/>
      <c r="C46" s="51"/>
      <c r="D46" s="1"/>
      <c r="E46" s="1"/>
      <c r="F46" s="1"/>
      <c r="G46" s="1"/>
      <c r="H46" s="1"/>
      <c r="I46" s="1"/>
      <c r="J46" s="2"/>
      <c r="K46" s="2"/>
    </row>
    <row r="47" spans="1:11" x14ac:dyDescent="0.25">
      <c r="A47" s="4" t="s">
        <v>786</v>
      </c>
      <c r="B47" s="57" t="s">
        <v>798</v>
      </c>
      <c r="C47" s="51"/>
      <c r="D47" s="1"/>
      <c r="E47" s="1"/>
      <c r="F47" s="1"/>
      <c r="G47" s="2"/>
      <c r="H47" s="1"/>
      <c r="I47" s="2"/>
      <c r="J47" s="2"/>
      <c r="K47" s="2"/>
    </row>
    <row r="48" spans="1:11" x14ac:dyDescent="0.25">
      <c r="A48" s="3"/>
      <c r="B48" s="53"/>
      <c r="C48" s="51"/>
      <c r="D48" s="1"/>
      <c r="E48" s="1"/>
      <c r="F48" s="1"/>
      <c r="G48" s="1"/>
      <c r="H48" s="1"/>
      <c r="I48" s="1"/>
      <c r="J48" s="2"/>
      <c r="K48" s="2"/>
    </row>
    <row r="49" spans="1:11" x14ac:dyDescent="0.25">
      <c r="A49" s="5" t="s">
        <v>784</v>
      </c>
      <c r="B49" s="55" t="s">
        <v>684</v>
      </c>
      <c r="C49" s="51"/>
      <c r="D49" s="1"/>
      <c r="E49" s="1"/>
      <c r="F49" s="1"/>
      <c r="G49" s="2"/>
      <c r="H49" s="1"/>
      <c r="I49" s="2"/>
      <c r="J49" s="2"/>
      <c r="K49" s="2"/>
    </row>
    <row r="50" spans="1:11" x14ac:dyDescent="0.25">
      <c r="A50" s="3"/>
      <c r="B50" s="56"/>
      <c r="C50" s="51"/>
      <c r="D50" s="1"/>
      <c r="E50" s="1"/>
      <c r="F50" s="1"/>
      <c r="G50" s="1"/>
      <c r="H50" s="1"/>
      <c r="I50" s="1"/>
      <c r="J50" s="2"/>
      <c r="K50" s="2"/>
    </row>
    <row r="51" spans="1:11" x14ac:dyDescent="0.25">
      <c r="A51" s="4" t="s">
        <v>784</v>
      </c>
      <c r="B51" s="55" t="s">
        <v>772</v>
      </c>
      <c r="C51" s="51"/>
      <c r="D51" s="1"/>
      <c r="E51" s="1"/>
      <c r="F51" s="1"/>
      <c r="G51" s="2"/>
      <c r="H51" s="1"/>
      <c r="I51" s="1"/>
      <c r="J51" s="2"/>
      <c r="K51" s="2"/>
    </row>
    <row r="52" spans="1:11" x14ac:dyDescent="0.25">
      <c r="A52" s="3"/>
      <c r="B52" s="56"/>
      <c r="C52" s="51"/>
      <c r="D52" s="1"/>
      <c r="E52" s="1"/>
      <c r="F52" s="1"/>
      <c r="G52" s="1"/>
      <c r="H52" s="1"/>
      <c r="I52" s="2"/>
      <c r="J52" s="2"/>
      <c r="K52" s="2"/>
    </row>
    <row r="53" spans="1:11" x14ac:dyDescent="0.25">
      <c r="A53" s="4" t="s">
        <v>784</v>
      </c>
      <c r="B53" s="55" t="s">
        <v>746</v>
      </c>
      <c r="C53" s="51"/>
      <c r="D53" s="1"/>
      <c r="E53" s="1"/>
      <c r="F53" s="1"/>
      <c r="G53" s="2"/>
      <c r="H53" s="1"/>
      <c r="I53" s="1"/>
      <c r="J53" s="2"/>
      <c r="K53" s="2"/>
    </row>
    <row r="54" spans="1:11" x14ac:dyDescent="0.25">
      <c r="A54" s="3"/>
      <c r="B54" s="56"/>
      <c r="C54" s="51"/>
      <c r="D54" s="1"/>
      <c r="E54" s="1"/>
      <c r="F54" s="1"/>
      <c r="G54" s="1"/>
      <c r="H54" s="1"/>
      <c r="I54" s="1"/>
      <c r="J54" s="2"/>
      <c r="K54" s="2"/>
    </row>
    <row r="55" spans="1:11" x14ac:dyDescent="0.25">
      <c r="A55" s="4" t="s">
        <v>784</v>
      </c>
      <c r="B55" s="55" t="s">
        <v>684</v>
      </c>
      <c r="C55" s="51"/>
      <c r="D55" s="1"/>
      <c r="E55" s="1"/>
      <c r="F55" s="1"/>
      <c r="G55" s="2"/>
      <c r="H55" s="1"/>
      <c r="I55" s="1"/>
      <c r="J55" s="2"/>
      <c r="K55" s="2"/>
    </row>
    <row r="56" spans="1:11" x14ac:dyDescent="0.25">
      <c r="A56" s="3"/>
      <c r="B56" s="56"/>
      <c r="C56" s="51"/>
      <c r="D56" s="1"/>
      <c r="E56" s="1"/>
      <c r="F56" s="1"/>
      <c r="G56" s="1"/>
      <c r="H56" s="1"/>
      <c r="I56" s="2"/>
      <c r="J56" s="2"/>
      <c r="K56" s="2"/>
    </row>
    <row r="57" spans="1:11" x14ac:dyDescent="0.25">
      <c r="A57" s="5" t="s">
        <v>784</v>
      </c>
      <c r="B57" s="55" t="s">
        <v>766</v>
      </c>
      <c r="C57" s="51"/>
      <c r="D57" s="1"/>
      <c r="E57" s="1"/>
      <c r="F57" s="1"/>
      <c r="G57" s="2"/>
      <c r="H57" s="1"/>
      <c r="I57" s="1"/>
      <c r="J57" s="2"/>
      <c r="K57" s="2"/>
    </row>
    <row r="58" spans="1:11" x14ac:dyDescent="0.25">
      <c r="A58" s="3"/>
      <c r="B58" s="56"/>
      <c r="C58" s="52"/>
      <c r="D58" s="1"/>
      <c r="E58" s="1"/>
      <c r="F58" s="1"/>
      <c r="G58" s="1"/>
      <c r="H58" s="1"/>
      <c r="I58" s="2"/>
      <c r="J58" s="2"/>
      <c r="K58" s="2"/>
    </row>
    <row r="59" spans="1:11" x14ac:dyDescent="0.25">
      <c r="A59" s="4" t="s">
        <v>784</v>
      </c>
      <c r="B59" s="57" t="s">
        <v>790</v>
      </c>
      <c r="C59" s="51"/>
      <c r="D59" s="1"/>
      <c r="E59" s="1"/>
      <c r="F59" s="1"/>
      <c r="G59" s="2"/>
      <c r="H59" s="1"/>
      <c r="I59" s="1"/>
      <c r="J59" s="2"/>
      <c r="K59" s="2"/>
    </row>
    <row r="60" spans="1:11" x14ac:dyDescent="0.25">
      <c r="A60" s="3"/>
      <c r="B60" s="56"/>
      <c r="C60" s="51"/>
      <c r="D60" s="1"/>
      <c r="E60" s="1"/>
      <c r="F60" s="1"/>
      <c r="G60" s="1"/>
      <c r="H60" s="1"/>
      <c r="I60" s="1"/>
      <c r="J60" s="2"/>
      <c r="K60" s="2"/>
    </row>
    <row r="61" spans="1:11" x14ac:dyDescent="0.25">
      <c r="A61" s="4" t="s">
        <v>784</v>
      </c>
      <c r="B61" s="55" t="s">
        <v>246</v>
      </c>
      <c r="C61" s="52"/>
      <c r="D61" s="1"/>
      <c r="E61" s="1"/>
      <c r="F61" s="1"/>
      <c r="G61" s="1"/>
      <c r="H61" s="1"/>
      <c r="I61" s="2"/>
      <c r="J61" s="2"/>
      <c r="K61" s="2"/>
    </row>
    <row r="62" spans="1:11" x14ac:dyDescent="0.25">
      <c r="A62" s="3"/>
      <c r="B62" s="56"/>
      <c r="C62" s="52"/>
      <c r="D62" s="1"/>
      <c r="E62" s="1"/>
      <c r="F62" s="1"/>
      <c r="G62" s="1"/>
      <c r="H62" s="1"/>
      <c r="I62" s="1"/>
      <c r="J62" s="2"/>
      <c r="K62" s="2"/>
    </row>
    <row r="63" spans="1:11" x14ac:dyDescent="0.25">
      <c r="A63" s="5" t="s">
        <v>784</v>
      </c>
      <c r="B63" s="55" t="s">
        <v>767</v>
      </c>
      <c r="C63" s="51"/>
      <c r="D63" s="1"/>
      <c r="E63" s="1"/>
      <c r="F63" s="1"/>
      <c r="G63" s="1"/>
      <c r="H63" s="1"/>
      <c r="I63" s="1"/>
      <c r="J63" s="2"/>
      <c r="K63" s="2"/>
    </row>
    <row r="64" spans="1:11" x14ac:dyDescent="0.25">
      <c r="A64" s="1"/>
      <c r="B64" s="56"/>
      <c r="C64" s="51"/>
      <c r="D64" s="1"/>
      <c r="E64" s="1"/>
      <c r="F64" s="1"/>
      <c r="G64" s="1"/>
      <c r="H64" s="1"/>
      <c r="I64" s="2"/>
      <c r="J64" s="2"/>
      <c r="K64" s="2"/>
    </row>
    <row r="65" spans="1:11" x14ac:dyDescent="0.25">
      <c r="A65" s="5" t="s">
        <v>784</v>
      </c>
      <c r="B65" s="55" t="s">
        <v>759</v>
      </c>
      <c r="C65" s="51"/>
      <c r="D65" s="1"/>
      <c r="E65" s="1"/>
      <c r="F65" s="1"/>
      <c r="G65" s="1"/>
      <c r="H65" s="1"/>
      <c r="I65" s="1"/>
      <c r="J65" s="2"/>
      <c r="K65" s="2"/>
    </row>
    <row r="66" spans="1:11" x14ac:dyDescent="0.25">
      <c r="A66" s="1"/>
      <c r="B66" s="53"/>
      <c r="C66" s="51"/>
      <c r="D66" s="1"/>
      <c r="E66" s="1"/>
      <c r="F66" s="1"/>
      <c r="G66" s="1"/>
      <c r="H66" s="2"/>
      <c r="I66" s="1"/>
      <c r="J66" s="2"/>
      <c r="K66" s="2"/>
    </row>
    <row r="67" spans="1:11" x14ac:dyDescent="0.25">
      <c r="A67" s="5" t="s">
        <v>784</v>
      </c>
      <c r="B67" s="55" t="s">
        <v>878</v>
      </c>
      <c r="C67" s="51"/>
      <c r="D67" s="1"/>
      <c r="E67" s="1"/>
      <c r="F67" s="1"/>
      <c r="G67" s="2"/>
      <c r="H67" s="1"/>
      <c r="I67" s="1"/>
      <c r="J67" s="2"/>
      <c r="K67" s="2"/>
    </row>
    <row r="68" spans="1:11" x14ac:dyDescent="0.25">
      <c r="A68" s="1"/>
      <c r="B68" s="53"/>
      <c r="C68" s="51"/>
      <c r="D68" s="1"/>
      <c r="E68" s="1"/>
      <c r="F68" s="1"/>
      <c r="G68" s="1"/>
      <c r="H68" s="2"/>
      <c r="I68" s="2"/>
      <c r="J68" s="2"/>
      <c r="K68" s="2"/>
    </row>
    <row r="69" spans="1:11" x14ac:dyDescent="0.25">
      <c r="A69" s="5" t="s">
        <v>784</v>
      </c>
      <c r="B69" s="55" t="s">
        <v>668</v>
      </c>
      <c r="C69" s="51"/>
      <c r="D69" s="1"/>
      <c r="E69" s="1"/>
      <c r="F69" s="1"/>
      <c r="G69" s="1"/>
      <c r="H69" s="1"/>
      <c r="I69" s="1"/>
      <c r="J69" s="2"/>
      <c r="K69" s="2"/>
    </row>
    <row r="70" spans="1:11" x14ac:dyDescent="0.25">
      <c r="A70" s="3"/>
      <c r="B70" s="53"/>
      <c r="C70" s="51"/>
      <c r="D70" s="1"/>
      <c r="E70" s="1"/>
      <c r="F70" s="1"/>
      <c r="G70" s="1"/>
      <c r="H70" s="1"/>
      <c r="I70" s="2"/>
      <c r="J70" s="2"/>
      <c r="K70" s="2"/>
    </row>
    <row r="71" spans="1:11" x14ac:dyDescent="0.25">
      <c r="A71" s="4" t="s">
        <v>784</v>
      </c>
      <c r="B71" s="55" t="s">
        <v>291</v>
      </c>
      <c r="C71" s="51"/>
      <c r="D71" s="1"/>
      <c r="E71" s="1"/>
      <c r="F71" s="1"/>
      <c r="G71" s="1"/>
      <c r="H71" s="2"/>
      <c r="I71" s="1"/>
      <c r="J71" s="2"/>
      <c r="K71" s="2"/>
    </row>
    <row r="72" spans="1:11" x14ac:dyDescent="0.25">
      <c r="A72" s="3"/>
      <c r="B72" s="56"/>
      <c r="C72" s="51"/>
      <c r="D72" s="1"/>
      <c r="E72" s="1"/>
      <c r="F72" s="1"/>
      <c r="G72" s="1"/>
      <c r="H72" s="1"/>
      <c r="I72" s="1"/>
      <c r="J72" s="2"/>
      <c r="K72" s="2"/>
    </row>
    <row r="73" spans="1:11" x14ac:dyDescent="0.25">
      <c r="A73" s="4" t="s">
        <v>784</v>
      </c>
      <c r="B73" s="55" t="s">
        <v>403</v>
      </c>
      <c r="C73" s="51"/>
      <c r="D73" s="1"/>
      <c r="E73" s="1"/>
      <c r="F73" s="1"/>
      <c r="G73" s="1"/>
      <c r="H73" s="1"/>
      <c r="I73" s="2"/>
      <c r="J73" s="2"/>
      <c r="K73" s="2"/>
    </row>
    <row r="74" spans="1:11" x14ac:dyDescent="0.25">
      <c r="A74" s="1"/>
      <c r="B74" s="56"/>
      <c r="C74" s="51"/>
      <c r="D74" s="1"/>
      <c r="E74" s="1"/>
      <c r="F74" s="1"/>
      <c r="G74" s="1"/>
      <c r="H74" s="2"/>
      <c r="I74" s="1"/>
      <c r="J74" s="2"/>
      <c r="K74" s="2"/>
    </row>
    <row r="75" spans="1:11" x14ac:dyDescent="0.25">
      <c r="A75" s="5" t="s">
        <v>784</v>
      </c>
      <c r="B75" s="55" t="s">
        <v>760</v>
      </c>
      <c r="C75" s="51"/>
      <c r="D75" s="1"/>
      <c r="E75" s="1"/>
      <c r="F75" s="1"/>
      <c r="G75" s="1"/>
      <c r="H75" s="1"/>
      <c r="I75" s="2"/>
      <c r="J75" s="2"/>
      <c r="K75" s="2"/>
    </row>
    <row r="76" spans="1:11" x14ac:dyDescent="0.25">
      <c r="A76" s="1"/>
      <c r="B76" s="56"/>
      <c r="C76" s="51"/>
      <c r="D76" s="1"/>
      <c r="E76" s="1"/>
      <c r="F76" s="1"/>
      <c r="G76" s="1"/>
      <c r="H76" s="2"/>
      <c r="I76" s="1"/>
      <c r="J76" s="2"/>
      <c r="K76" s="2"/>
    </row>
    <row r="77" spans="1:11" x14ac:dyDescent="0.25">
      <c r="A77" s="4" t="s">
        <v>784</v>
      </c>
      <c r="B77" s="55" t="s">
        <v>762</v>
      </c>
      <c r="C77" s="51"/>
      <c r="D77" s="1"/>
      <c r="E77" s="1"/>
      <c r="F77" s="1"/>
      <c r="G77" s="1"/>
      <c r="H77" s="1"/>
      <c r="I77" s="1"/>
      <c r="J77" s="2"/>
      <c r="K77" s="2"/>
    </row>
    <row r="78" spans="1:11" x14ac:dyDescent="0.25">
      <c r="A78" s="3"/>
      <c r="B78" s="56"/>
      <c r="C78" s="51"/>
      <c r="D78" s="1"/>
      <c r="E78" s="1"/>
      <c r="F78" s="1"/>
      <c r="G78" s="1"/>
      <c r="H78" s="1"/>
      <c r="I78" s="2"/>
      <c r="J78" s="2"/>
      <c r="K78" s="2"/>
    </row>
    <row r="79" spans="1:11" x14ac:dyDescent="0.25">
      <c r="A79" s="4" t="s">
        <v>784</v>
      </c>
      <c r="B79" s="55" t="s">
        <v>768</v>
      </c>
      <c r="C79" s="51"/>
      <c r="D79" s="1"/>
      <c r="E79" s="1"/>
      <c r="F79" s="1"/>
      <c r="G79" s="1"/>
      <c r="H79" s="2"/>
      <c r="I79" s="1"/>
      <c r="J79" s="2"/>
      <c r="K79" s="2"/>
    </row>
    <row r="80" spans="1:11" x14ac:dyDescent="0.25">
      <c r="A80" s="3"/>
      <c r="B80" s="56"/>
      <c r="C80" s="51"/>
      <c r="D80" s="1"/>
      <c r="E80" s="1"/>
      <c r="F80" s="1"/>
      <c r="G80" s="1"/>
      <c r="H80" s="1"/>
      <c r="I80" s="2"/>
      <c r="J80" s="2"/>
      <c r="K80" s="2"/>
    </row>
    <row r="81" spans="1:11" x14ac:dyDescent="0.25">
      <c r="A81" s="4" t="s">
        <v>784</v>
      </c>
      <c r="B81" s="55" t="s">
        <v>770</v>
      </c>
      <c r="C81" s="51"/>
      <c r="D81" s="1"/>
      <c r="E81" s="1"/>
      <c r="F81" s="1"/>
      <c r="G81" s="1"/>
      <c r="H81" s="1"/>
      <c r="I81" s="1"/>
      <c r="J81" s="2"/>
      <c r="K81" s="2"/>
    </row>
    <row r="82" spans="1:11" x14ac:dyDescent="0.25">
      <c r="A82" s="3"/>
      <c r="B82" s="56"/>
      <c r="C82" s="51"/>
      <c r="D82" s="1"/>
      <c r="E82" s="1"/>
      <c r="F82" s="1"/>
      <c r="G82" s="1"/>
      <c r="H82" s="1"/>
      <c r="I82" s="2"/>
      <c r="J82" s="2"/>
      <c r="K82" s="2"/>
    </row>
    <row r="83" spans="1:11" x14ac:dyDescent="0.25">
      <c r="A83" s="4" t="s">
        <v>784</v>
      </c>
      <c r="B83" s="55" t="s">
        <v>619</v>
      </c>
      <c r="C83" s="51"/>
      <c r="D83" s="1"/>
      <c r="E83" s="1"/>
      <c r="F83" s="1"/>
      <c r="G83" s="1"/>
      <c r="H83" s="2"/>
      <c r="I83" s="1"/>
      <c r="J83" s="2"/>
      <c r="K83" s="2"/>
    </row>
    <row r="84" spans="1:11" x14ac:dyDescent="0.25">
      <c r="A84" s="3"/>
      <c r="B84" s="56"/>
      <c r="C84" s="51"/>
      <c r="D84" s="1"/>
      <c r="E84" s="1"/>
      <c r="F84" s="1"/>
      <c r="G84" s="1"/>
      <c r="H84" s="1"/>
      <c r="I84" s="1"/>
      <c r="J84" s="2"/>
      <c r="K84" s="2"/>
    </row>
    <row r="85" spans="1:11" x14ac:dyDescent="0.25">
      <c r="A85" s="4" t="s">
        <v>784</v>
      </c>
      <c r="B85" s="55" t="s">
        <v>550</v>
      </c>
      <c r="C85" s="51"/>
      <c r="D85" s="1"/>
      <c r="E85" s="1"/>
      <c r="F85" s="1"/>
      <c r="G85" s="1"/>
      <c r="H85" s="2"/>
      <c r="I85" s="1"/>
      <c r="J85" s="2"/>
      <c r="K85" s="2"/>
    </row>
    <row r="86" spans="1:11" x14ac:dyDescent="0.25">
      <c r="A86" s="3"/>
      <c r="B86" s="56"/>
      <c r="C86" s="51"/>
      <c r="D86" s="1"/>
      <c r="E86" s="1"/>
      <c r="F86" s="1"/>
      <c r="G86" s="1"/>
      <c r="H86" s="1"/>
      <c r="I86" s="1"/>
      <c r="J86" s="2"/>
      <c r="K86" s="2"/>
    </row>
    <row r="87" spans="1:11" x14ac:dyDescent="0.25">
      <c r="A87" s="4" t="s">
        <v>784</v>
      </c>
      <c r="B87" s="55" t="s">
        <v>776</v>
      </c>
      <c r="C87" s="51"/>
      <c r="D87" s="1"/>
      <c r="E87" s="1"/>
      <c r="F87" s="1"/>
      <c r="G87" s="1"/>
      <c r="H87" s="1"/>
      <c r="I87" s="1"/>
      <c r="J87" s="2"/>
      <c r="K87" s="2"/>
    </row>
    <row r="88" spans="1:11" x14ac:dyDescent="0.25">
      <c r="A88" s="3"/>
      <c r="B88" s="56"/>
      <c r="C88" s="51"/>
      <c r="D88" s="1"/>
      <c r="E88" s="1"/>
      <c r="F88" s="1"/>
      <c r="G88" s="1"/>
      <c r="H88" s="1"/>
      <c r="I88" s="1"/>
      <c r="J88" s="2"/>
      <c r="K88" s="2"/>
    </row>
    <row r="89" spans="1:11" x14ac:dyDescent="0.25">
      <c r="A89" s="4" t="s">
        <v>784</v>
      </c>
      <c r="B89" s="55" t="s">
        <v>775</v>
      </c>
      <c r="C89" s="51"/>
      <c r="D89" s="1"/>
      <c r="E89" s="1"/>
      <c r="F89" s="1"/>
      <c r="G89" s="1"/>
      <c r="H89" s="1"/>
      <c r="I89" s="1"/>
      <c r="J89" s="2"/>
      <c r="K89" s="2"/>
    </row>
    <row r="90" spans="1:11" x14ac:dyDescent="0.25">
      <c r="A90" s="3"/>
      <c r="B90" s="56"/>
      <c r="C90" s="51"/>
      <c r="D90" s="1"/>
      <c r="E90" s="1"/>
      <c r="F90" s="1"/>
      <c r="G90" s="1"/>
      <c r="H90" s="1"/>
      <c r="I90" s="1"/>
      <c r="J90" s="2"/>
      <c r="K90" s="2"/>
    </row>
    <row r="91" spans="1:11" x14ac:dyDescent="0.25">
      <c r="A91" s="4" t="s">
        <v>784</v>
      </c>
      <c r="B91" s="55" t="s">
        <v>597</v>
      </c>
      <c r="C91" s="51"/>
      <c r="D91" s="1"/>
      <c r="E91" s="1"/>
      <c r="F91" s="1"/>
      <c r="G91" s="1"/>
      <c r="H91" s="1"/>
      <c r="I91" s="1"/>
      <c r="J91" s="2"/>
      <c r="K91" s="2"/>
    </row>
    <row r="92" spans="1:11" x14ac:dyDescent="0.25">
      <c r="A92" s="3"/>
      <c r="B92" s="56"/>
      <c r="C92" s="51"/>
      <c r="D92" s="1"/>
      <c r="E92" s="1"/>
      <c r="F92" s="1"/>
      <c r="G92" s="1"/>
      <c r="H92" s="1"/>
      <c r="I92" s="1"/>
      <c r="J92" s="2"/>
      <c r="K92" s="2"/>
    </row>
    <row r="93" spans="1:11" x14ac:dyDescent="0.25">
      <c r="A93" s="4" t="s">
        <v>784</v>
      </c>
      <c r="B93" s="55" t="s">
        <v>14</v>
      </c>
      <c r="C93" s="51"/>
      <c r="D93" s="1"/>
      <c r="E93" s="1"/>
      <c r="F93" s="1"/>
      <c r="G93" s="1"/>
      <c r="H93" s="1"/>
      <c r="I93" s="1"/>
      <c r="J93" s="2"/>
      <c r="K93" s="2"/>
    </row>
    <row r="94" spans="1:11" x14ac:dyDescent="0.25">
      <c r="A94" s="6"/>
      <c r="B94" s="53"/>
      <c r="C94" s="51"/>
      <c r="D94" s="1"/>
      <c r="E94" s="1"/>
      <c r="F94" s="1"/>
      <c r="G94" s="1"/>
      <c r="H94" s="1"/>
      <c r="I94" s="1"/>
      <c r="J94" s="2"/>
      <c r="K94" s="2"/>
    </row>
    <row r="95" spans="1:11" x14ac:dyDescent="0.25">
      <c r="A95" s="54"/>
      <c r="B95" s="49" t="s">
        <v>959</v>
      </c>
      <c r="C95" s="48"/>
      <c r="D95" s="54"/>
      <c r="E95" s="1"/>
      <c r="F95" s="1"/>
      <c r="G95" s="1"/>
      <c r="H95" s="1"/>
      <c r="I95" s="1"/>
      <c r="J95" s="2"/>
      <c r="K95" s="2"/>
    </row>
    <row r="96" spans="1:11" x14ac:dyDescent="0.25">
      <c r="A96" s="54"/>
      <c r="B96" s="49" t="s">
        <v>960</v>
      </c>
      <c r="C96" s="48"/>
      <c r="D96" s="54"/>
      <c r="E96" s="1"/>
      <c r="F96" s="1"/>
      <c r="G96" s="2"/>
      <c r="H96" s="1"/>
      <c r="I96" s="1"/>
      <c r="J96" s="2"/>
      <c r="K96" s="2"/>
    </row>
    <row r="97" spans="1:11" x14ac:dyDescent="0.25">
      <c r="A97" s="54"/>
      <c r="B97" s="49" t="s">
        <v>961</v>
      </c>
      <c r="C97" s="48"/>
      <c r="D97" s="54"/>
      <c r="E97" s="1"/>
      <c r="F97" s="1"/>
      <c r="G97" s="1"/>
      <c r="H97" s="1"/>
      <c r="I97" s="1"/>
      <c r="J97" s="2"/>
      <c r="K97" s="2"/>
    </row>
    <row r="98" spans="1:11" x14ac:dyDescent="0.25">
      <c r="A98" s="54"/>
      <c r="B98" s="49" t="s">
        <v>971</v>
      </c>
      <c r="C98" s="48"/>
      <c r="D98" s="47"/>
      <c r="E98" s="2"/>
      <c r="F98" s="2"/>
      <c r="G98" s="2"/>
      <c r="H98" s="2"/>
      <c r="I98" s="2"/>
      <c r="J98" s="2"/>
      <c r="K98" s="2"/>
    </row>
    <row r="99" spans="1:11" x14ac:dyDescent="0.25">
      <c r="A99" s="54"/>
      <c r="B99" s="49" t="s">
        <v>962</v>
      </c>
      <c r="C99" s="48"/>
      <c r="D99" s="47"/>
      <c r="E99" s="2"/>
      <c r="F99" s="2"/>
      <c r="G99" s="2"/>
      <c r="H99" s="2"/>
      <c r="I99" s="2"/>
      <c r="J99" s="2"/>
      <c r="K99" s="2"/>
    </row>
    <row r="100" spans="1:11" x14ac:dyDescent="0.25">
      <c r="A100" s="46"/>
      <c r="B100" s="49" t="s">
        <v>963</v>
      </c>
      <c r="C100" s="50"/>
      <c r="D100" s="47"/>
      <c r="E100" s="2"/>
      <c r="F100" s="2"/>
      <c r="G100" s="2"/>
      <c r="H100" s="2"/>
      <c r="I100" s="2"/>
      <c r="J100" s="2"/>
      <c r="K100" s="2"/>
    </row>
    <row r="101" spans="1:11" x14ac:dyDescent="0.25">
      <c r="A101" s="46"/>
      <c r="B101" s="49" t="s">
        <v>964</v>
      </c>
      <c r="C101" s="50"/>
      <c r="D101" s="47"/>
      <c r="E101" s="2"/>
      <c r="F101" s="2"/>
      <c r="G101" s="2"/>
      <c r="H101" s="2"/>
      <c r="I101" s="2"/>
      <c r="J101" s="2"/>
      <c r="K101" s="2"/>
    </row>
    <row r="102" spans="1:11" x14ac:dyDescent="0.25">
      <c r="A102" s="46"/>
      <c r="B102" s="49" t="s">
        <v>965</v>
      </c>
      <c r="C102" s="50"/>
      <c r="D102" s="47"/>
      <c r="E102" s="2"/>
      <c r="F102" s="2"/>
      <c r="G102" s="2"/>
      <c r="H102" s="2"/>
      <c r="I102" s="2"/>
      <c r="J102" s="2"/>
      <c r="K102" s="2"/>
    </row>
    <row r="103" spans="1:11" x14ac:dyDescent="0.25">
      <c r="A103" s="46"/>
      <c r="B103" s="49" t="s">
        <v>966</v>
      </c>
      <c r="C103" s="50"/>
      <c r="D103" s="47"/>
      <c r="E103" s="2"/>
      <c r="F103" s="2"/>
      <c r="G103" s="2"/>
      <c r="H103" s="2"/>
      <c r="I103" s="2"/>
      <c r="J103" s="2"/>
      <c r="K103" s="2"/>
    </row>
    <row r="104" spans="1:11" x14ac:dyDescent="0.25">
      <c r="A104" s="46"/>
      <c r="B104" s="49" t="s">
        <v>967</v>
      </c>
      <c r="C104" s="50"/>
      <c r="D104" s="47"/>
      <c r="E104" s="2"/>
      <c r="F104" s="2"/>
      <c r="G104" s="2"/>
      <c r="H104" s="2"/>
      <c r="I104" s="2"/>
      <c r="J104" s="2"/>
      <c r="K104" s="2"/>
    </row>
    <row r="105" spans="1:11" x14ac:dyDescent="0.25">
      <c r="A105" s="46"/>
      <c r="B105" s="49" t="s">
        <v>968</v>
      </c>
      <c r="C105" s="50"/>
      <c r="D105" s="47"/>
      <c r="E105" s="2"/>
      <c r="F105" s="2"/>
      <c r="G105" s="2"/>
      <c r="H105" s="2"/>
      <c r="I105" s="2"/>
      <c r="J105" s="2"/>
      <c r="K105" s="2"/>
    </row>
    <row r="106" spans="1:11" x14ac:dyDescent="0.25">
      <c r="A106" s="46"/>
      <c r="B106" s="49" t="s">
        <v>969</v>
      </c>
      <c r="C106" s="50"/>
      <c r="D106" s="47"/>
      <c r="E106" s="2"/>
      <c r="F106" s="2"/>
      <c r="G106" s="2"/>
      <c r="H106" s="2"/>
      <c r="I106" s="2"/>
      <c r="J106" s="2"/>
      <c r="K106" s="2"/>
    </row>
    <row r="107" spans="1:11" x14ac:dyDescent="0.25">
      <c r="A107" s="46"/>
      <c r="B107" s="49" t="s">
        <v>970</v>
      </c>
      <c r="C107" s="50"/>
      <c r="D107" s="47"/>
      <c r="E107" s="2"/>
      <c r="F107" s="2"/>
      <c r="G107" s="2"/>
      <c r="H107" s="2"/>
      <c r="I107" s="2"/>
      <c r="J107" s="2"/>
      <c r="K107" s="2"/>
    </row>
    <row r="108" spans="1:11" x14ac:dyDescent="0.25">
      <c r="A108" s="2"/>
      <c r="B108" s="53"/>
      <c r="C108" s="52"/>
      <c r="D108" s="2"/>
      <c r="E108" s="2"/>
      <c r="F108" s="2"/>
      <c r="G108" s="2"/>
      <c r="H108" s="2"/>
      <c r="I108" s="2"/>
      <c r="J108" s="2"/>
      <c r="K108" s="2"/>
    </row>
    <row r="109" spans="1:11" x14ac:dyDescent="0.25">
      <c r="A109" s="11" t="s">
        <v>784</v>
      </c>
      <c r="B109" s="55" t="s">
        <v>771</v>
      </c>
      <c r="C109" s="52"/>
      <c r="D109" s="2"/>
      <c r="E109" s="2"/>
      <c r="F109" s="2"/>
      <c r="G109" s="2"/>
      <c r="H109" s="2"/>
      <c r="I109" s="2"/>
      <c r="J109" s="2"/>
      <c r="K109" s="2"/>
    </row>
    <row r="110" spans="1:11" x14ac:dyDescent="0.25">
      <c r="A110" s="2"/>
      <c r="B110" s="56"/>
      <c r="C110" s="52"/>
      <c r="D110" s="2"/>
      <c r="E110" s="2"/>
      <c r="F110" s="2"/>
      <c r="G110" s="2"/>
      <c r="H110" s="2"/>
      <c r="I110" s="2"/>
      <c r="J110" s="2"/>
      <c r="K110" s="2"/>
    </row>
    <row r="111" spans="1:11" x14ac:dyDescent="0.25">
      <c r="A111" s="11" t="s">
        <v>784</v>
      </c>
      <c r="B111" s="55" t="s">
        <v>773</v>
      </c>
      <c r="C111" s="52"/>
      <c r="D111" s="2"/>
      <c r="E111" s="2"/>
      <c r="F111" s="2"/>
      <c r="G111" s="2"/>
      <c r="H111" s="2"/>
      <c r="I111" s="2"/>
      <c r="J111" s="2"/>
      <c r="K111" s="2"/>
    </row>
    <row r="112" spans="1:11" x14ac:dyDescent="0.25">
      <c r="A112" s="2"/>
      <c r="B112" s="53"/>
      <c r="C112" s="52"/>
      <c r="D112" s="2"/>
      <c r="E112" s="2"/>
      <c r="F112" s="2"/>
      <c r="G112" s="2"/>
      <c r="H112" s="2"/>
      <c r="I112" s="2"/>
      <c r="J112" s="2"/>
      <c r="K112" s="2"/>
    </row>
    <row r="113" spans="1:11" x14ac:dyDescent="0.25">
      <c r="A113" s="11" t="s">
        <v>784</v>
      </c>
      <c r="B113" s="57" t="s">
        <v>846</v>
      </c>
      <c r="C113" s="52"/>
      <c r="D113" s="2"/>
      <c r="E113" s="2"/>
      <c r="F113" s="2"/>
      <c r="G113" s="2"/>
      <c r="H113" s="2"/>
      <c r="I113" s="2"/>
      <c r="J113" s="2"/>
      <c r="K113" s="2"/>
    </row>
    <row r="114" spans="1:11" x14ac:dyDescent="0.25">
      <c r="A114" s="2"/>
      <c r="B114" s="56"/>
      <c r="C114" s="53"/>
      <c r="D114" s="2"/>
      <c r="E114" s="2"/>
      <c r="F114" s="2"/>
      <c r="G114" s="2"/>
      <c r="H114" s="2"/>
      <c r="I114" s="2"/>
      <c r="J114" s="2"/>
      <c r="K114" s="2"/>
    </row>
    <row r="115" spans="1:11" x14ac:dyDescent="0.25">
      <c r="A115" s="11" t="s">
        <v>784</v>
      </c>
      <c r="B115" s="55" t="s">
        <v>656</v>
      </c>
      <c r="C115" s="53"/>
      <c r="D115" s="2"/>
      <c r="E115" s="2"/>
      <c r="F115" s="2"/>
      <c r="G115" s="2"/>
      <c r="H115" s="2"/>
      <c r="I115" s="2"/>
      <c r="J115" s="2"/>
      <c r="K115" s="2"/>
    </row>
    <row r="116" spans="1:11" x14ac:dyDescent="0.25">
      <c r="A116" s="2"/>
      <c r="B116" s="56"/>
      <c r="C116" s="53"/>
      <c r="D116" s="2"/>
      <c r="E116" s="2"/>
      <c r="F116" s="2"/>
      <c r="G116" s="2"/>
      <c r="H116" s="2"/>
      <c r="I116" s="2"/>
      <c r="J116" s="2"/>
      <c r="K116" s="2"/>
    </row>
    <row r="117" spans="1:11" x14ac:dyDescent="0.25">
      <c r="A117" s="11" t="s">
        <v>784</v>
      </c>
      <c r="B117" s="55" t="s">
        <v>670</v>
      </c>
      <c r="C117" s="53"/>
      <c r="D117" s="2"/>
      <c r="E117" s="2"/>
      <c r="F117" s="2"/>
      <c r="G117" s="2"/>
      <c r="H117" s="2"/>
      <c r="I117" s="2"/>
      <c r="J117" s="2"/>
      <c r="K117" s="2"/>
    </row>
    <row r="118" spans="1:11" x14ac:dyDescent="0.25">
      <c r="A118" s="2"/>
      <c r="B118" s="56"/>
      <c r="C118" s="53"/>
      <c r="D118" s="2"/>
      <c r="E118" s="2"/>
      <c r="F118" s="2"/>
      <c r="G118" s="2"/>
      <c r="H118" s="2"/>
      <c r="I118" s="2"/>
      <c r="J118" s="2"/>
      <c r="K118" s="2"/>
    </row>
    <row r="119" spans="1:11" x14ac:dyDescent="0.25">
      <c r="A119" s="11" t="s">
        <v>784</v>
      </c>
      <c r="B119" s="57" t="s">
        <v>817</v>
      </c>
      <c r="C119" s="53"/>
      <c r="D119" s="2"/>
      <c r="E119" s="2"/>
      <c r="F119" s="2"/>
      <c r="G119" s="2"/>
      <c r="H119" s="2"/>
      <c r="I119" s="2"/>
      <c r="J119" s="2"/>
      <c r="K119" s="2"/>
    </row>
    <row r="120" spans="1:11" x14ac:dyDescent="0.25">
      <c r="A120" s="2"/>
      <c r="B120" s="56"/>
      <c r="C120" s="53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11" t="s">
        <v>784</v>
      </c>
      <c r="B121" s="57" t="s">
        <v>712</v>
      </c>
      <c r="C121" s="53"/>
      <c r="D121" s="2"/>
      <c r="E121" s="2"/>
      <c r="F121" s="2"/>
      <c r="G121" s="2"/>
      <c r="H121" s="2"/>
      <c r="I121" s="2"/>
      <c r="J121" s="2"/>
      <c r="K121" s="2"/>
    </row>
    <row r="122" spans="1:11" x14ac:dyDescent="0.25">
      <c r="A122" s="2"/>
      <c r="B122" s="53"/>
      <c r="C122" s="53"/>
      <c r="D122" s="2"/>
      <c r="E122" s="2"/>
      <c r="F122" s="2"/>
      <c r="G122" s="2"/>
      <c r="H122" s="2"/>
      <c r="I122" s="2"/>
      <c r="J122" s="2"/>
      <c r="K122" s="2"/>
    </row>
    <row r="123" spans="1:11" x14ac:dyDescent="0.25">
      <c r="A123" s="11" t="s">
        <v>784</v>
      </c>
      <c r="B123" s="55" t="s">
        <v>765</v>
      </c>
      <c r="C123" s="53"/>
      <c r="D123" s="2"/>
      <c r="E123" s="2"/>
      <c r="F123" s="2"/>
      <c r="G123" s="2"/>
      <c r="H123" s="2"/>
      <c r="I123" s="2"/>
      <c r="J123" s="2"/>
      <c r="K123" s="2"/>
    </row>
    <row r="124" spans="1:11" x14ac:dyDescent="0.25">
      <c r="A124" s="2"/>
      <c r="B124" s="53"/>
      <c r="C124" s="53"/>
      <c r="D124" s="2"/>
      <c r="E124" s="2"/>
      <c r="F124" s="2"/>
      <c r="G124" s="2"/>
      <c r="H124" s="2"/>
      <c r="I124" s="2"/>
      <c r="J124" s="2"/>
      <c r="K124" s="2"/>
    </row>
    <row r="125" spans="1:11" x14ac:dyDescent="0.25">
      <c r="A125" s="11" t="s">
        <v>784</v>
      </c>
      <c r="B125" s="55" t="s">
        <v>800</v>
      </c>
      <c r="C125" s="53"/>
      <c r="D125" s="2"/>
      <c r="E125" s="2"/>
      <c r="F125" s="2"/>
      <c r="G125" s="2"/>
      <c r="H125" s="2"/>
      <c r="I125" s="2"/>
      <c r="J125" s="2"/>
      <c r="K125" s="2"/>
    </row>
    <row r="126" spans="1:11" x14ac:dyDescent="0.25">
      <c r="A126" s="2"/>
      <c r="B126" s="53"/>
      <c r="C126" s="53"/>
      <c r="D126" s="2"/>
      <c r="E126" s="2"/>
      <c r="F126" s="2"/>
      <c r="G126" s="2"/>
      <c r="H126" s="2"/>
      <c r="I126" s="2"/>
      <c r="J126" s="2"/>
      <c r="K126" s="2"/>
    </row>
    <row r="127" spans="1:11" x14ac:dyDescent="0.25">
      <c r="A127" s="11" t="s">
        <v>784</v>
      </c>
      <c r="B127" s="57" t="s">
        <v>904</v>
      </c>
      <c r="C127" s="53"/>
      <c r="D127" s="2"/>
      <c r="E127" s="2"/>
      <c r="F127" s="2"/>
      <c r="G127" s="2"/>
      <c r="H127" s="2"/>
      <c r="I127" s="2"/>
      <c r="J127" s="2"/>
      <c r="K127" s="2"/>
    </row>
    <row r="128" spans="1:11" x14ac:dyDescent="0.25">
      <c r="A128" s="2"/>
      <c r="B128" s="53"/>
      <c r="C128" s="53"/>
      <c r="D128" s="2"/>
      <c r="E128" s="2"/>
      <c r="F128" s="2"/>
      <c r="G128" s="2"/>
      <c r="H128" s="2"/>
      <c r="I128" s="2"/>
      <c r="J128" s="2"/>
      <c r="K128" s="2"/>
    </row>
    <row r="129" spans="1:11" x14ac:dyDescent="0.25">
      <c r="A129" s="11" t="s">
        <v>784</v>
      </c>
      <c r="B129" s="55" t="s">
        <v>782</v>
      </c>
      <c r="C129" s="53"/>
      <c r="D129" s="2"/>
      <c r="E129" s="2"/>
      <c r="F129" s="2"/>
      <c r="G129" s="2"/>
      <c r="H129" s="2"/>
      <c r="I129" s="2"/>
      <c r="J129" s="2"/>
      <c r="K129" s="2"/>
    </row>
    <row r="130" spans="1:11" x14ac:dyDescent="0.25">
      <c r="A130" s="2"/>
      <c r="B130" s="53"/>
      <c r="C130" s="53"/>
      <c r="D130" s="2"/>
      <c r="E130" s="2"/>
      <c r="F130" s="2"/>
      <c r="G130" s="2"/>
      <c r="H130" s="2"/>
      <c r="I130" s="2"/>
      <c r="J130" s="2"/>
      <c r="K130" s="2"/>
    </row>
    <row r="131" spans="1:11" x14ac:dyDescent="0.25">
      <c r="A131" s="11" t="s">
        <v>784</v>
      </c>
      <c r="B131" s="55" t="s">
        <v>628</v>
      </c>
      <c r="C131" s="53"/>
      <c r="D131" s="2"/>
      <c r="E131" s="2"/>
      <c r="F131" s="2"/>
      <c r="G131" s="2"/>
      <c r="H131" s="2"/>
      <c r="I131" s="2"/>
      <c r="J131" s="2"/>
      <c r="K131" s="2"/>
    </row>
    <row r="132" spans="1:11" x14ac:dyDescent="0.25">
      <c r="A132" s="2"/>
      <c r="B132" s="53"/>
      <c r="C132" s="53"/>
      <c r="D132" s="2"/>
      <c r="E132" s="2"/>
      <c r="F132" s="2"/>
      <c r="G132" s="2"/>
      <c r="H132" s="2"/>
      <c r="I132" s="2"/>
      <c r="J132" s="2"/>
      <c r="K132" s="2"/>
    </row>
    <row r="133" spans="1:11" x14ac:dyDescent="0.25">
      <c r="A133" s="11" t="s">
        <v>786</v>
      </c>
      <c r="B133" s="55" t="s">
        <v>763</v>
      </c>
      <c r="C133" s="53"/>
      <c r="D133" s="2"/>
      <c r="E133" s="2"/>
      <c r="F133" s="2"/>
      <c r="G133" s="2"/>
      <c r="H133" s="2"/>
      <c r="I133" s="2"/>
      <c r="J133" s="2"/>
      <c r="K133" s="2"/>
    </row>
    <row r="134" spans="1:11" x14ac:dyDescent="0.25">
      <c r="A134" s="2"/>
      <c r="B134" s="58"/>
      <c r="C134" s="58"/>
      <c r="D134" s="2"/>
      <c r="E134" s="2"/>
      <c r="F134" s="2"/>
      <c r="G134" s="2"/>
      <c r="H134" s="2"/>
      <c r="I134" s="2"/>
      <c r="J134" s="2"/>
      <c r="K134" s="2"/>
    </row>
    <row r="135" spans="1:11" x14ac:dyDescent="0.25">
      <c r="A135" s="2"/>
      <c r="B135" s="58"/>
      <c r="C135" s="58"/>
      <c r="D135" s="2"/>
      <c r="E135" s="2"/>
      <c r="F135" s="2"/>
      <c r="G135" s="2"/>
      <c r="H135" s="2"/>
      <c r="I135" s="2"/>
      <c r="J135" s="2"/>
      <c r="K135" s="2"/>
    </row>
    <row r="136" spans="1:11" x14ac:dyDescent="0.25">
      <c r="A136" s="2"/>
      <c r="B136" s="58"/>
      <c r="C136" s="58"/>
      <c r="D136" s="2"/>
      <c r="E136" s="2"/>
      <c r="F136" s="2"/>
      <c r="G136" s="2"/>
      <c r="H136" s="2"/>
      <c r="I136" s="2"/>
      <c r="J136" s="2"/>
      <c r="K136" s="2"/>
    </row>
    <row r="137" spans="1:11" x14ac:dyDescent="0.25">
      <c r="A137" s="2"/>
      <c r="B137" s="58"/>
      <c r="C137" s="58"/>
      <c r="D137" s="2"/>
      <c r="E137" s="2"/>
      <c r="F137" s="2"/>
      <c r="G137" s="2"/>
      <c r="H137" s="2"/>
      <c r="I137" s="2"/>
      <c r="J137" s="2"/>
      <c r="K137" s="2"/>
    </row>
    <row r="138" spans="1:11" x14ac:dyDescent="0.25">
      <c r="A138" s="2"/>
      <c r="B138" s="58"/>
      <c r="C138" s="58"/>
      <c r="D138" s="2"/>
      <c r="E138" s="2"/>
      <c r="F138" s="2"/>
      <c r="G138" s="2"/>
      <c r="H138" s="2"/>
      <c r="I138" s="2"/>
      <c r="J138" s="2"/>
      <c r="K138" s="2"/>
    </row>
  </sheetData>
  <hyperlinks>
    <hyperlink ref="B93" location="LISTADO!B5" display="REDUCTORES"/>
    <hyperlink ref="B129" location="LISTADO!B150" display="VALVULA Y ACTUADORES"/>
    <hyperlink ref="B61" location="LISTADO!B180" display="MOTORES"/>
    <hyperlink ref="B23" location="LISTADO!B196" display="CORONAS Y PIÑONES"/>
    <hyperlink ref="B45" location="LISTADO!B215" display="ENGRANAJES"/>
    <hyperlink ref="B25" location="LISTADO!B222" display="CATALINAS"/>
    <hyperlink ref="B71" location="LISTADO!B228" display="POSTE CHANCADOR Y CAMIONES"/>
    <hyperlink ref="B65" location="LISTADO!B267" display="MOLINOS"/>
    <hyperlink ref="B75" location="LISTADO!B289" display="PALAS"/>
    <hyperlink ref="B29" location="LISTADO!B297" display="CAJAS VIBRADORAS"/>
    <hyperlink ref="B73" location="LISTADO!B315" display="PRENSAS"/>
    <hyperlink ref="B77" location="LISTADO!B324" display="PERFORADORA"/>
    <hyperlink ref="B133" location="LISTADO!B338" display="YUGOS DE LEVANTE Y GRUAS"/>
    <hyperlink ref="B5" location="LISTADO!B346" display="A-FRAMES"/>
    <hyperlink ref="B17" location="LISTADO!B355" display="BUJES"/>
    <hyperlink ref="B7" location="LISTADO!B367" display="ACOPLES"/>
    <hyperlink ref="B123" location="LISTADO!B378" display="TRANSMISIONES"/>
    <hyperlink ref="B49" location="LISTADO!B391" display="EXCITADORES"/>
    <hyperlink ref="B57" location="LISTADO!B397" display="FLANGES"/>
    <hyperlink ref="B63" location="LISTADO!B410" display="MANDOS FINALES"/>
    <hyperlink ref="B79" location="LISTADO!B426" display="PLACAS"/>
    <hyperlink ref="B43" location="LISTADO!B437" display="DESCANSOS"/>
    <hyperlink ref="B81" location="LISTADO!B451" display="PASADORES"/>
    <hyperlink ref="B109" location="LISTADO!B461" display="SOPLADORES"/>
    <hyperlink ref="B51" location="LISTADO!B469" display="ENROLLACABLES"/>
    <hyperlink ref="B111" location="LISTADO!B476" display="SOPORTES"/>
    <hyperlink ref="B85" location="LISTADO!B492" display="POWER STEP"/>
    <hyperlink ref="B31" location="LISTADO!B500" display="CAJAS PTO"/>
    <hyperlink ref="B131" location="LISTADO!B508" display="VENTILADORES"/>
    <hyperlink ref="B89" location="LISTADO!B514" display="RODAMIENTOS"/>
    <hyperlink ref="B19" location="LISTADO!B544" display="BOMBAS"/>
    <hyperlink ref="B87" location="LISTADO!B560" display="PERNOS"/>
    <hyperlink ref="B13" location="LISTADO!B571" display="ALOJAMIENTOS"/>
    <hyperlink ref="B69" location="LISTADO!B581" display="PANTOGRAFO"/>
    <hyperlink ref="B115" location="LISTADO!B587" display="TAPAS"/>
    <hyperlink ref="B35" location="LISTADO!B598" display="CARCASAS"/>
    <hyperlink ref="B91" location="LISTADO!B612" display="RODILLOS"/>
    <hyperlink ref="B55" location="LISTADO!B623" display="EXCITADORES"/>
    <hyperlink ref="B11" location="LISTADO!B629" display="ARANDELAS"/>
    <hyperlink ref="B9" location="LISTADO!B633" display="ANILLOS"/>
    <hyperlink ref="B33" location="LISTADO!B640" display="CILINDROS"/>
    <hyperlink ref="B37" location="LISTADO!B645" display="CAJAS CROWD"/>
    <hyperlink ref="B117" location="LISTADO!B655" display="TENSORES"/>
    <hyperlink ref="B53" location="LISTADO!B659" display="ESCALERAS"/>
    <hyperlink ref="B83" location="LISTADO!B667" display="PLATOS"/>
    <hyperlink ref="B121" location="LISTADO!B672" display="TURBINA"/>
    <hyperlink ref="B59" location="LISTADO!B677" display="KIT DE EMBRAGUE"/>
    <hyperlink ref="B15" location="LISTADO!B682" display="ABRAZADERAS"/>
    <hyperlink ref="B119" location="LISTADO!B686" display="TORNAMESA "/>
    <hyperlink ref="B113" location="LISTADO!B123" display="TORNILLO DECANTER"/>
    <hyperlink ref="B125" location="LISTADO!B690" display="TAZONES"/>
    <hyperlink ref="B127" location="LISTADO!B696" display="TUERCAS Y TORNILLO"/>
    <hyperlink ref="B41" location="LISTADO!B702" display="CONOS"/>
    <hyperlink ref="B67" location="LISTADO!B707" display="MACHON"/>
    <hyperlink ref="B27" location="LISTADO!B714" display="CAMISAS"/>
    <hyperlink ref="B47" location="LISTADO!B721" display="EJES"/>
    <hyperlink ref="B21" location="LISTADO!B728" display="CAJAS EXTRUCTORAS"/>
    <hyperlink ref="B95" location="LISTADO!B7" display="±REDUCTORES FLENDER "/>
    <hyperlink ref="B96" location="LISTADO!B27" display="±REDUCTORES SEW"/>
    <hyperlink ref="B97" location="LISTADO!B33" display="±REDUCTORES FALK"/>
    <hyperlink ref="B98" location="LISTADO!B44" display="±REDUCTORES KOMATSU"/>
    <hyperlink ref="B99" location="LISTADO!B48" display="±REDUCTORES KELLER"/>
    <hyperlink ref="B100" location="LISTADO!B59" display="±REDUCTORES SIEMENS"/>
    <hyperlink ref="B101" location="LISTADO!B63" display="±REDUCTORES SIEBENHAAR"/>
    <hyperlink ref="B102" location="LISTADO!B68" display="±REDUCTORES SUMITOMO"/>
    <hyperlink ref="B103" location="LISTADO!B73" display="±REDUCTORES DE GIRO"/>
    <hyperlink ref="B104" location="LISTADO!B81" display="±REDUCTORES SANTA SALO Y MOVENTAS"/>
    <hyperlink ref="B105" location="LISTADO!B86" display="±REDUCTORES REXROTH"/>
    <hyperlink ref="B106" location="LISTADO!B91" display="±REDUCTORES LIGHTING"/>
    <hyperlink ref="B107" location="LISTADO!B96" display="±OTRAS MARCAS Y MODELOS DE REDUCTORES"/>
    <hyperlink ref="B39" location="LISTADO!B649" display="COMPRESOR"/>
  </hyperlink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730"/>
  <sheetViews>
    <sheetView tabSelected="1" topLeftCell="A494" workbookViewId="0">
      <selection activeCell="B503" sqref="B503"/>
    </sheetView>
  </sheetViews>
  <sheetFormatPr baseColWidth="10" defaultRowHeight="15" x14ac:dyDescent="0.25"/>
  <cols>
    <col min="2" max="2" width="146.28515625" customWidth="1"/>
    <col min="3" max="3" width="21.42578125" customWidth="1"/>
    <col min="4" max="4" width="16.7109375" customWidth="1"/>
    <col min="5" max="5" width="17.28515625" customWidth="1"/>
    <col min="6" max="6" width="18" customWidth="1"/>
    <col min="7" max="7" width="17.5703125" customWidth="1"/>
    <col min="8" max="9" width="17.140625" customWidth="1"/>
    <col min="10" max="10" width="16.7109375" customWidth="1"/>
    <col min="11" max="11" width="18" customWidth="1"/>
    <col min="12" max="12" width="17.5703125" customWidth="1"/>
    <col min="13" max="13" width="16.140625" customWidth="1"/>
    <col min="14" max="14" width="16.85546875" customWidth="1"/>
    <col min="15" max="15" width="15.140625" customWidth="1"/>
    <col min="16" max="16" width="16.42578125" customWidth="1"/>
    <col min="17" max="17" width="15.28515625" customWidth="1"/>
    <col min="18" max="18" width="15.7109375" customWidth="1"/>
    <col min="19" max="19" width="14.5703125" customWidth="1"/>
    <col min="20" max="20" width="14.7109375" customWidth="1"/>
    <col min="21" max="21" width="15.7109375" customWidth="1"/>
    <col min="22" max="22" width="14.140625" customWidth="1"/>
    <col min="23" max="23" width="16" customWidth="1"/>
    <col min="24" max="25" width="14.85546875" customWidth="1"/>
  </cols>
  <sheetData>
    <row r="2" spans="1:24" x14ac:dyDescent="0.25">
      <c r="J2" s="65"/>
      <c r="K2" s="66" t="s">
        <v>197</v>
      </c>
      <c r="L2" s="66"/>
      <c r="M2" s="65"/>
      <c r="N2" s="65"/>
    </row>
    <row r="3" spans="1:24" ht="15" customHeight="1" x14ac:dyDescent="0.25">
      <c r="A3" s="73" t="s">
        <v>16</v>
      </c>
      <c r="B3" s="75" t="s">
        <v>1044</v>
      </c>
      <c r="C3" s="73" t="s">
        <v>0</v>
      </c>
      <c r="D3" s="71" t="s">
        <v>1</v>
      </c>
      <c r="E3" s="71" t="s">
        <v>2</v>
      </c>
      <c r="F3" s="71" t="s">
        <v>3</v>
      </c>
      <c r="G3" s="71" t="s">
        <v>4</v>
      </c>
      <c r="H3" s="71" t="s">
        <v>6</v>
      </c>
      <c r="I3" s="71" t="s">
        <v>7</v>
      </c>
      <c r="J3" s="71" t="s">
        <v>13</v>
      </c>
      <c r="K3" s="71" t="s">
        <v>15</v>
      </c>
      <c r="L3" s="71" t="s">
        <v>14</v>
      </c>
      <c r="M3" s="71" t="s">
        <v>8</v>
      </c>
      <c r="N3" s="71" t="s">
        <v>9</v>
      </c>
      <c r="O3" s="71" t="s">
        <v>10</v>
      </c>
      <c r="P3" s="71" t="s">
        <v>11</v>
      </c>
      <c r="Q3" s="71" t="s">
        <v>12</v>
      </c>
      <c r="R3" s="71" t="s">
        <v>5</v>
      </c>
      <c r="S3" s="71" t="s">
        <v>332</v>
      </c>
      <c r="T3" s="71" t="s">
        <v>869</v>
      </c>
      <c r="U3" s="71" t="s">
        <v>1045</v>
      </c>
      <c r="V3" s="71" t="s">
        <v>1056</v>
      </c>
      <c r="W3" s="71" t="s">
        <v>1081</v>
      </c>
      <c r="X3" s="71" t="s">
        <v>1083</v>
      </c>
    </row>
    <row r="4" spans="1:24" ht="15" customHeight="1" x14ac:dyDescent="0.25">
      <c r="A4" s="74"/>
      <c r="B4" s="76"/>
      <c r="C4" s="74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</row>
    <row r="5" spans="1:24" x14ac:dyDescent="0.25">
      <c r="A5" s="12"/>
      <c r="B5" s="13" t="s">
        <v>14</v>
      </c>
      <c r="C5" s="14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24"/>
      <c r="U5" s="30"/>
      <c r="V5" s="30"/>
      <c r="W5" s="30"/>
      <c r="X5" s="30"/>
    </row>
    <row r="6" spans="1:24" x14ac:dyDescent="0.25">
      <c r="A6" s="21"/>
      <c r="B6" s="17"/>
      <c r="C6" s="14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24"/>
      <c r="U6" s="30"/>
      <c r="V6" s="30"/>
      <c r="W6" s="30"/>
      <c r="X6" s="70"/>
    </row>
    <row r="7" spans="1:24" x14ac:dyDescent="0.25">
      <c r="A7" s="16"/>
      <c r="B7" s="40" t="s">
        <v>938</v>
      </c>
      <c r="C7" s="1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/>
      <c r="V7" s="30"/>
      <c r="W7" s="30"/>
      <c r="X7" s="30"/>
    </row>
    <row r="8" spans="1:24" x14ac:dyDescent="0.25">
      <c r="A8" s="16"/>
      <c r="B8" s="17"/>
      <c r="C8" s="14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24"/>
      <c r="U8" s="30"/>
      <c r="V8" s="30"/>
      <c r="W8" s="30"/>
      <c r="X8" s="30"/>
    </row>
    <row r="9" spans="1:24" x14ac:dyDescent="0.25">
      <c r="A9" s="16">
        <v>12890</v>
      </c>
      <c r="B9" s="17" t="s">
        <v>939</v>
      </c>
      <c r="C9" s="18">
        <f>SUM(I9+J9+M9+O9+P9)</f>
        <v>80</v>
      </c>
      <c r="D9" s="30"/>
      <c r="E9" s="30"/>
      <c r="F9" s="30"/>
      <c r="G9" s="30"/>
      <c r="H9" s="30"/>
      <c r="I9" s="30" t="s">
        <v>72</v>
      </c>
      <c r="J9" s="30" t="s">
        <v>70</v>
      </c>
      <c r="K9" s="30"/>
      <c r="L9" s="30"/>
      <c r="M9" s="30" t="s">
        <v>71</v>
      </c>
      <c r="N9" s="30"/>
      <c r="O9" s="30" t="s">
        <v>53</v>
      </c>
      <c r="P9" s="30" t="s">
        <v>56</v>
      </c>
      <c r="Q9" s="30"/>
      <c r="R9" s="30"/>
      <c r="S9" s="30"/>
      <c r="T9" s="24"/>
      <c r="U9" s="30"/>
      <c r="V9" s="30"/>
      <c r="W9" s="30"/>
      <c r="X9" s="30"/>
    </row>
    <row r="10" spans="1:24" x14ac:dyDescent="0.25">
      <c r="A10" s="21">
        <v>12891</v>
      </c>
      <c r="B10" s="17" t="s">
        <v>940</v>
      </c>
      <c r="C10" s="18">
        <v>64.25</v>
      </c>
      <c r="D10" s="30"/>
      <c r="E10" s="30"/>
      <c r="F10" s="30"/>
      <c r="G10" s="30"/>
      <c r="H10" s="30"/>
      <c r="I10" s="30" t="s">
        <v>73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24"/>
      <c r="U10" s="30"/>
      <c r="V10" s="30"/>
      <c r="W10" s="30"/>
      <c r="X10" s="30"/>
    </row>
    <row r="11" spans="1:24" x14ac:dyDescent="0.25">
      <c r="A11" s="16">
        <v>12951</v>
      </c>
      <c r="B11" s="17" t="s">
        <v>941</v>
      </c>
      <c r="C11" s="18">
        <f>SUM(H11+I11+L11+M11+O11+P11)</f>
        <v>380.75</v>
      </c>
      <c r="D11" s="30"/>
      <c r="E11" s="30"/>
      <c r="F11" s="30"/>
      <c r="G11" s="30"/>
      <c r="H11" s="30" t="s">
        <v>77</v>
      </c>
      <c r="I11" s="30" t="s">
        <v>76</v>
      </c>
      <c r="J11" s="30"/>
      <c r="K11" s="30"/>
      <c r="L11" s="30" t="s">
        <v>78</v>
      </c>
      <c r="M11" s="30" t="s">
        <v>75</v>
      </c>
      <c r="N11" s="30"/>
      <c r="O11" s="30" t="s">
        <v>79</v>
      </c>
      <c r="P11" s="30" t="s">
        <v>74</v>
      </c>
      <c r="Q11" s="30"/>
      <c r="R11" s="30"/>
      <c r="S11" s="30"/>
      <c r="T11" s="24"/>
      <c r="U11" s="30"/>
      <c r="V11" s="30"/>
      <c r="W11" s="30"/>
      <c r="X11" s="30"/>
    </row>
    <row r="12" spans="1:24" x14ac:dyDescent="0.25">
      <c r="A12" s="21">
        <v>13438</v>
      </c>
      <c r="B12" s="17" t="s">
        <v>942</v>
      </c>
      <c r="C12" s="18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24"/>
      <c r="U12" s="30"/>
      <c r="V12" s="30"/>
      <c r="W12" s="30"/>
      <c r="X12" s="30"/>
    </row>
    <row r="13" spans="1:24" x14ac:dyDescent="0.25">
      <c r="A13" s="21">
        <v>13478</v>
      </c>
      <c r="B13" s="17" t="s">
        <v>943</v>
      </c>
      <c r="C13" s="18">
        <v>24.5</v>
      </c>
      <c r="D13" s="30"/>
      <c r="E13" s="30"/>
      <c r="F13" s="30"/>
      <c r="G13" s="30"/>
      <c r="H13" s="30"/>
      <c r="I13" s="30" t="s">
        <v>85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24"/>
      <c r="U13" s="30"/>
      <c r="V13" s="30"/>
      <c r="W13" s="30"/>
      <c r="X13" s="30"/>
    </row>
    <row r="14" spans="1:24" x14ac:dyDescent="0.25">
      <c r="A14" s="21">
        <v>14166</v>
      </c>
      <c r="B14" s="17" t="s">
        <v>24</v>
      </c>
      <c r="C14" s="18">
        <f>SUM(D14+I14)</f>
        <v>46.5</v>
      </c>
      <c r="D14" s="30" t="s">
        <v>79</v>
      </c>
      <c r="E14" s="30"/>
      <c r="F14" s="30"/>
      <c r="G14" s="30"/>
      <c r="H14" s="30"/>
      <c r="I14" s="30" t="s">
        <v>62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24"/>
      <c r="U14" s="30"/>
      <c r="V14" s="30"/>
      <c r="W14" s="30"/>
      <c r="X14" s="30"/>
    </row>
    <row r="15" spans="1:24" x14ac:dyDescent="0.25">
      <c r="A15" s="21">
        <v>14421</v>
      </c>
      <c r="B15" s="17" t="s">
        <v>839</v>
      </c>
      <c r="C15" s="18">
        <f>SUM(D15+H15+I15+L15+M15+N15+O15+P15)</f>
        <v>344.25</v>
      </c>
      <c r="D15" s="30" t="s">
        <v>107</v>
      </c>
      <c r="E15" s="30"/>
      <c r="F15" s="30"/>
      <c r="G15" s="30"/>
      <c r="H15" s="30" t="s">
        <v>52</v>
      </c>
      <c r="I15" s="30" t="s">
        <v>109</v>
      </c>
      <c r="J15" s="30"/>
      <c r="K15" s="30"/>
      <c r="L15" s="30" t="s">
        <v>110</v>
      </c>
      <c r="M15" s="30" t="s">
        <v>108</v>
      </c>
      <c r="N15" s="30" t="s">
        <v>93</v>
      </c>
      <c r="O15" s="30" t="s">
        <v>111</v>
      </c>
      <c r="P15" s="30" t="s">
        <v>49</v>
      </c>
      <c r="Q15" s="30"/>
      <c r="R15" s="30"/>
      <c r="S15" s="30"/>
      <c r="T15" s="24"/>
      <c r="U15" s="30"/>
      <c r="V15" s="30"/>
      <c r="W15" s="30"/>
      <c r="X15" s="30"/>
    </row>
    <row r="16" spans="1:24" x14ac:dyDescent="0.25">
      <c r="A16" s="21">
        <v>14841</v>
      </c>
      <c r="B16" s="17" t="s">
        <v>972</v>
      </c>
      <c r="C16" s="30">
        <f>SUM(F16+I16+L16+O16+P16+R16)</f>
        <v>326.5</v>
      </c>
      <c r="D16" s="30"/>
      <c r="E16" s="30"/>
      <c r="F16" s="30" t="s">
        <v>68</v>
      </c>
      <c r="G16" s="30"/>
      <c r="H16" s="30"/>
      <c r="I16" s="30" t="s">
        <v>118</v>
      </c>
      <c r="J16" s="30"/>
      <c r="K16" s="30"/>
      <c r="L16" s="30" t="s">
        <v>119</v>
      </c>
      <c r="M16" s="30"/>
      <c r="N16" s="30"/>
      <c r="O16" s="30" t="s">
        <v>120</v>
      </c>
      <c r="P16" s="30" t="s">
        <v>117</v>
      </c>
      <c r="Q16" s="30"/>
      <c r="R16" s="30" t="s">
        <v>57</v>
      </c>
      <c r="S16" s="30"/>
      <c r="T16" s="24"/>
      <c r="U16" s="30"/>
      <c r="V16" s="30"/>
      <c r="W16" s="30"/>
      <c r="X16" s="30"/>
    </row>
    <row r="17" spans="1:24" x14ac:dyDescent="0.25">
      <c r="A17" s="21">
        <v>15915</v>
      </c>
      <c r="B17" s="17" t="s">
        <v>957</v>
      </c>
      <c r="C17" s="30">
        <v>14.5</v>
      </c>
      <c r="D17" s="30"/>
      <c r="E17" s="30"/>
      <c r="F17" s="30"/>
      <c r="G17" s="30"/>
      <c r="H17" s="30"/>
      <c r="I17" s="30"/>
      <c r="J17" s="30"/>
      <c r="K17" s="30"/>
      <c r="L17" s="30" t="s">
        <v>92</v>
      </c>
      <c r="M17" s="30"/>
      <c r="N17" s="30"/>
      <c r="O17" s="30"/>
      <c r="P17" s="30"/>
      <c r="Q17" s="30"/>
      <c r="R17" s="30"/>
      <c r="S17" s="30"/>
      <c r="T17" s="24"/>
      <c r="U17" s="30"/>
      <c r="V17" s="30"/>
      <c r="W17" s="30"/>
      <c r="X17" s="30"/>
    </row>
    <row r="18" spans="1:24" x14ac:dyDescent="0.25">
      <c r="A18" s="21">
        <v>15984</v>
      </c>
      <c r="B18" s="17" t="s">
        <v>973</v>
      </c>
      <c r="C18" s="30">
        <f>SUM(I18+L18)</f>
        <v>64.5</v>
      </c>
      <c r="D18" s="38"/>
      <c r="E18" s="30"/>
      <c r="F18" s="30"/>
      <c r="G18" s="30"/>
      <c r="H18" s="30"/>
      <c r="I18" s="30" t="s">
        <v>137</v>
      </c>
      <c r="J18" s="30"/>
      <c r="K18" s="30"/>
      <c r="L18" s="30" t="s">
        <v>108</v>
      </c>
      <c r="M18" s="30"/>
      <c r="N18" s="30"/>
      <c r="O18" s="30"/>
      <c r="P18" s="30"/>
      <c r="Q18" s="30"/>
      <c r="R18" s="30"/>
      <c r="S18" s="30"/>
      <c r="T18" s="24"/>
      <c r="U18" s="30"/>
      <c r="V18" s="30"/>
      <c r="W18" s="30"/>
      <c r="X18" s="30"/>
    </row>
    <row r="19" spans="1:24" x14ac:dyDescent="0.25">
      <c r="A19" s="21">
        <v>16277</v>
      </c>
      <c r="B19" s="17" t="s">
        <v>34</v>
      </c>
      <c r="C19" s="30">
        <f>SUM(D19+F19+I19+J19+L19+P19+U19)</f>
        <v>243.25</v>
      </c>
      <c r="D19" s="30" t="s">
        <v>61</v>
      </c>
      <c r="E19" s="30"/>
      <c r="F19" s="30" t="s">
        <v>153</v>
      </c>
      <c r="G19" s="30"/>
      <c r="H19" s="30"/>
      <c r="I19" s="30" t="s">
        <v>152</v>
      </c>
      <c r="J19" s="30" t="s">
        <v>81</v>
      </c>
      <c r="K19" s="30"/>
      <c r="L19" s="30" t="s">
        <v>89</v>
      </c>
      <c r="M19" s="30"/>
      <c r="N19" s="30"/>
      <c r="O19" s="30"/>
      <c r="P19" s="30" t="s">
        <v>151</v>
      </c>
      <c r="Q19" s="30"/>
      <c r="R19" s="30"/>
      <c r="S19" s="30"/>
      <c r="T19" s="24"/>
      <c r="U19" s="30" t="s">
        <v>153</v>
      </c>
      <c r="V19" s="30"/>
      <c r="W19" s="30"/>
      <c r="X19" s="30"/>
    </row>
    <row r="20" spans="1:24" x14ac:dyDescent="0.25">
      <c r="A20" s="21">
        <v>16428</v>
      </c>
      <c r="B20" s="17" t="s">
        <v>37</v>
      </c>
      <c r="C20" s="30">
        <f>SUM(D20+I20+P20+L20)</f>
        <v>111</v>
      </c>
      <c r="D20" s="30" t="s">
        <v>52</v>
      </c>
      <c r="E20" s="30"/>
      <c r="F20" s="30"/>
      <c r="G20" s="30"/>
      <c r="H20" s="30"/>
      <c r="I20" s="30" t="s">
        <v>53</v>
      </c>
      <c r="J20" s="30"/>
      <c r="K20" s="30"/>
      <c r="L20" s="30" t="s">
        <v>159</v>
      </c>
      <c r="M20" s="30"/>
      <c r="N20" s="30"/>
      <c r="O20" s="30"/>
      <c r="P20" s="30" t="s">
        <v>49</v>
      </c>
      <c r="Q20" s="30"/>
      <c r="R20" s="30"/>
      <c r="S20" s="30"/>
      <c r="T20" s="24"/>
      <c r="U20" s="30"/>
      <c r="V20" s="30"/>
      <c r="W20" s="30"/>
      <c r="X20" s="30"/>
    </row>
    <row r="21" spans="1:24" x14ac:dyDescent="0.25">
      <c r="A21" s="21">
        <v>16527</v>
      </c>
      <c r="B21" s="17" t="s">
        <v>39</v>
      </c>
      <c r="C21" s="30">
        <f>SUM(H21+I21+L21+M21+N21)</f>
        <v>166.5</v>
      </c>
      <c r="D21" s="30"/>
      <c r="E21" s="30"/>
      <c r="F21" s="30"/>
      <c r="G21" s="30"/>
      <c r="H21" s="30" t="s">
        <v>52</v>
      </c>
      <c r="I21" s="30" t="s">
        <v>52</v>
      </c>
      <c r="J21" s="30"/>
      <c r="K21" s="30"/>
      <c r="L21" s="30" t="s">
        <v>163</v>
      </c>
      <c r="M21" s="30" t="s">
        <v>92</v>
      </c>
      <c r="N21" s="30" t="s">
        <v>162</v>
      </c>
      <c r="O21" s="30"/>
      <c r="P21" s="30"/>
      <c r="Q21" s="30"/>
      <c r="R21" s="30"/>
      <c r="S21" s="30"/>
      <c r="T21" s="24"/>
      <c r="U21" s="30"/>
      <c r="V21" s="30"/>
      <c r="W21" s="30"/>
      <c r="X21" s="30"/>
    </row>
    <row r="22" spans="1:24" x14ac:dyDescent="0.25">
      <c r="A22" s="21">
        <v>16592</v>
      </c>
      <c r="B22" s="17" t="s">
        <v>42</v>
      </c>
      <c r="C22" s="30">
        <f>SUM(D22+G22+I22+L22+M22+O22+P22)</f>
        <v>310.5</v>
      </c>
      <c r="D22" s="30" t="s">
        <v>143</v>
      </c>
      <c r="E22" s="30"/>
      <c r="F22" s="30"/>
      <c r="G22" s="30" t="s">
        <v>53</v>
      </c>
      <c r="H22" s="30"/>
      <c r="I22" s="30" t="s">
        <v>92</v>
      </c>
      <c r="J22" s="30"/>
      <c r="K22" s="30"/>
      <c r="L22" s="30" t="s">
        <v>169</v>
      </c>
      <c r="M22" s="30" t="s">
        <v>53</v>
      </c>
      <c r="N22" s="30"/>
      <c r="O22" s="30" t="s">
        <v>170</v>
      </c>
      <c r="P22" s="30" t="s">
        <v>64</v>
      </c>
      <c r="Q22" s="30"/>
      <c r="R22" s="30"/>
      <c r="S22" s="30"/>
      <c r="T22" s="24"/>
      <c r="U22" s="30"/>
      <c r="V22" s="30"/>
      <c r="W22" s="30"/>
      <c r="X22" s="30"/>
    </row>
    <row r="23" spans="1:24" x14ac:dyDescent="0.25">
      <c r="A23" s="21">
        <v>16762</v>
      </c>
      <c r="B23" s="17" t="s">
        <v>44</v>
      </c>
      <c r="C23" s="30">
        <f>SUM(D23+I23+L23+P23)</f>
        <v>52.5</v>
      </c>
      <c r="D23" s="30" t="s">
        <v>57</v>
      </c>
      <c r="E23" s="30"/>
      <c r="F23" s="30"/>
      <c r="G23" s="30"/>
      <c r="H23" s="30"/>
      <c r="I23" s="30" t="s">
        <v>129</v>
      </c>
      <c r="J23" s="30"/>
      <c r="K23" s="30"/>
      <c r="L23" s="30" t="s">
        <v>109</v>
      </c>
      <c r="M23" s="30"/>
      <c r="N23" s="30"/>
      <c r="O23" s="30"/>
      <c r="P23" s="30" t="s">
        <v>101</v>
      </c>
      <c r="Q23" s="30"/>
      <c r="R23" s="30"/>
      <c r="S23" s="30"/>
      <c r="T23" s="24"/>
      <c r="U23" s="30"/>
      <c r="V23" s="30"/>
      <c r="W23" s="30"/>
      <c r="X23" s="30"/>
    </row>
    <row r="24" spans="1:24" x14ac:dyDescent="0.25">
      <c r="A24" s="21">
        <v>16763</v>
      </c>
      <c r="B24" s="17" t="s">
        <v>974</v>
      </c>
      <c r="C24" s="30">
        <f>SUM(D24+I24+L24+M24+P24)</f>
        <v>162.5</v>
      </c>
      <c r="D24" s="30" t="s">
        <v>52</v>
      </c>
      <c r="E24" s="30"/>
      <c r="F24" s="30"/>
      <c r="G24" s="30"/>
      <c r="H24" s="30"/>
      <c r="I24" s="30" t="s">
        <v>174</v>
      </c>
      <c r="J24" s="30"/>
      <c r="K24" s="30"/>
      <c r="L24" s="30" t="s">
        <v>175</v>
      </c>
      <c r="M24" s="30" t="s">
        <v>117</v>
      </c>
      <c r="N24" s="30"/>
      <c r="O24" s="30"/>
      <c r="P24" s="30" t="s">
        <v>173</v>
      </c>
      <c r="Q24" s="30"/>
      <c r="R24" s="30"/>
      <c r="S24" s="30"/>
      <c r="T24" s="24"/>
      <c r="U24" s="30"/>
      <c r="V24" s="30"/>
      <c r="W24" s="30"/>
      <c r="X24" s="30"/>
    </row>
    <row r="25" spans="1:24" x14ac:dyDescent="0.25">
      <c r="A25" s="21">
        <v>16949</v>
      </c>
      <c r="B25" s="17" t="s">
        <v>975</v>
      </c>
      <c r="C25" s="44">
        <f>SUM(F25+I25+J25+L25+M25+P25)</f>
        <v>282.75</v>
      </c>
      <c r="D25" s="30"/>
      <c r="E25" s="30"/>
      <c r="F25" s="30" t="s">
        <v>52</v>
      </c>
      <c r="G25" s="30"/>
      <c r="H25" s="30"/>
      <c r="I25" s="30" t="s">
        <v>100</v>
      </c>
      <c r="J25" s="30" t="s">
        <v>186</v>
      </c>
      <c r="K25" s="30"/>
      <c r="L25" s="30" t="s">
        <v>179</v>
      </c>
      <c r="M25" s="30" t="s">
        <v>70</v>
      </c>
      <c r="N25" s="30"/>
      <c r="O25" s="30"/>
      <c r="P25" s="30" t="s">
        <v>53</v>
      </c>
      <c r="Q25" s="30"/>
      <c r="R25" s="30"/>
      <c r="S25" s="30"/>
      <c r="T25" s="24"/>
      <c r="U25" s="30"/>
      <c r="V25" s="30"/>
      <c r="W25" s="30"/>
      <c r="X25" s="30"/>
    </row>
    <row r="26" spans="1:24" x14ac:dyDescent="0.25">
      <c r="A26" s="21"/>
      <c r="B26" s="17"/>
      <c r="C26" s="18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24"/>
      <c r="U26" s="30"/>
      <c r="V26" s="30"/>
      <c r="W26" s="30"/>
      <c r="X26" s="30"/>
    </row>
    <row r="27" spans="1:24" x14ac:dyDescent="0.25">
      <c r="A27" s="21"/>
      <c r="B27" s="40" t="s">
        <v>949</v>
      </c>
      <c r="C27" s="18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24"/>
      <c r="U27" s="30"/>
      <c r="V27" s="30"/>
      <c r="W27" s="30"/>
      <c r="X27" s="30"/>
    </row>
    <row r="28" spans="1:24" x14ac:dyDescent="0.25">
      <c r="A28" s="21"/>
      <c r="B28" s="17"/>
      <c r="C28" s="18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24"/>
      <c r="U28" s="30"/>
      <c r="V28" s="30"/>
      <c r="W28" s="30"/>
      <c r="X28" s="30"/>
    </row>
    <row r="29" spans="1:24" x14ac:dyDescent="0.25">
      <c r="A29" s="21">
        <v>12726</v>
      </c>
      <c r="B29" s="17" t="s">
        <v>17</v>
      </c>
      <c r="C29" s="30">
        <f>SUM(I29+J29)</f>
        <v>10.75</v>
      </c>
      <c r="D29" s="18"/>
      <c r="E29" s="30"/>
      <c r="F29" s="30"/>
      <c r="G29" s="30"/>
      <c r="H29" s="30"/>
      <c r="I29" s="30" t="s">
        <v>54</v>
      </c>
      <c r="J29" s="30" t="s">
        <v>53</v>
      </c>
      <c r="K29" s="30"/>
      <c r="L29" s="30"/>
      <c r="M29" s="6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</row>
    <row r="30" spans="1:24" x14ac:dyDescent="0.25">
      <c r="A30" s="21">
        <v>12752</v>
      </c>
      <c r="B30" s="17" t="s">
        <v>18</v>
      </c>
      <c r="C30" s="30">
        <f>SUM(H30+I30)</f>
        <v>36</v>
      </c>
      <c r="D30" s="30"/>
      <c r="E30" s="30"/>
      <c r="F30" s="30"/>
      <c r="G30" s="30"/>
      <c r="H30" s="30" t="s">
        <v>52</v>
      </c>
      <c r="I30" s="30" t="s">
        <v>55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24"/>
      <c r="U30" s="30"/>
      <c r="V30" s="30"/>
      <c r="W30" s="30"/>
      <c r="X30" s="30"/>
    </row>
    <row r="31" spans="1:24" x14ac:dyDescent="0.25">
      <c r="A31" s="21">
        <v>12753</v>
      </c>
      <c r="B31" s="17" t="s">
        <v>19</v>
      </c>
      <c r="C31" s="30">
        <f>SUM(I31+M31+P31)</f>
        <v>53.75</v>
      </c>
      <c r="D31" s="30"/>
      <c r="E31" s="30"/>
      <c r="F31" s="30"/>
      <c r="G31" s="30"/>
      <c r="H31" s="30"/>
      <c r="I31" s="30" t="s">
        <v>58</v>
      </c>
      <c r="J31" s="30"/>
      <c r="K31" s="30"/>
      <c r="L31" s="30"/>
      <c r="M31" s="30" t="s">
        <v>57</v>
      </c>
      <c r="N31" s="30"/>
      <c r="O31" s="30"/>
      <c r="P31" s="30" t="s">
        <v>56</v>
      </c>
      <c r="Q31" s="30"/>
      <c r="R31" s="30"/>
      <c r="S31" s="30"/>
      <c r="T31" s="24"/>
      <c r="U31" s="30"/>
      <c r="V31" s="30"/>
      <c r="W31" s="30"/>
      <c r="X31" s="30"/>
    </row>
    <row r="32" spans="1:24" x14ac:dyDescent="0.25">
      <c r="A32" s="21"/>
      <c r="B32" s="17"/>
      <c r="C32" s="18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24"/>
      <c r="U32" s="30"/>
      <c r="V32" s="30"/>
      <c r="W32" s="30"/>
      <c r="X32" s="30"/>
    </row>
    <row r="33" spans="1:24" x14ac:dyDescent="0.25">
      <c r="A33" s="21"/>
      <c r="B33" s="40" t="s">
        <v>944</v>
      </c>
      <c r="C33" s="18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24"/>
      <c r="U33" s="30"/>
      <c r="V33" s="30"/>
      <c r="W33" s="30"/>
      <c r="X33" s="30"/>
    </row>
    <row r="34" spans="1:24" x14ac:dyDescent="0.25">
      <c r="A34" s="21"/>
      <c r="B34" s="17"/>
      <c r="C34" s="18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24"/>
      <c r="U34" s="30"/>
      <c r="V34" s="30"/>
      <c r="W34" s="30"/>
      <c r="X34" s="30"/>
    </row>
    <row r="35" spans="1:24" x14ac:dyDescent="0.25">
      <c r="A35" s="21">
        <v>13437</v>
      </c>
      <c r="B35" s="17" t="s">
        <v>956</v>
      </c>
      <c r="C35" s="30">
        <v>13</v>
      </c>
      <c r="D35" s="30"/>
      <c r="E35" s="30"/>
      <c r="F35" s="30"/>
      <c r="G35" s="30"/>
      <c r="H35" s="30"/>
      <c r="I35" s="30" t="s">
        <v>61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24"/>
      <c r="U35" s="30"/>
      <c r="V35" s="30"/>
      <c r="W35" s="30"/>
      <c r="X35" s="30"/>
    </row>
    <row r="36" spans="1:24" x14ac:dyDescent="0.25">
      <c r="A36" s="41">
        <v>13207</v>
      </c>
      <c r="B36" s="42" t="s">
        <v>997</v>
      </c>
      <c r="C36" s="30">
        <f>SUM(D36+I36+J36+M36)</f>
        <v>116.25</v>
      </c>
      <c r="D36" s="33" t="s">
        <v>80</v>
      </c>
      <c r="E36" s="33"/>
      <c r="F36" s="33"/>
      <c r="G36" s="33"/>
      <c r="H36" s="33"/>
      <c r="I36" s="33" t="s">
        <v>82</v>
      </c>
      <c r="J36" s="33" t="s">
        <v>57</v>
      </c>
      <c r="K36" s="33"/>
      <c r="L36" s="33"/>
      <c r="M36" s="33" t="s">
        <v>81</v>
      </c>
      <c r="N36" s="33"/>
      <c r="O36" s="33"/>
      <c r="P36" s="33"/>
      <c r="Q36" s="33"/>
      <c r="R36" s="33"/>
      <c r="S36" s="33"/>
      <c r="T36" s="61"/>
      <c r="U36" s="30"/>
      <c r="V36" s="30"/>
      <c r="W36" s="30"/>
      <c r="X36" s="30"/>
    </row>
    <row r="37" spans="1:24" x14ac:dyDescent="0.25">
      <c r="A37" s="21">
        <v>13980</v>
      </c>
      <c r="B37" s="17" t="s">
        <v>260</v>
      </c>
      <c r="C37" s="30">
        <v>51</v>
      </c>
      <c r="D37" s="30"/>
      <c r="E37" s="30"/>
      <c r="F37" s="30"/>
      <c r="G37" s="30"/>
      <c r="H37" s="30"/>
      <c r="I37" s="30" t="s">
        <v>87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24"/>
      <c r="U37" s="30"/>
      <c r="V37" s="30"/>
      <c r="W37" s="30"/>
      <c r="X37" s="30"/>
    </row>
    <row r="38" spans="1:24" x14ac:dyDescent="0.25">
      <c r="A38" s="21">
        <v>14494</v>
      </c>
      <c r="B38" s="17" t="s">
        <v>976</v>
      </c>
      <c r="C38" s="30">
        <f>SUM(D38+J38+P38)</f>
        <v>32</v>
      </c>
      <c r="D38" s="30" t="s">
        <v>112</v>
      </c>
      <c r="E38" s="30"/>
      <c r="F38" s="30"/>
      <c r="G38" s="30"/>
      <c r="H38" s="30"/>
      <c r="I38" s="30"/>
      <c r="J38" s="30" t="s">
        <v>113</v>
      </c>
      <c r="K38" s="30"/>
      <c r="L38" s="30"/>
      <c r="M38" s="30"/>
      <c r="N38" s="30"/>
      <c r="O38" s="30"/>
      <c r="P38" s="30" t="s">
        <v>86</v>
      </c>
      <c r="Q38" s="30"/>
      <c r="R38" s="30"/>
      <c r="S38" s="30"/>
      <c r="T38" s="24"/>
      <c r="U38" s="30"/>
      <c r="V38" s="30"/>
      <c r="W38" s="30"/>
      <c r="X38" s="30"/>
    </row>
    <row r="39" spans="1:24" x14ac:dyDescent="0.25">
      <c r="A39" s="21">
        <v>15066</v>
      </c>
      <c r="B39" s="17" t="s">
        <v>977</v>
      </c>
      <c r="C39" s="30">
        <f>SUM(D39+F39+I39+J39+L39+M39+O39+P39)</f>
        <v>317.25</v>
      </c>
      <c r="D39" s="30" t="s">
        <v>124</v>
      </c>
      <c r="E39" s="30"/>
      <c r="F39" s="30" t="s">
        <v>128</v>
      </c>
      <c r="G39" s="30"/>
      <c r="H39" s="30"/>
      <c r="I39" s="30" t="s">
        <v>126</v>
      </c>
      <c r="J39" s="30" t="s">
        <v>125</v>
      </c>
      <c r="K39" s="30"/>
      <c r="L39" s="30" t="s">
        <v>127</v>
      </c>
      <c r="M39" s="30" t="s">
        <v>101</v>
      </c>
      <c r="N39" s="30"/>
      <c r="O39" s="30" t="s">
        <v>79</v>
      </c>
      <c r="P39" s="30" t="s">
        <v>101</v>
      </c>
      <c r="Q39" s="30"/>
      <c r="R39" s="30"/>
      <c r="S39" s="30"/>
      <c r="T39" s="24"/>
      <c r="U39" s="30"/>
      <c r="V39" s="30"/>
      <c r="W39" s="30"/>
      <c r="X39" s="30"/>
    </row>
    <row r="40" spans="1:24" x14ac:dyDescent="0.25">
      <c r="A40" s="21">
        <v>15440</v>
      </c>
      <c r="B40" s="17" t="s">
        <v>978</v>
      </c>
      <c r="C40" s="30">
        <f>SUM(D40+I40+J40+L40+M40+O40+P40)</f>
        <v>376.75</v>
      </c>
      <c r="D40" s="30" t="s">
        <v>122</v>
      </c>
      <c r="E40" s="30"/>
      <c r="F40" s="30"/>
      <c r="G40" s="30"/>
      <c r="H40" s="30"/>
      <c r="I40" s="30" t="s">
        <v>133</v>
      </c>
      <c r="J40" s="30" t="s">
        <v>117</v>
      </c>
      <c r="K40" s="30"/>
      <c r="L40" s="30" t="s">
        <v>134</v>
      </c>
      <c r="M40" s="30" t="s">
        <v>128</v>
      </c>
      <c r="N40" s="30"/>
      <c r="O40" s="30" t="s">
        <v>54</v>
      </c>
      <c r="P40" s="30" t="s">
        <v>51</v>
      </c>
      <c r="Q40" s="30"/>
      <c r="R40" s="30"/>
      <c r="S40" s="30"/>
      <c r="T40" s="24"/>
      <c r="U40" s="30"/>
      <c r="V40" s="30"/>
      <c r="W40" s="30"/>
      <c r="X40" s="30"/>
    </row>
    <row r="41" spans="1:24" x14ac:dyDescent="0.25">
      <c r="A41" s="21">
        <v>15896</v>
      </c>
      <c r="B41" s="17" t="s">
        <v>30</v>
      </c>
      <c r="C41" s="30"/>
      <c r="D41" s="24"/>
      <c r="E41" s="24"/>
      <c r="F41" s="24"/>
      <c r="G41" s="24"/>
      <c r="H41" s="24"/>
      <c r="I41" s="24"/>
      <c r="J41" s="24"/>
      <c r="K41" s="24"/>
      <c r="L41" s="24"/>
      <c r="M41" s="30"/>
      <c r="N41" s="30"/>
      <c r="O41" s="30"/>
      <c r="P41" s="30"/>
      <c r="Q41" s="30"/>
      <c r="R41" s="30"/>
      <c r="S41" s="30"/>
      <c r="T41" s="24"/>
      <c r="U41" s="30"/>
      <c r="V41" s="30"/>
      <c r="W41" s="30"/>
      <c r="X41" s="30"/>
    </row>
    <row r="42" spans="1:24" x14ac:dyDescent="0.25">
      <c r="A42" s="21">
        <v>17586</v>
      </c>
      <c r="B42" s="17" t="s">
        <v>979</v>
      </c>
      <c r="C42" s="30">
        <f>SUM(D42+I42+J42+K42+L42+M42+O42+P42)</f>
        <v>355.5</v>
      </c>
      <c r="D42" s="30" t="s">
        <v>188</v>
      </c>
      <c r="E42" s="30"/>
      <c r="F42" s="30"/>
      <c r="G42" s="30"/>
      <c r="H42" s="30"/>
      <c r="I42" s="30" t="s">
        <v>190</v>
      </c>
      <c r="J42" s="30" t="s">
        <v>89</v>
      </c>
      <c r="K42" s="30" t="s">
        <v>53</v>
      </c>
      <c r="L42" s="30" t="s">
        <v>191</v>
      </c>
      <c r="M42" s="30" t="s">
        <v>189</v>
      </c>
      <c r="N42" s="30"/>
      <c r="O42" s="30" t="s">
        <v>117</v>
      </c>
      <c r="P42" s="30" t="s">
        <v>187</v>
      </c>
      <c r="Q42" s="30"/>
      <c r="R42" s="30"/>
      <c r="S42" s="30"/>
      <c r="T42" s="24"/>
      <c r="U42" s="30"/>
      <c r="V42" s="30"/>
      <c r="W42" s="30"/>
      <c r="X42" s="30"/>
    </row>
    <row r="43" spans="1:24" x14ac:dyDescent="0.25">
      <c r="A43" s="12"/>
      <c r="B43" s="12"/>
      <c r="C43" s="30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30"/>
      <c r="V43" s="30"/>
      <c r="W43" s="30"/>
      <c r="X43" s="30"/>
    </row>
    <row r="44" spans="1:24" x14ac:dyDescent="0.25">
      <c r="A44" s="21"/>
      <c r="B44" s="40" t="s">
        <v>945</v>
      </c>
      <c r="C44" s="18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24"/>
      <c r="U44" s="30"/>
      <c r="V44" s="30"/>
      <c r="W44" s="30"/>
      <c r="X44" s="30"/>
    </row>
    <row r="45" spans="1:24" x14ac:dyDescent="0.25">
      <c r="A45" s="19"/>
      <c r="B45" s="20"/>
      <c r="C45" s="30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30"/>
      <c r="V45" s="30"/>
      <c r="W45" s="30"/>
      <c r="X45" s="30"/>
    </row>
    <row r="46" spans="1:24" x14ac:dyDescent="0.25">
      <c r="A46" s="21">
        <v>15522</v>
      </c>
      <c r="B46" s="17" t="s">
        <v>28</v>
      </c>
      <c r="C46" s="44">
        <f>SUM(I46+L46+P46)</f>
        <v>18.25</v>
      </c>
      <c r="D46" s="30"/>
      <c r="E46" s="30"/>
      <c r="F46" s="30"/>
      <c r="G46" s="30"/>
      <c r="H46" s="30"/>
      <c r="I46" s="30" t="s">
        <v>67</v>
      </c>
      <c r="J46" s="30"/>
      <c r="K46" s="30"/>
      <c r="L46" s="30" t="s">
        <v>135</v>
      </c>
      <c r="M46" s="30"/>
      <c r="N46" s="30"/>
      <c r="O46" s="30"/>
      <c r="P46" s="30" t="s">
        <v>67</v>
      </c>
      <c r="Q46" s="30"/>
      <c r="R46" s="30"/>
      <c r="S46" s="30"/>
      <c r="T46" s="24"/>
      <c r="U46" s="30"/>
      <c r="V46" s="30"/>
      <c r="W46" s="30"/>
      <c r="X46" s="30"/>
    </row>
    <row r="47" spans="1:24" x14ac:dyDescent="0.25">
      <c r="A47" s="21"/>
      <c r="B47" s="17"/>
      <c r="C47" s="18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24"/>
      <c r="U47" s="30"/>
      <c r="V47" s="30"/>
      <c r="W47" s="30"/>
      <c r="X47" s="30"/>
    </row>
    <row r="48" spans="1:24" x14ac:dyDescent="0.25">
      <c r="A48" s="21"/>
      <c r="B48" s="40" t="s">
        <v>946</v>
      </c>
      <c r="C48" s="18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24"/>
      <c r="U48" s="30"/>
      <c r="V48" s="30"/>
      <c r="W48" s="30"/>
      <c r="X48" s="30"/>
    </row>
    <row r="49" spans="1:24" x14ac:dyDescent="0.25">
      <c r="A49" s="21"/>
      <c r="B49" s="17"/>
      <c r="C49" s="18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24"/>
      <c r="U49" s="30"/>
      <c r="V49" s="30"/>
      <c r="W49" s="30"/>
      <c r="X49" s="30"/>
    </row>
    <row r="50" spans="1:24" x14ac:dyDescent="0.25">
      <c r="A50" s="21">
        <v>14262</v>
      </c>
      <c r="B50" s="17" t="s">
        <v>980</v>
      </c>
      <c r="C50" s="30">
        <f>SUM(D50+G50+I50+J50+L50+M50+P50)</f>
        <v>649.75</v>
      </c>
      <c r="D50" s="30" t="s">
        <v>100</v>
      </c>
      <c r="E50" s="30"/>
      <c r="F50" s="30"/>
      <c r="G50" s="30" t="s">
        <v>104</v>
      </c>
      <c r="H50" s="30"/>
      <c r="I50" s="30" t="s">
        <v>102</v>
      </c>
      <c r="J50" s="30" t="s">
        <v>57</v>
      </c>
      <c r="K50" s="30"/>
      <c r="L50" s="30" t="s">
        <v>103</v>
      </c>
      <c r="M50" s="30" t="s">
        <v>101</v>
      </c>
      <c r="N50" s="30"/>
      <c r="O50" s="30"/>
      <c r="P50" s="30" t="s">
        <v>99</v>
      </c>
      <c r="Q50" s="30"/>
      <c r="R50" s="30"/>
      <c r="S50" s="30"/>
      <c r="T50" s="24"/>
      <c r="U50" s="30"/>
      <c r="V50" s="30"/>
      <c r="W50" s="30"/>
      <c r="X50" s="30"/>
    </row>
    <row r="51" spans="1:24" x14ac:dyDescent="0.25">
      <c r="A51" s="21">
        <v>16141</v>
      </c>
      <c r="B51" s="17" t="s">
        <v>958</v>
      </c>
      <c r="C51" s="30"/>
      <c r="D51" s="24"/>
      <c r="E51" s="24"/>
      <c r="F51" s="24"/>
      <c r="G51" s="24"/>
      <c r="H51" s="24"/>
      <c r="I51" s="24"/>
      <c r="J51" s="24"/>
      <c r="K51" s="24"/>
      <c r="L51" s="24"/>
      <c r="M51" s="30"/>
      <c r="N51" s="30"/>
      <c r="O51" s="30"/>
      <c r="P51" s="30"/>
      <c r="Q51" s="30"/>
      <c r="R51" s="30"/>
      <c r="S51" s="30"/>
      <c r="T51" s="24"/>
      <c r="U51" s="30"/>
      <c r="V51" s="30"/>
      <c r="W51" s="30"/>
      <c r="X51" s="30"/>
    </row>
    <row r="52" spans="1:24" x14ac:dyDescent="0.25">
      <c r="A52" s="21">
        <v>16194</v>
      </c>
      <c r="B52" s="17" t="s">
        <v>981</v>
      </c>
      <c r="C52" s="30">
        <f>SUM(I52+L52+M52+P52)</f>
        <v>236</v>
      </c>
      <c r="D52" s="30"/>
      <c r="E52" s="30"/>
      <c r="F52" s="30"/>
      <c r="G52" s="30"/>
      <c r="H52" s="30"/>
      <c r="I52" s="30" t="s">
        <v>145</v>
      </c>
      <c r="J52" s="30"/>
      <c r="K52" s="30"/>
      <c r="L52" s="30" t="s">
        <v>146</v>
      </c>
      <c r="M52" s="30" t="s">
        <v>101</v>
      </c>
      <c r="N52" s="30"/>
      <c r="O52" s="30"/>
      <c r="P52" s="30" t="s">
        <v>57</v>
      </c>
      <c r="Q52" s="30"/>
      <c r="R52" s="30"/>
      <c r="S52" s="30"/>
      <c r="T52" s="24"/>
      <c r="U52" s="30"/>
      <c r="V52" s="30"/>
      <c r="W52" s="30"/>
      <c r="X52" s="30"/>
    </row>
    <row r="53" spans="1:24" x14ac:dyDescent="0.25">
      <c r="A53" s="21">
        <v>16411</v>
      </c>
      <c r="B53" s="17" t="s">
        <v>35</v>
      </c>
      <c r="C53" s="30"/>
      <c r="D53" s="24"/>
      <c r="E53" s="24"/>
      <c r="F53" s="24"/>
      <c r="G53" s="24"/>
      <c r="H53" s="24"/>
      <c r="I53" s="24"/>
      <c r="J53" s="24"/>
      <c r="K53" s="24"/>
      <c r="L53" s="24"/>
      <c r="M53" s="30"/>
      <c r="N53" s="30"/>
      <c r="O53" s="30"/>
      <c r="P53" s="30"/>
      <c r="Q53" s="30"/>
      <c r="R53" s="30"/>
      <c r="S53" s="30"/>
      <c r="T53" s="24"/>
      <c r="U53" s="30"/>
      <c r="V53" s="30"/>
      <c r="W53" s="30"/>
      <c r="X53" s="30"/>
    </row>
    <row r="54" spans="1:24" x14ac:dyDescent="0.25">
      <c r="A54" s="21">
        <v>16418</v>
      </c>
      <c r="B54" s="17" t="s">
        <v>982</v>
      </c>
      <c r="C54" s="30">
        <f>SUM(D54+G54+L54+M54+O54+P54)</f>
        <v>289.5</v>
      </c>
      <c r="D54" s="30" t="s">
        <v>155</v>
      </c>
      <c r="E54" s="30"/>
      <c r="F54" s="30"/>
      <c r="G54" s="30" t="s">
        <v>71</v>
      </c>
      <c r="H54" s="30"/>
      <c r="I54" s="30"/>
      <c r="J54" s="30"/>
      <c r="K54" s="30"/>
      <c r="L54" s="30" t="s">
        <v>156</v>
      </c>
      <c r="M54" s="30" t="s">
        <v>117</v>
      </c>
      <c r="N54" s="30"/>
      <c r="O54" s="30" t="s">
        <v>153</v>
      </c>
      <c r="P54" s="30" t="s">
        <v>154</v>
      </c>
      <c r="Q54" s="30"/>
      <c r="R54" s="30"/>
      <c r="S54" s="30"/>
      <c r="T54" s="24"/>
      <c r="U54" s="30"/>
      <c r="V54" s="30"/>
      <c r="W54" s="30"/>
      <c r="X54" s="30"/>
    </row>
    <row r="55" spans="1:24" x14ac:dyDescent="0.25">
      <c r="A55" s="21">
        <v>16419</v>
      </c>
      <c r="B55" s="17" t="s">
        <v>983</v>
      </c>
      <c r="C55" s="30">
        <f>SUM(G55+I55+J55+L55+M55+P55)</f>
        <v>334.5</v>
      </c>
      <c r="D55" s="30"/>
      <c r="E55" s="30"/>
      <c r="F55" s="30"/>
      <c r="G55" s="30" t="s">
        <v>52</v>
      </c>
      <c r="H55" s="30"/>
      <c r="I55" s="30" t="s">
        <v>157</v>
      </c>
      <c r="J55" s="30" t="s">
        <v>92</v>
      </c>
      <c r="K55" s="30"/>
      <c r="L55" s="30" t="s">
        <v>158</v>
      </c>
      <c r="M55" s="30" t="s">
        <v>53</v>
      </c>
      <c r="N55" s="30"/>
      <c r="O55" s="30"/>
      <c r="P55" s="30" t="s">
        <v>102</v>
      </c>
      <c r="Q55" s="30"/>
      <c r="R55" s="30"/>
      <c r="S55" s="30"/>
      <c r="T55" s="24"/>
      <c r="U55" s="30"/>
      <c r="V55" s="30"/>
      <c r="W55" s="30"/>
      <c r="X55" s="30"/>
    </row>
    <row r="56" spans="1:24" x14ac:dyDescent="0.25">
      <c r="A56" s="21">
        <v>16839</v>
      </c>
      <c r="B56" s="17" t="s">
        <v>984</v>
      </c>
      <c r="C56" s="30">
        <f>SUM(L56+M56+P56+U56)</f>
        <v>368.75</v>
      </c>
      <c r="D56" s="30"/>
      <c r="E56" s="30"/>
      <c r="F56" s="30"/>
      <c r="G56" s="30"/>
      <c r="H56" s="30"/>
      <c r="I56" s="30"/>
      <c r="J56" s="30"/>
      <c r="K56" s="30"/>
      <c r="L56" s="30" t="s">
        <v>177</v>
      </c>
      <c r="M56" s="30" t="s">
        <v>176</v>
      </c>
      <c r="N56" s="30"/>
      <c r="O56" s="30"/>
      <c r="P56" s="30" t="s">
        <v>57</v>
      </c>
      <c r="Q56" s="30"/>
      <c r="R56" s="30"/>
      <c r="S56" s="30"/>
      <c r="T56" s="24"/>
      <c r="U56" s="30" t="s">
        <v>141</v>
      </c>
      <c r="V56" s="30"/>
      <c r="W56" s="30"/>
      <c r="X56" s="30"/>
    </row>
    <row r="57" spans="1:24" x14ac:dyDescent="0.25">
      <c r="A57" s="21">
        <v>17730</v>
      </c>
      <c r="B57" s="17" t="s">
        <v>985</v>
      </c>
      <c r="C57" s="30">
        <f>SUM(I57+L57+M57+O57+P57)</f>
        <v>249.25</v>
      </c>
      <c r="D57" s="30"/>
      <c r="E57" s="30"/>
      <c r="F57" s="30"/>
      <c r="G57" s="30"/>
      <c r="H57" s="30"/>
      <c r="I57" s="30" t="s">
        <v>195</v>
      </c>
      <c r="J57" s="30"/>
      <c r="K57" s="30"/>
      <c r="L57" s="30" t="s">
        <v>196</v>
      </c>
      <c r="M57" s="30" t="s">
        <v>53</v>
      </c>
      <c r="N57" s="30"/>
      <c r="O57" s="30" t="s">
        <v>138</v>
      </c>
      <c r="P57" s="30" t="s">
        <v>148</v>
      </c>
      <c r="Q57" s="30"/>
      <c r="R57" s="30"/>
      <c r="S57" s="30"/>
      <c r="T57" s="24"/>
      <c r="U57" s="30"/>
      <c r="V57" s="30"/>
      <c r="W57" s="30"/>
      <c r="X57" s="30"/>
    </row>
    <row r="58" spans="1:24" x14ac:dyDescent="0.25">
      <c r="A58" s="12"/>
      <c r="B58" s="12"/>
      <c r="C58" s="30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30"/>
      <c r="V58" s="30"/>
      <c r="W58" s="30"/>
      <c r="X58" s="30"/>
    </row>
    <row r="59" spans="1:24" x14ac:dyDescent="0.25">
      <c r="A59" s="12"/>
      <c r="B59" s="40" t="s">
        <v>947</v>
      </c>
      <c r="C59" s="30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30"/>
      <c r="V59" s="30"/>
      <c r="W59" s="30"/>
      <c r="X59" s="30"/>
    </row>
    <row r="60" spans="1:24" x14ac:dyDescent="0.25">
      <c r="A60" s="12"/>
      <c r="B60" s="12"/>
      <c r="C60" s="30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30"/>
      <c r="V60" s="30"/>
      <c r="W60" s="30"/>
      <c r="X60" s="30"/>
    </row>
    <row r="61" spans="1:24" x14ac:dyDescent="0.25">
      <c r="A61" s="21">
        <v>12868</v>
      </c>
      <c r="B61" s="17" t="s">
        <v>986</v>
      </c>
      <c r="C61" s="30">
        <v>22.25</v>
      </c>
      <c r="D61" s="30"/>
      <c r="E61" s="30"/>
      <c r="F61" s="30"/>
      <c r="G61" s="30"/>
      <c r="H61" s="30"/>
      <c r="I61" s="30" t="s">
        <v>66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24"/>
      <c r="U61" s="30"/>
      <c r="V61" s="30"/>
      <c r="W61" s="30"/>
      <c r="X61" s="30"/>
    </row>
    <row r="62" spans="1:24" x14ac:dyDescent="0.25">
      <c r="A62" s="12"/>
      <c r="B62" s="12"/>
      <c r="C62" s="30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30"/>
      <c r="V62" s="30"/>
      <c r="W62" s="30"/>
      <c r="X62" s="30"/>
    </row>
    <row r="63" spans="1:24" x14ac:dyDescent="0.25">
      <c r="A63" s="21"/>
      <c r="B63" s="40" t="s">
        <v>948</v>
      </c>
      <c r="C63" s="30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30"/>
      <c r="V63" s="30"/>
      <c r="W63" s="30"/>
      <c r="X63" s="30"/>
    </row>
    <row r="64" spans="1:24" x14ac:dyDescent="0.25">
      <c r="A64" s="21"/>
      <c r="B64" s="17"/>
      <c r="C64" s="18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24"/>
      <c r="U64" s="30"/>
      <c r="V64" s="30"/>
      <c r="W64" s="30"/>
      <c r="X64" s="30"/>
    </row>
    <row r="65" spans="1:24" x14ac:dyDescent="0.25">
      <c r="A65" s="21">
        <v>12832</v>
      </c>
      <c r="B65" s="17" t="s">
        <v>987</v>
      </c>
      <c r="C65" s="30">
        <v>79</v>
      </c>
      <c r="D65" s="30"/>
      <c r="E65" s="30"/>
      <c r="F65" s="30"/>
      <c r="G65" s="30"/>
      <c r="H65" s="30"/>
      <c r="I65" s="30" t="s">
        <v>59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24"/>
      <c r="U65" s="30"/>
      <c r="V65" s="30"/>
      <c r="W65" s="30"/>
      <c r="X65" s="30"/>
    </row>
    <row r="66" spans="1:24" x14ac:dyDescent="0.25">
      <c r="A66" s="21">
        <v>12833</v>
      </c>
      <c r="B66" s="17" t="s">
        <v>988</v>
      </c>
      <c r="C66" s="30">
        <f>SUM(I66+M66)</f>
        <v>134.75</v>
      </c>
      <c r="D66" s="30"/>
      <c r="E66" s="30"/>
      <c r="F66" s="30"/>
      <c r="G66" s="30"/>
      <c r="H66" s="30"/>
      <c r="I66" s="30" t="s">
        <v>60</v>
      </c>
      <c r="J66" s="30"/>
      <c r="K66" s="30"/>
      <c r="L66" s="30"/>
      <c r="M66" s="30" t="s">
        <v>61</v>
      </c>
      <c r="N66" s="30"/>
      <c r="O66" s="30"/>
      <c r="P66" s="30"/>
      <c r="Q66" s="30"/>
      <c r="R66" s="30"/>
      <c r="S66" s="30"/>
      <c r="T66" s="24"/>
      <c r="U66" s="30"/>
      <c r="V66" s="30"/>
      <c r="W66" s="30"/>
      <c r="X66" s="30"/>
    </row>
    <row r="67" spans="1:24" x14ac:dyDescent="0.25">
      <c r="A67" s="21"/>
      <c r="B67" s="17"/>
      <c r="C67" s="18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24"/>
      <c r="U67" s="30"/>
      <c r="V67" s="30"/>
      <c r="W67" s="30"/>
      <c r="X67" s="30"/>
    </row>
    <row r="68" spans="1:24" x14ac:dyDescent="0.25">
      <c r="A68" s="21"/>
      <c r="B68" s="40" t="s">
        <v>950</v>
      </c>
      <c r="C68" s="18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24"/>
      <c r="U68" s="30"/>
      <c r="V68" s="30"/>
      <c r="W68" s="30"/>
      <c r="X68" s="30"/>
    </row>
    <row r="69" spans="1:24" x14ac:dyDescent="0.25">
      <c r="A69" s="12"/>
      <c r="B69" s="12"/>
      <c r="C69" s="18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24"/>
      <c r="U69" s="30"/>
      <c r="V69" s="30"/>
      <c r="W69" s="30"/>
      <c r="X69" s="30"/>
    </row>
    <row r="70" spans="1:24" x14ac:dyDescent="0.25">
      <c r="A70" s="21">
        <v>15474</v>
      </c>
      <c r="B70" s="17" t="s">
        <v>27</v>
      </c>
      <c r="C70" s="30"/>
      <c r="D70" s="24"/>
      <c r="E70" s="24"/>
      <c r="F70" s="24"/>
      <c r="G70" s="24"/>
      <c r="H70" s="24"/>
      <c r="I70" s="24"/>
      <c r="J70" s="24"/>
      <c r="K70" s="24"/>
      <c r="L70" s="24"/>
      <c r="M70" s="30"/>
      <c r="N70" s="30"/>
      <c r="O70" s="30"/>
      <c r="P70" s="30"/>
      <c r="Q70" s="30"/>
      <c r="R70" s="30"/>
      <c r="S70" s="30"/>
      <c r="T70" s="24"/>
      <c r="U70" s="30"/>
      <c r="V70" s="30"/>
      <c r="W70" s="30"/>
      <c r="X70" s="30"/>
    </row>
    <row r="71" spans="1:24" x14ac:dyDescent="0.25">
      <c r="A71" s="21">
        <v>16154</v>
      </c>
      <c r="B71" s="17" t="s">
        <v>32</v>
      </c>
      <c r="C71" s="44">
        <f>SUM(I71+J71+M71+P71)</f>
        <v>17.25</v>
      </c>
      <c r="D71" s="30"/>
      <c r="E71" s="30"/>
      <c r="F71" s="30"/>
      <c r="G71" s="30"/>
      <c r="H71" s="30"/>
      <c r="I71" s="30" t="s">
        <v>138</v>
      </c>
      <c r="J71" s="30" t="s">
        <v>144</v>
      </c>
      <c r="K71" s="30"/>
      <c r="L71" s="30"/>
      <c r="M71" s="30" t="s">
        <v>56</v>
      </c>
      <c r="N71" s="30"/>
      <c r="O71" s="30"/>
      <c r="P71" s="30" t="s">
        <v>143</v>
      </c>
      <c r="Q71" s="30"/>
      <c r="R71" s="30"/>
      <c r="S71" s="30"/>
      <c r="T71" s="24"/>
      <c r="U71" s="30"/>
      <c r="V71" s="30"/>
      <c r="W71" s="30"/>
      <c r="X71" s="30"/>
    </row>
    <row r="72" spans="1:24" x14ac:dyDescent="0.25">
      <c r="A72" s="12"/>
      <c r="B72" s="12"/>
      <c r="C72" s="30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30"/>
      <c r="V72" s="30"/>
      <c r="W72" s="30"/>
      <c r="X72" s="30"/>
    </row>
    <row r="73" spans="1:24" x14ac:dyDescent="0.25">
      <c r="A73" s="21"/>
      <c r="B73" s="40" t="s">
        <v>951</v>
      </c>
      <c r="C73" s="30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30"/>
      <c r="V73" s="30"/>
      <c r="W73" s="30"/>
      <c r="X73" s="30"/>
    </row>
    <row r="74" spans="1:24" x14ac:dyDescent="0.25">
      <c r="A74" s="21"/>
      <c r="B74" s="17"/>
      <c r="C74" s="18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24"/>
      <c r="U74" s="30"/>
      <c r="V74" s="30"/>
      <c r="W74" s="30"/>
      <c r="X74" s="30"/>
    </row>
    <row r="75" spans="1:24" x14ac:dyDescent="0.25">
      <c r="A75" s="19">
        <v>14991</v>
      </c>
      <c r="B75" s="20" t="s">
        <v>989</v>
      </c>
      <c r="C75" s="45"/>
      <c r="D75" s="62"/>
      <c r="E75" s="62"/>
      <c r="F75" s="62"/>
      <c r="G75" s="62"/>
      <c r="H75" s="62"/>
      <c r="I75" s="62"/>
      <c r="J75" s="62"/>
      <c r="K75" s="62"/>
      <c r="L75" s="62"/>
      <c r="M75" s="45"/>
      <c r="N75" s="45"/>
      <c r="O75" s="45"/>
      <c r="P75" s="45"/>
      <c r="Q75" s="45"/>
      <c r="R75" s="45"/>
      <c r="S75" s="45"/>
      <c r="T75" s="62"/>
      <c r="U75" s="30"/>
      <c r="V75" s="30"/>
      <c r="W75" s="30"/>
      <c r="X75" s="30"/>
    </row>
    <row r="76" spans="1:24" x14ac:dyDescent="0.25">
      <c r="A76" s="21">
        <v>14992</v>
      </c>
      <c r="B76" s="17" t="s">
        <v>25</v>
      </c>
      <c r="C76" s="30">
        <f>SUM(I76+L76+M76+O76+P76)</f>
        <v>135</v>
      </c>
      <c r="D76" s="18"/>
      <c r="E76" s="30"/>
      <c r="F76" s="30"/>
      <c r="G76" s="30"/>
      <c r="H76" s="30"/>
      <c r="I76" s="30" t="s">
        <v>122</v>
      </c>
      <c r="J76" s="30"/>
      <c r="K76" s="30"/>
      <c r="L76" s="30" t="s">
        <v>123</v>
      </c>
      <c r="M76" s="30" t="s">
        <v>71</v>
      </c>
      <c r="O76" s="30" t="s">
        <v>68</v>
      </c>
      <c r="P76" s="30" t="s">
        <v>121</v>
      </c>
      <c r="R76" s="30"/>
      <c r="S76" s="30"/>
      <c r="T76" s="30"/>
      <c r="U76" s="30"/>
      <c r="V76" s="30"/>
      <c r="W76" s="30"/>
      <c r="X76" s="30"/>
    </row>
    <row r="77" spans="1:24" x14ac:dyDescent="0.25">
      <c r="A77" s="21">
        <v>16884</v>
      </c>
      <c r="B77" s="17" t="s">
        <v>990</v>
      </c>
      <c r="C77" s="30">
        <f>SUM(L77+O77+P77)</f>
        <v>42.75</v>
      </c>
      <c r="D77" s="30"/>
      <c r="E77" s="30"/>
      <c r="F77" s="30"/>
      <c r="G77" s="30"/>
      <c r="H77" s="30"/>
      <c r="I77" s="30"/>
      <c r="J77" s="30"/>
      <c r="K77" s="30"/>
      <c r="L77" s="30" t="s">
        <v>178</v>
      </c>
      <c r="M77" s="30"/>
      <c r="N77" s="30"/>
      <c r="O77" s="30" t="s">
        <v>153</v>
      </c>
      <c r="P77" s="30" t="s">
        <v>153</v>
      </c>
      <c r="Q77" s="30"/>
      <c r="R77" s="30"/>
      <c r="S77" s="30"/>
      <c r="T77" s="24"/>
      <c r="U77" s="30"/>
      <c r="V77" s="30"/>
      <c r="W77" s="30"/>
      <c r="X77" s="30"/>
    </row>
    <row r="78" spans="1:24" x14ac:dyDescent="0.25">
      <c r="A78" s="21">
        <v>17570</v>
      </c>
      <c r="B78" s="17" t="s">
        <v>46</v>
      </c>
      <c r="C78" s="30">
        <f>SUM(L78+M78)</f>
        <v>130.5</v>
      </c>
      <c r="D78" s="30"/>
      <c r="E78" s="30"/>
      <c r="F78" s="30"/>
      <c r="G78" s="30"/>
      <c r="H78" s="30"/>
      <c r="I78" s="30"/>
      <c r="J78" s="30"/>
      <c r="K78" s="30"/>
      <c r="L78" s="30" t="s">
        <v>1046</v>
      </c>
      <c r="M78" s="30" t="s">
        <v>186</v>
      </c>
      <c r="N78" s="30"/>
      <c r="O78" s="30"/>
      <c r="P78" s="30"/>
      <c r="Q78" s="30"/>
      <c r="R78" s="30"/>
      <c r="S78" s="30"/>
      <c r="T78" s="24"/>
      <c r="U78" s="30"/>
      <c r="V78" s="30"/>
      <c r="W78" s="30"/>
      <c r="X78" s="30"/>
    </row>
    <row r="79" spans="1:24" x14ac:dyDescent="0.25">
      <c r="A79" s="41">
        <v>17668</v>
      </c>
      <c r="B79" s="42" t="s">
        <v>991</v>
      </c>
      <c r="C79" s="44">
        <f>SUM(L79+M79+O79+P79)</f>
        <v>97.25</v>
      </c>
      <c r="D79" s="33"/>
      <c r="E79" s="33"/>
      <c r="F79" s="33"/>
      <c r="G79" s="33"/>
      <c r="H79" s="33"/>
      <c r="I79" s="33"/>
      <c r="J79" s="33"/>
      <c r="K79" s="33"/>
      <c r="L79" s="33" t="s">
        <v>193</v>
      </c>
      <c r="M79" s="33" t="s">
        <v>186</v>
      </c>
      <c r="N79" s="33"/>
      <c r="O79" s="33" t="s">
        <v>57</v>
      </c>
      <c r="P79" s="33" t="s">
        <v>153</v>
      </c>
      <c r="Q79" s="33"/>
      <c r="R79" s="33"/>
      <c r="S79" s="33"/>
      <c r="T79" s="61"/>
      <c r="U79" s="30"/>
      <c r="V79" s="30"/>
      <c r="W79" s="30"/>
      <c r="X79" s="30"/>
    </row>
    <row r="80" spans="1:24" x14ac:dyDescent="0.25">
      <c r="A80" s="12"/>
      <c r="B80" s="12"/>
      <c r="C80" s="30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30"/>
      <c r="V80" s="30"/>
      <c r="W80" s="30"/>
      <c r="X80" s="30"/>
    </row>
    <row r="81" spans="1:24" x14ac:dyDescent="0.25">
      <c r="A81" s="21"/>
      <c r="B81" s="40" t="s">
        <v>952</v>
      </c>
      <c r="C81" s="18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24"/>
      <c r="U81" s="30"/>
      <c r="V81" s="30"/>
      <c r="W81" s="30"/>
      <c r="X81" s="30"/>
    </row>
    <row r="82" spans="1:24" x14ac:dyDescent="0.25">
      <c r="A82" s="21"/>
      <c r="B82" s="31"/>
      <c r="C82" s="18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24"/>
      <c r="U82" s="30"/>
      <c r="V82" s="30"/>
      <c r="W82" s="30"/>
      <c r="X82" s="30"/>
    </row>
    <row r="83" spans="1:24" x14ac:dyDescent="0.25">
      <c r="A83" s="21">
        <v>16590</v>
      </c>
      <c r="B83" s="17" t="s">
        <v>41</v>
      </c>
      <c r="C83" s="30">
        <f>SUM(D83+G83+I83+J83+K83+L83+M83+O83+P83+Q83)</f>
        <v>709.25</v>
      </c>
      <c r="D83" s="30" t="s">
        <v>49</v>
      </c>
      <c r="E83" s="30"/>
      <c r="F83" s="30"/>
      <c r="G83" s="30" t="s">
        <v>584</v>
      </c>
      <c r="H83" s="30"/>
      <c r="I83" s="30" t="s">
        <v>138</v>
      </c>
      <c r="J83" s="30" t="s">
        <v>71</v>
      </c>
      <c r="K83" s="30" t="s">
        <v>138</v>
      </c>
      <c r="L83" s="30" t="s">
        <v>1047</v>
      </c>
      <c r="M83" s="30" t="s">
        <v>61</v>
      </c>
      <c r="N83" s="30"/>
      <c r="O83" s="30" t="s">
        <v>168</v>
      </c>
      <c r="P83" s="30" t="s">
        <v>485</v>
      </c>
      <c r="Q83" s="30" t="s">
        <v>387</v>
      </c>
      <c r="R83" s="30"/>
      <c r="S83" s="30"/>
      <c r="T83" s="24"/>
      <c r="U83" s="30"/>
      <c r="V83" s="30"/>
      <c r="W83" s="30"/>
      <c r="X83" s="30"/>
    </row>
    <row r="84" spans="1:24" x14ac:dyDescent="0.25">
      <c r="A84" s="21">
        <v>17667</v>
      </c>
      <c r="B84" s="17" t="s">
        <v>992</v>
      </c>
      <c r="C84" s="30">
        <f>SUM(I84+L84)</f>
        <v>32.25</v>
      </c>
      <c r="D84" s="30"/>
      <c r="E84" s="30"/>
      <c r="F84" s="30"/>
      <c r="G84" s="30"/>
      <c r="H84" s="30"/>
      <c r="I84" s="30" t="s">
        <v>192</v>
      </c>
      <c r="J84" s="30"/>
      <c r="K84" s="30"/>
      <c r="L84" s="30" t="s">
        <v>167</v>
      </c>
      <c r="M84" s="30"/>
      <c r="N84" s="30"/>
      <c r="O84" s="30"/>
      <c r="P84" s="30"/>
      <c r="Q84" s="30"/>
      <c r="R84" s="30"/>
      <c r="S84" s="30"/>
      <c r="T84" s="24"/>
      <c r="U84" s="30"/>
      <c r="V84" s="30"/>
      <c r="W84" s="30"/>
      <c r="X84" s="30"/>
    </row>
    <row r="85" spans="1:24" x14ac:dyDescent="0.25">
      <c r="A85" s="12"/>
      <c r="B85" s="12"/>
      <c r="C85" s="30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30"/>
      <c r="V85" s="30"/>
      <c r="W85" s="30"/>
      <c r="X85" s="30"/>
    </row>
    <row r="86" spans="1:24" x14ac:dyDescent="0.25">
      <c r="A86" s="12"/>
      <c r="B86" s="43" t="s">
        <v>954</v>
      </c>
      <c r="C86" s="30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30"/>
      <c r="V86" s="30"/>
      <c r="W86" s="30"/>
      <c r="X86" s="30"/>
    </row>
    <row r="87" spans="1:24" x14ac:dyDescent="0.25">
      <c r="A87" s="12"/>
      <c r="B87" s="12"/>
      <c r="C87" s="30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30"/>
      <c r="V87" s="30"/>
      <c r="W87" s="30"/>
      <c r="X87" s="30"/>
    </row>
    <row r="88" spans="1:24" x14ac:dyDescent="0.25">
      <c r="A88" s="21">
        <v>13336</v>
      </c>
      <c r="B88" s="17" t="s">
        <v>993</v>
      </c>
      <c r="C88" s="44">
        <v>52.5</v>
      </c>
      <c r="D88" s="30"/>
      <c r="E88" s="30"/>
      <c r="F88" s="30"/>
      <c r="G88" s="30"/>
      <c r="H88" s="30"/>
      <c r="I88" s="30" t="s">
        <v>83</v>
      </c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24"/>
      <c r="U88" s="30"/>
      <c r="V88" s="30"/>
      <c r="W88" s="30"/>
      <c r="X88" s="30"/>
    </row>
    <row r="89" spans="1:24" x14ac:dyDescent="0.25">
      <c r="A89" s="21">
        <v>14088</v>
      </c>
      <c r="B89" s="17" t="s">
        <v>994</v>
      </c>
      <c r="C89" s="18">
        <f>SUM(I89+L89+M89)</f>
        <v>168.75</v>
      </c>
      <c r="D89" s="30"/>
      <c r="E89" s="30"/>
      <c r="F89" s="30"/>
      <c r="G89" s="30"/>
      <c r="H89" s="30"/>
      <c r="I89" s="30" t="s">
        <v>93</v>
      </c>
      <c r="J89" s="30"/>
      <c r="K89" s="30"/>
      <c r="L89" s="30" t="s">
        <v>94</v>
      </c>
      <c r="M89" s="30" t="s">
        <v>84</v>
      </c>
      <c r="N89" s="30"/>
      <c r="O89" s="30"/>
      <c r="P89" s="30"/>
      <c r="Q89" s="30"/>
      <c r="R89" s="30"/>
      <c r="S89" s="30"/>
      <c r="T89" s="24"/>
      <c r="U89" s="30"/>
      <c r="V89" s="30"/>
      <c r="W89" s="30"/>
      <c r="X89" s="30"/>
    </row>
    <row r="90" spans="1:24" x14ac:dyDescent="0.25">
      <c r="A90" s="12"/>
      <c r="B90" s="12"/>
      <c r="C90" s="30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30"/>
      <c r="V90" s="30"/>
      <c r="W90" s="30"/>
      <c r="X90" s="30"/>
    </row>
    <row r="91" spans="1:24" x14ac:dyDescent="0.25">
      <c r="A91" s="12"/>
      <c r="B91" s="40" t="s">
        <v>955</v>
      </c>
      <c r="C91" s="30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30"/>
      <c r="V91" s="30"/>
      <c r="W91" s="30"/>
      <c r="X91" s="30"/>
    </row>
    <row r="92" spans="1:24" x14ac:dyDescent="0.25">
      <c r="A92" s="12"/>
      <c r="B92" s="12"/>
      <c r="C92" s="30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30"/>
      <c r="V92" s="30"/>
      <c r="W92" s="30"/>
      <c r="X92" s="30"/>
    </row>
    <row r="93" spans="1:24" x14ac:dyDescent="0.25">
      <c r="A93" s="21">
        <v>14214</v>
      </c>
      <c r="B93" s="17" t="s">
        <v>995</v>
      </c>
      <c r="C93" s="30">
        <f>SUM(D93+I93+L93+P93)</f>
        <v>219</v>
      </c>
      <c r="D93" s="30" t="s">
        <v>96</v>
      </c>
      <c r="E93" s="30"/>
      <c r="F93" s="30"/>
      <c r="G93" s="30"/>
      <c r="H93" s="30"/>
      <c r="I93" s="30" t="s">
        <v>97</v>
      </c>
      <c r="J93" s="30"/>
      <c r="K93" s="30"/>
      <c r="L93" s="30" t="s">
        <v>98</v>
      </c>
      <c r="M93" s="30"/>
      <c r="N93" s="30"/>
      <c r="O93" s="30"/>
      <c r="P93" s="30" t="s">
        <v>95</v>
      </c>
      <c r="Q93" s="30"/>
      <c r="R93" s="30"/>
      <c r="S93" s="30"/>
      <c r="T93" s="24"/>
      <c r="U93" s="30"/>
      <c r="V93" s="30"/>
      <c r="W93" s="30"/>
      <c r="X93" s="30"/>
    </row>
    <row r="94" spans="1:24" x14ac:dyDescent="0.25">
      <c r="A94" s="21">
        <v>16589</v>
      </c>
      <c r="B94" s="17" t="s">
        <v>996</v>
      </c>
      <c r="C94" s="30">
        <f>SUM(D94+I94+L94+M94+N94+O94+P94)</f>
        <v>190.5</v>
      </c>
      <c r="D94" s="30" t="s">
        <v>89</v>
      </c>
      <c r="E94" s="30"/>
      <c r="F94" s="30"/>
      <c r="G94" s="30"/>
      <c r="H94" s="30"/>
      <c r="I94" s="30" t="s">
        <v>159</v>
      </c>
      <c r="J94" s="30"/>
      <c r="K94" s="30"/>
      <c r="L94" s="30" t="s">
        <v>123</v>
      </c>
      <c r="M94" s="30" t="s">
        <v>100</v>
      </c>
      <c r="N94" s="30" t="s">
        <v>129</v>
      </c>
      <c r="O94" s="30" t="s">
        <v>89</v>
      </c>
      <c r="P94" s="30" t="s">
        <v>57</v>
      </c>
      <c r="Q94" s="30"/>
      <c r="R94" s="30"/>
      <c r="S94" s="30"/>
      <c r="T94" s="30"/>
      <c r="U94" s="30"/>
      <c r="V94" s="30"/>
      <c r="W94" s="30"/>
      <c r="X94" s="30"/>
    </row>
    <row r="95" spans="1:24" x14ac:dyDescent="0.25">
      <c r="A95" s="12"/>
      <c r="B95" s="12"/>
      <c r="C95" s="30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30"/>
      <c r="V95" s="30"/>
      <c r="W95" s="30"/>
      <c r="X95" s="30"/>
    </row>
    <row r="96" spans="1:24" x14ac:dyDescent="0.25">
      <c r="A96" s="21"/>
      <c r="B96" s="40" t="s">
        <v>953</v>
      </c>
      <c r="C96" s="18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24"/>
      <c r="U96" s="30"/>
      <c r="V96" s="30"/>
      <c r="W96" s="30"/>
      <c r="X96" s="30"/>
    </row>
    <row r="97" spans="1:24" x14ac:dyDescent="0.25">
      <c r="A97" s="21"/>
      <c r="B97" s="17"/>
      <c r="C97" s="18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24"/>
      <c r="U97" s="30"/>
      <c r="V97" s="30"/>
      <c r="W97" s="30"/>
      <c r="X97" s="30"/>
    </row>
    <row r="98" spans="1:24" x14ac:dyDescent="0.25">
      <c r="A98" s="16"/>
      <c r="B98" s="17"/>
      <c r="C98" s="30"/>
      <c r="D98" s="24"/>
      <c r="E98" s="24"/>
      <c r="F98" s="24"/>
      <c r="G98" s="24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24"/>
      <c r="U98" s="30"/>
      <c r="V98" s="30"/>
      <c r="W98" s="30"/>
      <c r="X98" s="30"/>
    </row>
    <row r="99" spans="1:24" x14ac:dyDescent="0.25">
      <c r="A99" s="16">
        <v>12624</v>
      </c>
      <c r="B99" s="17" t="s">
        <v>406</v>
      </c>
      <c r="C99" s="30">
        <f>SUM(D99+I99+K99+P99)</f>
        <v>51.75</v>
      </c>
      <c r="D99" s="30" t="s">
        <v>50</v>
      </c>
      <c r="E99" s="30"/>
      <c r="F99" s="30"/>
      <c r="G99" s="30"/>
      <c r="H99" s="30"/>
      <c r="I99" s="30" t="s">
        <v>51</v>
      </c>
      <c r="J99" s="30"/>
      <c r="K99" s="30" t="s">
        <v>79</v>
      </c>
      <c r="L99" s="30"/>
      <c r="M99" s="30"/>
      <c r="N99" s="30"/>
      <c r="O99" s="30"/>
      <c r="P99" s="30" t="s">
        <v>49</v>
      </c>
      <c r="Q99" s="30"/>
      <c r="R99" s="30"/>
      <c r="S99" s="30"/>
      <c r="T99" s="24"/>
      <c r="U99" s="30"/>
      <c r="V99" s="30"/>
      <c r="W99" s="30"/>
      <c r="X99" s="30"/>
    </row>
    <row r="100" spans="1:24" x14ac:dyDescent="0.25">
      <c r="A100" s="16">
        <v>12698</v>
      </c>
      <c r="B100" s="17" t="s">
        <v>407</v>
      </c>
      <c r="C100" s="30">
        <v>8.5</v>
      </c>
      <c r="D100" s="30"/>
      <c r="E100" s="30"/>
      <c r="F100" s="30"/>
      <c r="G100" s="30"/>
      <c r="H100" s="30"/>
      <c r="I100" s="30" t="s">
        <v>52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24"/>
      <c r="U100" s="30"/>
      <c r="V100" s="30"/>
      <c r="W100" s="30"/>
      <c r="X100" s="30"/>
    </row>
    <row r="101" spans="1:24" x14ac:dyDescent="0.25">
      <c r="A101" s="21">
        <v>12888</v>
      </c>
      <c r="B101" s="17" t="s">
        <v>20</v>
      </c>
      <c r="C101" s="30">
        <f>SUM(D101+I101+K101+P101)</f>
        <v>19.25</v>
      </c>
      <c r="D101" s="30" t="s">
        <v>68</v>
      </c>
      <c r="E101" s="30"/>
      <c r="F101" s="30"/>
      <c r="G101" s="30"/>
      <c r="H101" s="30"/>
      <c r="I101" s="30" t="s">
        <v>69</v>
      </c>
      <c r="J101" s="30"/>
      <c r="K101" s="30" t="s">
        <v>79</v>
      </c>
      <c r="L101" s="30"/>
      <c r="M101" s="30"/>
      <c r="N101" s="30"/>
      <c r="O101" s="30"/>
      <c r="P101" s="30" t="s">
        <v>67</v>
      </c>
      <c r="Q101" s="30"/>
      <c r="R101" s="30"/>
      <c r="S101" s="30"/>
      <c r="T101" s="30"/>
      <c r="U101" s="30"/>
      <c r="V101" s="30"/>
      <c r="W101" s="30"/>
      <c r="X101" s="30"/>
    </row>
    <row r="102" spans="1:24" x14ac:dyDescent="0.25">
      <c r="A102" s="21">
        <v>13429</v>
      </c>
      <c r="B102" s="17" t="s">
        <v>21</v>
      </c>
      <c r="C102" s="30" t="s">
        <v>1102</v>
      </c>
      <c r="D102" s="18"/>
      <c r="E102" s="30"/>
      <c r="F102" s="30"/>
      <c r="G102" s="30"/>
      <c r="H102" s="30"/>
      <c r="I102" s="30" t="s">
        <v>84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</row>
    <row r="103" spans="1:24" x14ac:dyDescent="0.25">
      <c r="A103" s="16">
        <v>14030</v>
      </c>
      <c r="B103" s="17" t="s">
        <v>22</v>
      </c>
      <c r="C103" s="30">
        <f>SUM(D103+I103+K103)</f>
        <v>60</v>
      </c>
      <c r="D103" s="30" t="s">
        <v>86</v>
      </c>
      <c r="E103" s="30"/>
      <c r="F103" s="30"/>
      <c r="G103" s="30"/>
      <c r="H103" s="30"/>
      <c r="I103" s="30" t="s">
        <v>87</v>
      </c>
      <c r="J103" s="30"/>
      <c r="K103" s="30" t="s">
        <v>138</v>
      </c>
      <c r="L103" s="30"/>
      <c r="M103" s="30"/>
      <c r="N103" s="30"/>
      <c r="O103" s="30"/>
      <c r="P103" s="30"/>
      <c r="Q103" s="30"/>
      <c r="R103" s="30"/>
      <c r="S103" s="30"/>
      <c r="T103" s="24"/>
      <c r="U103" s="30"/>
      <c r="V103" s="30"/>
      <c r="W103" s="30"/>
      <c r="X103" s="30"/>
    </row>
    <row r="104" spans="1:24" x14ac:dyDescent="0.25">
      <c r="A104" s="16">
        <v>14060</v>
      </c>
      <c r="B104" s="17" t="s">
        <v>23</v>
      </c>
      <c r="C104" s="30">
        <f>SUM(I104+K104+L104+M104+O104+P104)</f>
        <v>133</v>
      </c>
      <c r="D104" s="30"/>
      <c r="E104" s="30"/>
      <c r="F104" s="30"/>
      <c r="G104" s="30"/>
      <c r="H104" s="30"/>
      <c r="I104" s="30" t="s">
        <v>90</v>
      </c>
      <c r="J104" s="30"/>
      <c r="K104" s="30" t="s">
        <v>54</v>
      </c>
      <c r="L104" s="30" t="s">
        <v>91</v>
      </c>
      <c r="M104" s="30" t="s">
        <v>89</v>
      </c>
      <c r="N104" s="30"/>
      <c r="O104" s="30" t="s">
        <v>92</v>
      </c>
      <c r="P104" s="30" t="s">
        <v>88</v>
      </c>
      <c r="Q104" s="30"/>
      <c r="R104" s="30"/>
      <c r="S104" s="30"/>
      <c r="T104" s="24"/>
      <c r="U104" s="30"/>
      <c r="V104" s="30"/>
      <c r="W104" s="30"/>
      <c r="X104" s="30"/>
    </row>
    <row r="105" spans="1:24" x14ac:dyDescent="0.25">
      <c r="A105" s="21">
        <v>15381</v>
      </c>
      <c r="B105" s="17" t="s">
        <v>998</v>
      </c>
      <c r="C105" s="30">
        <f>SUM(L105+P105)</f>
        <v>42.75</v>
      </c>
      <c r="D105" s="30"/>
      <c r="E105" s="30"/>
      <c r="F105" s="30"/>
      <c r="G105" s="30"/>
      <c r="H105" s="30"/>
      <c r="I105" s="30"/>
      <c r="J105" s="30"/>
      <c r="K105" s="30"/>
      <c r="L105" s="30" t="s">
        <v>130</v>
      </c>
      <c r="M105" s="30"/>
      <c r="N105" s="30"/>
      <c r="O105" s="30"/>
      <c r="P105" s="30" t="s">
        <v>129</v>
      </c>
      <c r="Q105" s="30"/>
      <c r="R105" s="30"/>
      <c r="S105" s="30"/>
      <c r="T105" s="24"/>
      <c r="U105" s="30"/>
      <c r="V105" s="30"/>
      <c r="W105" s="30"/>
      <c r="X105" s="30"/>
    </row>
    <row r="106" spans="1:24" x14ac:dyDescent="0.25">
      <c r="A106" s="21">
        <v>15382</v>
      </c>
      <c r="B106" s="17" t="s">
        <v>26</v>
      </c>
      <c r="C106" s="30">
        <f>SUM(D106+F106+K106+L106)</f>
        <v>60</v>
      </c>
      <c r="D106" s="30" t="s">
        <v>67</v>
      </c>
      <c r="E106" s="30"/>
      <c r="F106" s="30" t="s">
        <v>56</v>
      </c>
      <c r="G106" s="30"/>
      <c r="H106" s="30"/>
      <c r="I106" s="30"/>
      <c r="J106" s="30"/>
      <c r="K106" s="30" t="s">
        <v>70</v>
      </c>
      <c r="L106" s="30" t="s">
        <v>131</v>
      </c>
      <c r="M106" s="30"/>
      <c r="N106" s="30"/>
      <c r="O106" s="30"/>
      <c r="P106" s="30"/>
      <c r="Q106" s="30"/>
      <c r="R106" s="30"/>
      <c r="S106" s="30"/>
      <c r="T106" s="24"/>
      <c r="U106" s="30"/>
      <c r="V106" s="30"/>
      <c r="W106" s="30"/>
      <c r="X106" s="30"/>
    </row>
    <row r="107" spans="1:24" x14ac:dyDescent="0.25">
      <c r="A107" s="21">
        <v>16007</v>
      </c>
      <c r="B107" s="17" t="s">
        <v>31</v>
      </c>
      <c r="C107" s="30">
        <f>SUM(I107+U107)</f>
        <v>4.5</v>
      </c>
      <c r="D107" s="38"/>
      <c r="E107" s="30"/>
      <c r="F107" s="30"/>
      <c r="G107" s="30"/>
      <c r="H107" s="30"/>
      <c r="I107" s="30" t="s">
        <v>138</v>
      </c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24"/>
      <c r="U107" s="30" t="s">
        <v>67</v>
      </c>
      <c r="V107" s="30"/>
      <c r="W107" s="30"/>
      <c r="X107" s="30"/>
    </row>
    <row r="108" spans="1:24" x14ac:dyDescent="0.25">
      <c r="A108" s="21">
        <v>16140</v>
      </c>
      <c r="B108" s="17" t="s">
        <v>999</v>
      </c>
      <c r="C108" s="30">
        <f>SUM(D108+G108+I108+J108+K108+L108+M108+O108+P108)</f>
        <v>119</v>
      </c>
      <c r="D108" s="38" t="s">
        <v>86</v>
      </c>
      <c r="E108" s="30"/>
      <c r="F108" s="30"/>
      <c r="G108" s="30" t="s">
        <v>138</v>
      </c>
      <c r="H108" s="30"/>
      <c r="I108" s="30" t="s">
        <v>140</v>
      </c>
      <c r="J108" s="30" t="s">
        <v>68</v>
      </c>
      <c r="K108" s="30" t="s">
        <v>138</v>
      </c>
      <c r="L108" s="30" t="s">
        <v>141</v>
      </c>
      <c r="M108" s="30" t="s">
        <v>70</v>
      </c>
      <c r="N108" s="30"/>
      <c r="O108" s="30" t="s">
        <v>142</v>
      </c>
      <c r="P108" s="30" t="s">
        <v>139</v>
      </c>
      <c r="Q108" s="30"/>
      <c r="R108" s="30"/>
      <c r="S108" s="30"/>
      <c r="T108" s="24"/>
      <c r="U108" s="30"/>
      <c r="V108" s="30"/>
      <c r="W108" s="30"/>
      <c r="X108" s="30"/>
    </row>
    <row r="109" spans="1:24" x14ac:dyDescent="0.25">
      <c r="A109" s="21">
        <v>16208</v>
      </c>
      <c r="B109" s="17" t="s">
        <v>33</v>
      </c>
      <c r="C109" s="30">
        <f>SUM(H109+I109+L109+M109+N109+O109)</f>
        <v>340.25</v>
      </c>
      <c r="D109" s="30"/>
      <c r="E109" s="30"/>
      <c r="F109" s="30"/>
      <c r="G109" s="30"/>
      <c r="H109" s="30" t="s">
        <v>149</v>
      </c>
      <c r="I109" s="30" t="s">
        <v>148</v>
      </c>
      <c r="J109" s="30"/>
      <c r="K109" s="30"/>
      <c r="L109" s="30" t="s">
        <v>150</v>
      </c>
      <c r="M109" s="30" t="s">
        <v>147</v>
      </c>
      <c r="N109" s="30" t="s">
        <v>87</v>
      </c>
      <c r="O109" s="30" t="s">
        <v>129</v>
      </c>
      <c r="P109" s="30"/>
      <c r="Q109" s="30"/>
      <c r="R109" s="30"/>
      <c r="S109" s="30"/>
      <c r="T109" s="24"/>
      <c r="U109" s="30"/>
      <c r="V109" s="30"/>
      <c r="W109" s="30"/>
      <c r="X109" s="30"/>
    </row>
    <row r="110" spans="1:24" x14ac:dyDescent="0.25">
      <c r="A110" s="21">
        <v>16427</v>
      </c>
      <c r="B110" s="17" t="s">
        <v>36</v>
      </c>
      <c r="C110" s="30">
        <f>SUM(M110+P110+U110)</f>
        <v>24.25</v>
      </c>
      <c r="D110" s="30"/>
      <c r="E110" s="30"/>
      <c r="F110" s="30"/>
      <c r="G110" s="30"/>
      <c r="H110" s="30"/>
      <c r="I110" s="30"/>
      <c r="J110" s="30"/>
      <c r="K110" s="30"/>
      <c r="L110" s="30"/>
      <c r="M110" s="30" t="s">
        <v>67</v>
      </c>
      <c r="N110" s="30"/>
      <c r="O110" s="30"/>
      <c r="P110" s="30" t="s">
        <v>50</v>
      </c>
      <c r="Q110" s="30"/>
      <c r="R110" s="30"/>
      <c r="S110" s="30"/>
      <c r="T110" s="24"/>
      <c r="U110" s="30" t="s">
        <v>67</v>
      </c>
      <c r="V110" s="30"/>
      <c r="W110" s="30"/>
      <c r="X110" s="30"/>
    </row>
    <row r="111" spans="1:24" x14ac:dyDescent="0.25">
      <c r="A111" s="21">
        <v>16493</v>
      </c>
      <c r="B111" s="17" t="s">
        <v>38</v>
      </c>
      <c r="C111" s="30">
        <f>SUM(D111+I111+L111+M111+O111+P111+U111)</f>
        <v>185.5</v>
      </c>
      <c r="D111" s="30" t="s">
        <v>86</v>
      </c>
      <c r="E111" s="30"/>
      <c r="F111" s="30"/>
      <c r="G111" s="30"/>
      <c r="H111" s="30"/>
      <c r="I111" s="30" t="s">
        <v>114</v>
      </c>
      <c r="J111" s="30"/>
      <c r="K111" s="30"/>
      <c r="L111" s="30" t="s">
        <v>160</v>
      </c>
      <c r="M111" s="30" t="s">
        <v>71</v>
      </c>
      <c r="N111" s="30"/>
      <c r="O111" s="30" t="s">
        <v>161</v>
      </c>
      <c r="P111" s="30" t="s">
        <v>101</v>
      </c>
      <c r="Q111" s="30"/>
      <c r="R111" s="30"/>
      <c r="S111" s="30"/>
      <c r="T111" s="24"/>
      <c r="U111" s="30" t="s">
        <v>125</v>
      </c>
      <c r="V111" s="30"/>
      <c r="W111" s="30"/>
      <c r="X111" s="30"/>
    </row>
    <row r="112" spans="1:24" x14ac:dyDescent="0.25">
      <c r="A112" s="21">
        <v>16557</v>
      </c>
      <c r="B112" s="17" t="s">
        <v>40</v>
      </c>
      <c r="C112" s="30">
        <f>SUM(D112+I112+L112+M112+O112+P112)</f>
        <v>129.5</v>
      </c>
      <c r="D112" s="30" t="s">
        <v>164</v>
      </c>
      <c r="E112" s="30"/>
      <c r="F112" s="30"/>
      <c r="G112" s="30"/>
      <c r="H112" s="30"/>
      <c r="I112" s="30" t="s">
        <v>165</v>
      </c>
      <c r="J112" s="30"/>
      <c r="K112" s="30"/>
      <c r="L112" s="30" t="s">
        <v>80</v>
      </c>
      <c r="M112" s="30" t="s">
        <v>79</v>
      </c>
      <c r="N112" s="30"/>
      <c r="O112" s="30" t="s">
        <v>166</v>
      </c>
      <c r="P112" s="30" t="s">
        <v>77</v>
      </c>
      <c r="Q112" s="30"/>
      <c r="R112" s="30"/>
      <c r="S112" s="30"/>
      <c r="T112" s="24"/>
      <c r="U112" s="30"/>
      <c r="V112" s="30"/>
      <c r="W112" s="30"/>
      <c r="X112" s="30"/>
    </row>
    <row r="113" spans="1:24" x14ac:dyDescent="0.25">
      <c r="A113" s="21">
        <v>16754</v>
      </c>
      <c r="B113" s="17" t="s">
        <v>43</v>
      </c>
      <c r="C113" s="30">
        <f>SUM(D113+I113+K113+L113+M113+P113)</f>
        <v>93.75</v>
      </c>
      <c r="D113" s="30" t="s">
        <v>53</v>
      </c>
      <c r="E113" s="30"/>
      <c r="F113" s="30"/>
      <c r="G113" s="30"/>
      <c r="H113" s="30"/>
      <c r="I113" s="30" t="s">
        <v>67</v>
      </c>
      <c r="J113" s="30"/>
      <c r="K113" s="30" t="s">
        <v>89</v>
      </c>
      <c r="L113" s="30" t="s">
        <v>172</v>
      </c>
      <c r="M113" s="30" t="s">
        <v>170</v>
      </c>
      <c r="N113" s="30"/>
      <c r="O113" s="30"/>
      <c r="P113" s="30" t="s">
        <v>171</v>
      </c>
      <c r="Q113" s="30"/>
      <c r="R113" s="30"/>
      <c r="S113" s="30"/>
      <c r="T113" s="24"/>
      <c r="U113" s="30"/>
      <c r="V113" s="30"/>
      <c r="W113" s="30"/>
      <c r="X113" s="30"/>
    </row>
    <row r="114" spans="1:24" x14ac:dyDescent="0.25">
      <c r="A114" s="21">
        <v>17086</v>
      </c>
      <c r="B114" s="17" t="s">
        <v>880</v>
      </c>
      <c r="C114" s="30">
        <v>2.25</v>
      </c>
      <c r="D114" s="30"/>
      <c r="E114" s="30"/>
      <c r="F114" s="30"/>
      <c r="G114" s="30"/>
      <c r="H114" s="30"/>
      <c r="I114" s="30" t="s">
        <v>153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24"/>
      <c r="U114" s="30"/>
      <c r="V114" s="30"/>
      <c r="W114" s="30"/>
      <c r="X114" s="30"/>
    </row>
    <row r="115" spans="1:24" x14ac:dyDescent="0.25">
      <c r="A115" s="21">
        <v>17246</v>
      </c>
      <c r="B115" s="17" t="s">
        <v>45</v>
      </c>
      <c r="C115" s="30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30"/>
      <c r="V115" s="30"/>
      <c r="W115" s="30"/>
      <c r="X115" s="30"/>
    </row>
    <row r="116" spans="1:24" x14ac:dyDescent="0.25">
      <c r="A116" s="21">
        <v>17248</v>
      </c>
      <c r="B116" s="17" t="s">
        <v>1000</v>
      </c>
      <c r="C116" s="30">
        <f>SUM(D116+I116+J116+K116+L116+M116+O116+P116+U116)</f>
        <v>579.25</v>
      </c>
      <c r="D116" s="30" t="s">
        <v>180</v>
      </c>
      <c r="E116" s="30"/>
      <c r="F116" s="30"/>
      <c r="G116" s="30"/>
      <c r="H116" s="30"/>
      <c r="I116" s="30" t="s">
        <v>181</v>
      </c>
      <c r="J116" s="30" t="s">
        <v>67</v>
      </c>
      <c r="K116" s="30" t="s">
        <v>142</v>
      </c>
      <c r="L116" s="30" t="s">
        <v>1096</v>
      </c>
      <c r="M116" s="30" t="s">
        <v>84</v>
      </c>
      <c r="N116" s="30"/>
      <c r="O116" s="30" t="s">
        <v>182</v>
      </c>
      <c r="P116" s="30" t="s">
        <v>116</v>
      </c>
      <c r="Q116" s="30"/>
      <c r="R116" s="30"/>
      <c r="S116" s="30"/>
      <c r="T116" s="24"/>
      <c r="U116" s="30" t="s">
        <v>166</v>
      </c>
      <c r="V116" s="30"/>
      <c r="W116" s="30"/>
      <c r="X116" s="30"/>
    </row>
    <row r="117" spans="1:24" x14ac:dyDescent="0.25">
      <c r="A117" s="21">
        <v>17561</v>
      </c>
      <c r="B117" s="17" t="s">
        <v>1001</v>
      </c>
      <c r="C117" s="30">
        <f>SUM(D117+I117+J117+K117+L117+M117+O117+P117)</f>
        <v>379.75</v>
      </c>
      <c r="D117" s="30" t="s">
        <v>56</v>
      </c>
      <c r="E117" s="30"/>
      <c r="F117" s="30"/>
      <c r="G117" s="30"/>
      <c r="H117" s="30"/>
      <c r="I117" s="30" t="s">
        <v>138</v>
      </c>
      <c r="J117" s="30" t="s">
        <v>117</v>
      </c>
      <c r="K117" s="30" t="s">
        <v>95</v>
      </c>
      <c r="L117" s="30" t="s">
        <v>184</v>
      </c>
      <c r="M117" s="30" t="s">
        <v>183</v>
      </c>
      <c r="N117" s="30"/>
      <c r="O117" s="30" t="s">
        <v>185</v>
      </c>
      <c r="P117" s="30" t="s">
        <v>136</v>
      </c>
      <c r="Q117" s="30"/>
      <c r="R117" s="30"/>
      <c r="S117" s="30"/>
      <c r="T117" s="24"/>
      <c r="U117" s="30"/>
      <c r="V117" s="30"/>
      <c r="W117" s="30"/>
      <c r="X117" s="30"/>
    </row>
    <row r="118" spans="1:24" x14ac:dyDescent="0.25">
      <c r="A118" s="21">
        <v>17643</v>
      </c>
      <c r="B118" s="17" t="s">
        <v>47</v>
      </c>
      <c r="C118" s="30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30"/>
      <c r="V118" s="30"/>
      <c r="W118" s="30"/>
      <c r="X118" s="30"/>
    </row>
    <row r="119" spans="1:24" x14ac:dyDescent="0.25">
      <c r="A119" s="21">
        <v>17668</v>
      </c>
      <c r="B119" s="17" t="s">
        <v>1002</v>
      </c>
      <c r="C119" s="30">
        <f>SUM(L119+M119+O119+P119)</f>
        <v>97.25</v>
      </c>
      <c r="D119" s="30"/>
      <c r="E119" s="30"/>
      <c r="F119" s="30"/>
      <c r="G119" s="30"/>
      <c r="H119" s="30"/>
      <c r="I119" s="30"/>
      <c r="J119" s="30"/>
      <c r="K119" s="30"/>
      <c r="L119" s="30" t="s">
        <v>193</v>
      </c>
      <c r="M119" s="30" t="s">
        <v>186</v>
      </c>
      <c r="N119" s="30"/>
      <c r="O119" s="30" t="s">
        <v>57</v>
      </c>
      <c r="P119" s="30" t="s">
        <v>153</v>
      </c>
      <c r="Q119" s="30"/>
      <c r="R119" s="30"/>
      <c r="S119" s="30"/>
      <c r="T119" s="24"/>
      <c r="U119" s="30"/>
      <c r="V119" s="30"/>
      <c r="W119" s="30"/>
      <c r="X119" s="30"/>
    </row>
    <row r="120" spans="1:24" x14ac:dyDescent="0.25">
      <c r="A120" s="21">
        <v>17686</v>
      </c>
      <c r="B120" s="17" t="s">
        <v>48</v>
      </c>
      <c r="C120" s="30">
        <f>SUM(D120+I120+J120+K120+O120+P120)</f>
        <v>127.25</v>
      </c>
      <c r="D120" s="30" t="s">
        <v>186</v>
      </c>
      <c r="E120" s="30"/>
      <c r="F120" s="30"/>
      <c r="G120" s="30"/>
      <c r="H120" s="30"/>
      <c r="I120" s="30" t="s">
        <v>194</v>
      </c>
      <c r="J120" s="30" t="s">
        <v>56</v>
      </c>
      <c r="K120" s="30" t="s">
        <v>57</v>
      </c>
      <c r="L120" s="30"/>
      <c r="M120" s="30"/>
      <c r="N120" s="30"/>
      <c r="O120" s="30" t="s">
        <v>81</v>
      </c>
      <c r="P120" s="30" t="s">
        <v>54</v>
      </c>
      <c r="Q120" s="30"/>
      <c r="R120" s="30"/>
      <c r="S120" s="30"/>
      <c r="T120" s="24"/>
      <c r="U120" s="30"/>
      <c r="V120" s="30"/>
      <c r="W120" s="30"/>
      <c r="X120" s="30"/>
    </row>
    <row r="121" spans="1:24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</row>
    <row r="122" spans="1:24" x14ac:dyDescent="0.25">
      <c r="A122" s="12"/>
      <c r="B122" s="12"/>
      <c r="C122" s="30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30"/>
      <c r="V122" s="30"/>
      <c r="W122" s="30"/>
      <c r="X122" s="30"/>
    </row>
    <row r="123" spans="1:24" x14ac:dyDescent="0.25">
      <c r="A123" s="21"/>
      <c r="B123" s="13" t="s">
        <v>845</v>
      </c>
      <c r="C123" s="18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24"/>
      <c r="U123" s="30"/>
      <c r="V123" s="30"/>
      <c r="W123" s="30"/>
      <c r="X123" s="30"/>
    </row>
    <row r="124" spans="1:24" x14ac:dyDescent="0.25">
      <c r="A124" s="12"/>
      <c r="B124" s="12"/>
      <c r="C124" s="18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24"/>
      <c r="U124" s="30"/>
      <c r="V124" s="30"/>
      <c r="W124" s="30"/>
      <c r="X124" s="30"/>
    </row>
    <row r="125" spans="1:24" x14ac:dyDescent="0.25">
      <c r="A125" s="21">
        <v>12564</v>
      </c>
      <c r="B125" s="17" t="s">
        <v>198</v>
      </c>
      <c r="C125" s="18">
        <f>SUM(I125+K125
)</f>
        <v>27.25</v>
      </c>
      <c r="D125" s="30"/>
      <c r="E125" s="30"/>
      <c r="F125" s="30"/>
      <c r="G125" s="30"/>
      <c r="H125" s="30"/>
      <c r="I125" s="30" t="s">
        <v>313</v>
      </c>
      <c r="J125" s="30"/>
      <c r="K125" s="30" t="s">
        <v>79</v>
      </c>
      <c r="L125" s="30"/>
      <c r="M125" s="30"/>
      <c r="N125" s="30"/>
      <c r="O125" s="30"/>
      <c r="P125" s="30"/>
      <c r="Q125" s="30"/>
      <c r="R125" s="30"/>
      <c r="S125" s="30"/>
      <c r="T125" s="24"/>
      <c r="U125" s="30"/>
      <c r="V125" s="30"/>
      <c r="W125" s="30"/>
      <c r="X125" s="30"/>
    </row>
    <row r="126" spans="1:24" x14ac:dyDescent="0.25">
      <c r="A126" s="21">
        <v>12565</v>
      </c>
      <c r="B126" s="17" t="s">
        <v>199</v>
      </c>
      <c r="C126" s="18">
        <f>SUM(D126+H126+I126+J126+K126+L126+M126+O126+P126+R126)</f>
        <v>454.75</v>
      </c>
      <c r="D126" s="30" t="s">
        <v>81</v>
      </c>
      <c r="E126" s="30"/>
      <c r="F126" s="30"/>
      <c r="G126" s="30"/>
      <c r="H126" s="30" t="s">
        <v>131</v>
      </c>
      <c r="I126" s="30" t="s">
        <v>316</v>
      </c>
      <c r="J126" s="30" t="s">
        <v>67</v>
      </c>
      <c r="K126" s="30" t="s">
        <v>442</v>
      </c>
      <c r="L126" s="30" t="s">
        <v>187</v>
      </c>
      <c r="M126" s="30" t="s">
        <v>315</v>
      </c>
      <c r="N126" s="30"/>
      <c r="O126" s="30" t="s">
        <v>121</v>
      </c>
      <c r="P126" s="30" t="s">
        <v>314</v>
      </c>
      <c r="Q126" s="30"/>
      <c r="R126" s="30" t="s">
        <v>317</v>
      </c>
      <c r="S126" s="30"/>
      <c r="T126" s="24"/>
      <c r="U126" s="30"/>
      <c r="V126" s="30"/>
      <c r="W126" s="30"/>
      <c r="X126" s="30"/>
    </row>
    <row r="127" spans="1:24" x14ac:dyDescent="0.25">
      <c r="A127" s="21">
        <v>13048</v>
      </c>
      <c r="B127" s="17" t="s">
        <v>200</v>
      </c>
      <c r="C127" s="18">
        <f>SUM(D127+I127+J127+K127+M127+P127+R127)</f>
        <v>231</v>
      </c>
      <c r="D127" s="30" t="s">
        <v>168</v>
      </c>
      <c r="E127" s="30"/>
      <c r="F127" s="30"/>
      <c r="G127" s="30"/>
      <c r="H127" s="30"/>
      <c r="I127" s="30" t="s">
        <v>391</v>
      </c>
      <c r="J127" s="30" t="s">
        <v>89</v>
      </c>
      <c r="K127" s="30" t="s">
        <v>75</v>
      </c>
      <c r="L127" s="30"/>
      <c r="M127" s="30" t="s">
        <v>167</v>
      </c>
      <c r="N127" s="30"/>
      <c r="O127" s="30"/>
      <c r="P127" s="30" t="s">
        <v>318</v>
      </c>
      <c r="Q127" s="30"/>
      <c r="R127" s="30" t="s">
        <v>320</v>
      </c>
      <c r="S127" s="30"/>
      <c r="T127" s="24"/>
      <c r="U127" s="30"/>
      <c r="V127" s="30"/>
      <c r="W127" s="30"/>
      <c r="X127" s="30"/>
    </row>
    <row r="128" spans="1:24" x14ac:dyDescent="0.25">
      <c r="A128" s="21">
        <v>13598</v>
      </c>
      <c r="B128" s="17" t="s">
        <v>201</v>
      </c>
      <c r="C128" s="18">
        <f>SUM(I128+K128+O128+P128)</f>
        <v>35.5</v>
      </c>
      <c r="D128" s="30"/>
      <c r="E128" s="30"/>
      <c r="F128" s="30"/>
      <c r="G128" s="30"/>
      <c r="H128" s="30"/>
      <c r="I128" s="30" t="s">
        <v>837</v>
      </c>
      <c r="J128" s="30"/>
      <c r="K128" s="30" t="s">
        <v>67</v>
      </c>
      <c r="L128" s="30"/>
      <c r="M128" s="30"/>
      <c r="N128" s="30"/>
      <c r="O128" s="30" t="s">
        <v>322</v>
      </c>
      <c r="P128" s="30" t="s">
        <v>117</v>
      </c>
      <c r="Q128" s="30"/>
      <c r="R128" s="30"/>
      <c r="S128" s="30"/>
      <c r="T128" s="24"/>
      <c r="U128" s="30"/>
      <c r="V128" s="30"/>
      <c r="W128" s="30"/>
      <c r="X128" s="30"/>
    </row>
    <row r="129" spans="1:24" x14ac:dyDescent="0.25">
      <c r="A129" s="21">
        <v>13638</v>
      </c>
      <c r="B129" s="17" t="s">
        <v>202</v>
      </c>
      <c r="C129" s="18">
        <f>SUM(D129+I129+J129+M129+O129+P129)</f>
        <v>127.5</v>
      </c>
      <c r="D129" s="30" t="s">
        <v>141</v>
      </c>
      <c r="E129" s="30"/>
      <c r="F129" s="30"/>
      <c r="G129" s="30"/>
      <c r="H129" s="30"/>
      <c r="I129" s="30" t="s">
        <v>324</v>
      </c>
      <c r="J129" s="30" t="s">
        <v>95</v>
      </c>
      <c r="K129" s="30"/>
      <c r="L129" s="30"/>
      <c r="M129" s="30" t="s">
        <v>323</v>
      </c>
      <c r="N129" s="30"/>
      <c r="O129" s="30" t="s">
        <v>325</v>
      </c>
      <c r="P129" s="30" t="s">
        <v>55</v>
      </c>
      <c r="Q129" s="30"/>
      <c r="R129" s="30"/>
      <c r="S129" s="30"/>
      <c r="T129" s="24"/>
      <c r="U129" s="30"/>
      <c r="V129" s="30"/>
      <c r="W129" s="30"/>
      <c r="X129" s="30"/>
    </row>
    <row r="130" spans="1:24" x14ac:dyDescent="0.25">
      <c r="A130" s="21">
        <v>13644</v>
      </c>
      <c r="B130" s="17" t="s">
        <v>203</v>
      </c>
      <c r="C130" s="18">
        <f>SUM(D130+I130+K130+M130+O130+P130+R130)</f>
        <v>219</v>
      </c>
      <c r="D130" s="30" t="s">
        <v>168</v>
      </c>
      <c r="E130" s="30"/>
      <c r="F130" s="30"/>
      <c r="G130" s="30"/>
      <c r="H130" s="30"/>
      <c r="I130" s="30" t="s">
        <v>319</v>
      </c>
      <c r="J130" s="30"/>
      <c r="K130" s="30" t="s">
        <v>321</v>
      </c>
      <c r="L130" s="30"/>
      <c r="M130" s="30" t="s">
        <v>326</v>
      </c>
      <c r="N130" s="30"/>
      <c r="O130" s="30" t="s">
        <v>107</v>
      </c>
      <c r="P130" s="30" t="s">
        <v>94</v>
      </c>
      <c r="Q130" s="30"/>
      <c r="R130" s="30" t="s">
        <v>328</v>
      </c>
      <c r="S130" s="30"/>
      <c r="T130" s="24"/>
      <c r="U130" s="30"/>
      <c r="V130" s="30"/>
      <c r="W130" s="30"/>
      <c r="X130" s="30"/>
    </row>
    <row r="131" spans="1:24" x14ac:dyDescent="0.25">
      <c r="A131" s="21">
        <v>13713</v>
      </c>
      <c r="B131" s="17" t="s">
        <v>204</v>
      </c>
      <c r="C131" s="18">
        <f>SUM(I131+K131+M131+P131+R131)</f>
        <v>43</v>
      </c>
      <c r="D131" s="30"/>
      <c r="E131" s="30"/>
      <c r="F131" s="30"/>
      <c r="G131" s="30"/>
      <c r="H131" s="30"/>
      <c r="I131" s="30" t="s">
        <v>70</v>
      </c>
      <c r="J131" s="30"/>
      <c r="K131" s="30" t="s">
        <v>910</v>
      </c>
      <c r="L131" s="30"/>
      <c r="M131" s="30" t="s">
        <v>53</v>
      </c>
      <c r="N131" s="30"/>
      <c r="O131" s="30"/>
      <c r="P131" s="30" t="s">
        <v>67</v>
      </c>
      <c r="Q131" s="30"/>
      <c r="R131" s="30" t="s">
        <v>129</v>
      </c>
      <c r="S131" s="30"/>
      <c r="T131" s="24"/>
      <c r="U131" s="30"/>
      <c r="V131" s="30"/>
      <c r="W131" s="30"/>
      <c r="X131" s="30"/>
    </row>
    <row r="132" spans="1:24" x14ac:dyDescent="0.25">
      <c r="A132" s="21">
        <v>13799</v>
      </c>
      <c r="B132" s="17" t="s">
        <v>205</v>
      </c>
      <c r="C132" s="18">
        <f>SUM(I132+M132+R132)</f>
        <v>18.25</v>
      </c>
      <c r="D132" s="30"/>
      <c r="E132" s="30"/>
      <c r="F132" s="30"/>
      <c r="G132" s="30"/>
      <c r="H132" s="30"/>
      <c r="I132" s="30" t="s">
        <v>101</v>
      </c>
      <c r="J132" s="30"/>
      <c r="K132" s="30"/>
      <c r="L132" s="30"/>
      <c r="M132" s="30" t="s">
        <v>68</v>
      </c>
      <c r="N132" s="30"/>
      <c r="O132" s="30"/>
      <c r="P132" s="30"/>
      <c r="Q132" s="30"/>
      <c r="R132" s="30" t="s">
        <v>81</v>
      </c>
      <c r="S132" s="30"/>
      <c r="T132" s="24"/>
      <c r="U132" s="30"/>
      <c r="V132" s="30"/>
      <c r="W132" s="30"/>
      <c r="X132" s="30"/>
    </row>
    <row r="133" spans="1:24" x14ac:dyDescent="0.25">
      <c r="A133" s="21">
        <v>13847</v>
      </c>
      <c r="B133" s="17" t="s">
        <v>206</v>
      </c>
      <c r="C133" s="18">
        <f>SUM(I133+K133+M133+P133+R133)</f>
        <v>101.75</v>
      </c>
      <c r="D133" s="30"/>
      <c r="E133" s="30"/>
      <c r="F133" s="30"/>
      <c r="G133" s="30"/>
      <c r="H133" s="30"/>
      <c r="I133" s="30" t="s">
        <v>387</v>
      </c>
      <c r="J133" s="30"/>
      <c r="K133" s="30" t="s">
        <v>57</v>
      </c>
      <c r="L133" s="30"/>
      <c r="M133" s="30" t="s">
        <v>117</v>
      </c>
      <c r="N133" s="30"/>
      <c r="O133" s="30"/>
      <c r="P133" s="30" t="s">
        <v>176</v>
      </c>
      <c r="Q133" s="30"/>
      <c r="R133" s="30" t="s">
        <v>330</v>
      </c>
      <c r="S133" s="30"/>
      <c r="T133" s="24"/>
      <c r="U133" s="30"/>
      <c r="V133" s="30"/>
      <c r="W133" s="30"/>
      <c r="X133" s="30"/>
    </row>
    <row r="134" spans="1:24" x14ac:dyDescent="0.25">
      <c r="A134" s="21">
        <v>14213</v>
      </c>
      <c r="B134" s="17" t="s">
        <v>207</v>
      </c>
      <c r="C134" s="18">
        <f>SUM(D134+I134+J134+K134+L134+M134+O134+P134+R134+S134+U134)</f>
        <v>445.5</v>
      </c>
      <c r="D134" s="30" t="s">
        <v>80</v>
      </c>
      <c r="E134" s="30"/>
      <c r="F134" s="30"/>
      <c r="G134" s="30"/>
      <c r="H134" s="30"/>
      <c r="I134" s="30" t="s">
        <v>84</v>
      </c>
      <c r="J134" s="30" t="s">
        <v>56</v>
      </c>
      <c r="K134" s="30" t="s">
        <v>327</v>
      </c>
      <c r="L134" s="30" t="s">
        <v>333</v>
      </c>
      <c r="M134" s="30" t="s">
        <v>165</v>
      </c>
      <c r="N134" s="30"/>
      <c r="O134" s="30" t="s">
        <v>173</v>
      </c>
      <c r="P134" s="30" t="s">
        <v>331</v>
      </c>
      <c r="Q134" s="30"/>
      <c r="R134" s="30" t="s">
        <v>334</v>
      </c>
      <c r="S134" s="30" t="s">
        <v>52</v>
      </c>
      <c r="T134" s="24"/>
      <c r="U134" s="30" t="s">
        <v>64</v>
      </c>
      <c r="V134" s="30"/>
      <c r="W134" s="30"/>
      <c r="X134" s="30"/>
    </row>
    <row r="135" spans="1:24" x14ac:dyDescent="0.25">
      <c r="A135" s="21">
        <v>14422</v>
      </c>
      <c r="B135" s="17" t="s">
        <v>208</v>
      </c>
      <c r="C135" s="18">
        <f>SUM(I135+J135+K135+M135+O135+P135+R135)</f>
        <v>223</v>
      </c>
      <c r="D135" s="30"/>
      <c r="E135" s="30"/>
      <c r="F135" s="30"/>
      <c r="G135" s="30"/>
      <c r="H135" s="30"/>
      <c r="I135" s="30" t="s">
        <v>157</v>
      </c>
      <c r="J135" s="30" t="s">
        <v>68</v>
      </c>
      <c r="K135" s="30" t="s">
        <v>162</v>
      </c>
      <c r="L135" s="30"/>
      <c r="M135" s="30" t="s">
        <v>313</v>
      </c>
      <c r="N135" s="30"/>
      <c r="O135" s="30" t="s">
        <v>129</v>
      </c>
      <c r="P135" s="30" t="s">
        <v>335</v>
      </c>
      <c r="Q135" s="30"/>
      <c r="R135" s="30" t="s">
        <v>336</v>
      </c>
      <c r="S135" s="30"/>
      <c r="T135" s="24"/>
      <c r="U135" s="30"/>
      <c r="V135" s="30"/>
      <c r="W135" s="30"/>
      <c r="X135" s="30"/>
    </row>
    <row r="136" spans="1:24" x14ac:dyDescent="0.25">
      <c r="A136" s="21">
        <v>14915</v>
      </c>
      <c r="B136" s="17" t="s">
        <v>209</v>
      </c>
      <c r="C136" s="18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24"/>
      <c r="U136" s="30"/>
      <c r="V136" s="30"/>
      <c r="W136" s="30"/>
      <c r="X136" s="30"/>
    </row>
    <row r="137" spans="1:24" x14ac:dyDescent="0.25">
      <c r="A137" s="21">
        <v>14916</v>
      </c>
      <c r="B137" s="17" t="s">
        <v>210</v>
      </c>
      <c r="C137" s="18">
        <f>SUM(I137+K137+M137+P137+R137)</f>
        <v>77.25</v>
      </c>
      <c r="D137" s="30"/>
      <c r="E137" s="30"/>
      <c r="F137" s="30"/>
      <c r="G137" s="30"/>
      <c r="H137" s="30"/>
      <c r="I137" s="30" t="s">
        <v>485</v>
      </c>
      <c r="J137" s="30"/>
      <c r="K137" s="30" t="s">
        <v>117</v>
      </c>
      <c r="L137" s="30"/>
      <c r="M137" s="30" t="s">
        <v>56</v>
      </c>
      <c r="N137" s="30"/>
      <c r="O137" s="30"/>
      <c r="P137" s="30" t="s">
        <v>173</v>
      </c>
      <c r="Q137" s="30"/>
      <c r="R137" s="30" t="s">
        <v>337</v>
      </c>
      <c r="S137" s="30"/>
      <c r="T137" s="24"/>
      <c r="U137" s="30"/>
      <c r="V137" s="30"/>
      <c r="W137" s="30"/>
      <c r="X137" s="30"/>
    </row>
    <row r="138" spans="1:24" x14ac:dyDescent="0.25">
      <c r="A138" s="21">
        <v>14980</v>
      </c>
      <c r="B138" s="17" t="s">
        <v>211</v>
      </c>
      <c r="C138" s="14">
        <f>SUM(D138++I138+M138+O138+P138+R138)</f>
        <v>51</v>
      </c>
      <c r="D138" s="30" t="s">
        <v>136</v>
      </c>
      <c r="E138" s="30"/>
      <c r="F138" s="30"/>
      <c r="G138" s="30"/>
      <c r="H138" s="30"/>
      <c r="I138" s="30" t="s">
        <v>329</v>
      </c>
      <c r="J138" s="30"/>
      <c r="K138" s="30"/>
      <c r="L138" s="30"/>
      <c r="M138" s="30" t="s">
        <v>79</v>
      </c>
      <c r="N138" s="30"/>
      <c r="O138" s="30" t="s">
        <v>86</v>
      </c>
      <c r="P138" s="30" t="s">
        <v>56</v>
      </c>
      <c r="Q138" s="30"/>
      <c r="R138" s="30" t="s">
        <v>52</v>
      </c>
      <c r="S138" s="30"/>
      <c r="T138" s="24"/>
      <c r="U138" s="30"/>
      <c r="V138" s="30"/>
      <c r="W138" s="30"/>
      <c r="X138" s="30"/>
    </row>
    <row r="139" spans="1:24" x14ac:dyDescent="0.25">
      <c r="A139" s="21">
        <v>15506</v>
      </c>
      <c r="B139" s="17" t="s">
        <v>212</v>
      </c>
      <c r="C139" s="14">
        <f>SUM(I139+J139+L139+M139+P139+R139)</f>
        <v>42.75</v>
      </c>
      <c r="D139" s="30"/>
      <c r="E139" s="30"/>
      <c r="F139" s="30"/>
      <c r="G139" s="30"/>
      <c r="H139" s="30"/>
      <c r="I139" s="30" t="s">
        <v>187</v>
      </c>
      <c r="J139" s="30" t="s">
        <v>89</v>
      </c>
      <c r="K139" s="30"/>
      <c r="L139" s="30" t="s">
        <v>56</v>
      </c>
      <c r="M139" s="30" t="s">
        <v>153</v>
      </c>
      <c r="N139" s="30"/>
      <c r="O139" s="30"/>
      <c r="P139" s="30" t="s">
        <v>89</v>
      </c>
      <c r="Q139" s="30"/>
      <c r="R139" s="30" t="s">
        <v>187</v>
      </c>
      <c r="S139" s="30"/>
      <c r="T139" s="24"/>
      <c r="U139" s="30"/>
      <c r="V139" s="30"/>
      <c r="W139" s="30"/>
      <c r="X139" s="30"/>
    </row>
    <row r="140" spans="1:24" x14ac:dyDescent="0.25">
      <c r="A140" s="21">
        <v>15507</v>
      </c>
      <c r="B140" s="17" t="s">
        <v>213</v>
      </c>
      <c r="C140" s="18">
        <f>SUM(G140+I140+K140+L140+M140+O140+P140+R140+U140)</f>
        <v>445.75</v>
      </c>
      <c r="D140" s="30"/>
      <c r="E140" s="30"/>
      <c r="F140" s="30"/>
      <c r="G140" s="30" t="s">
        <v>57</v>
      </c>
      <c r="H140" s="30"/>
      <c r="I140" s="30" t="s">
        <v>66</v>
      </c>
      <c r="J140" s="30"/>
      <c r="K140" s="30" t="s">
        <v>679</v>
      </c>
      <c r="L140" s="30" t="s">
        <v>117</v>
      </c>
      <c r="M140" s="30" t="s">
        <v>339</v>
      </c>
      <c r="N140" s="30"/>
      <c r="O140" s="30" t="s">
        <v>53</v>
      </c>
      <c r="P140" s="30" t="s">
        <v>338</v>
      </c>
      <c r="Q140" s="30"/>
      <c r="R140" s="30" t="s">
        <v>340</v>
      </c>
      <c r="S140" s="30"/>
      <c r="T140" s="24"/>
      <c r="U140" s="30" t="s">
        <v>168</v>
      </c>
      <c r="V140" s="30"/>
      <c r="W140" s="30"/>
      <c r="X140" s="30"/>
    </row>
    <row r="141" spans="1:24" x14ac:dyDescent="0.25">
      <c r="A141" s="21">
        <v>16093</v>
      </c>
      <c r="B141" s="17" t="s">
        <v>214</v>
      </c>
      <c r="C141" s="14">
        <v>5</v>
      </c>
      <c r="D141" s="30"/>
      <c r="E141" s="30"/>
      <c r="F141" s="30"/>
      <c r="G141" s="30"/>
      <c r="H141" s="30"/>
      <c r="I141" s="30"/>
      <c r="J141" s="30"/>
      <c r="K141" s="30"/>
      <c r="L141" s="30"/>
      <c r="M141" s="30" t="s">
        <v>53</v>
      </c>
      <c r="N141" s="30"/>
      <c r="O141" s="30"/>
      <c r="P141" s="30"/>
      <c r="Q141" s="30"/>
      <c r="R141" s="30"/>
      <c r="S141" s="30"/>
      <c r="T141" s="24"/>
      <c r="U141" s="30"/>
      <c r="V141" s="30"/>
      <c r="W141" s="30"/>
      <c r="X141" s="30"/>
    </row>
    <row r="142" spans="1:24" x14ac:dyDescent="0.25">
      <c r="A142" s="21">
        <v>16819</v>
      </c>
      <c r="B142" s="17" t="s">
        <v>215</v>
      </c>
      <c r="C142" s="14">
        <v>9.75</v>
      </c>
      <c r="D142" s="30"/>
      <c r="E142" s="30"/>
      <c r="F142" s="30"/>
      <c r="G142" s="30"/>
      <c r="H142" s="30"/>
      <c r="I142" s="30"/>
      <c r="J142" s="30"/>
      <c r="K142" s="30" t="s">
        <v>111</v>
      </c>
      <c r="L142" s="30"/>
      <c r="M142" s="30"/>
      <c r="N142" s="30"/>
      <c r="O142" s="30"/>
      <c r="P142" s="30"/>
      <c r="Q142" s="30"/>
      <c r="R142" s="30"/>
      <c r="S142" s="30"/>
      <c r="T142" s="24"/>
      <c r="U142" s="30"/>
      <c r="V142" s="30"/>
      <c r="W142" s="30"/>
      <c r="X142" s="30"/>
    </row>
    <row r="143" spans="1:24" x14ac:dyDescent="0.25">
      <c r="A143" s="21">
        <v>17009</v>
      </c>
      <c r="B143" s="17" t="s">
        <v>216</v>
      </c>
      <c r="C143" s="18">
        <f>SUM(J143+K143+M143+O143+P143)</f>
        <v>169</v>
      </c>
      <c r="D143" s="30"/>
      <c r="E143" s="30"/>
      <c r="F143" s="30"/>
      <c r="G143" s="30"/>
      <c r="H143" s="30"/>
      <c r="I143" s="30"/>
      <c r="J143" s="30" t="s">
        <v>70</v>
      </c>
      <c r="K143" s="30" t="s">
        <v>1097</v>
      </c>
      <c r="L143" s="30"/>
      <c r="M143" s="30" t="s">
        <v>325</v>
      </c>
      <c r="N143" s="30"/>
      <c r="O143" s="30" t="s">
        <v>138</v>
      </c>
      <c r="P143" s="30" t="s">
        <v>341</v>
      </c>
      <c r="Q143" s="30"/>
      <c r="R143" s="30"/>
      <c r="S143" s="30"/>
      <c r="T143" s="24"/>
      <c r="U143" s="30"/>
      <c r="V143" s="30"/>
      <c r="W143" s="30"/>
      <c r="X143" s="30"/>
    </row>
    <row r="144" spans="1:24" x14ac:dyDescent="0.25">
      <c r="A144" s="21">
        <v>17113</v>
      </c>
      <c r="B144" s="17" t="s">
        <v>217</v>
      </c>
      <c r="C144" s="18">
        <f>SUM(I144+K144+M144+P144)</f>
        <v>23.25</v>
      </c>
      <c r="D144" s="30"/>
      <c r="E144" s="30"/>
      <c r="F144" s="30"/>
      <c r="G144" s="30"/>
      <c r="H144" s="30"/>
      <c r="I144" s="30" t="s">
        <v>70</v>
      </c>
      <c r="J144" s="30"/>
      <c r="K144" s="30" t="s">
        <v>67</v>
      </c>
      <c r="L144" s="30"/>
      <c r="M144" s="30" t="s">
        <v>138</v>
      </c>
      <c r="N144" s="30"/>
      <c r="O144" s="30"/>
      <c r="P144" s="30" t="s">
        <v>118</v>
      </c>
      <c r="Q144" s="30"/>
      <c r="R144" s="30"/>
      <c r="S144" s="30"/>
      <c r="T144" s="24"/>
      <c r="U144" s="30"/>
      <c r="V144" s="30"/>
      <c r="W144" s="30"/>
      <c r="X144" s="30"/>
    </row>
    <row r="145" spans="1:24" x14ac:dyDescent="0.25">
      <c r="A145" s="21">
        <v>17496</v>
      </c>
      <c r="B145" s="17" t="s">
        <v>218</v>
      </c>
      <c r="C145" s="18">
        <f>SUM(K145+P145)</f>
        <v>4.75</v>
      </c>
      <c r="D145" s="30"/>
      <c r="E145" s="30"/>
      <c r="F145" s="30"/>
      <c r="G145" s="30"/>
      <c r="H145" s="30"/>
      <c r="I145" s="30"/>
      <c r="J145" s="30"/>
      <c r="K145" s="30" t="s">
        <v>56</v>
      </c>
      <c r="L145" s="30"/>
      <c r="M145" s="30"/>
      <c r="N145" s="30"/>
      <c r="O145" s="30"/>
      <c r="P145" s="30" t="s">
        <v>155</v>
      </c>
      <c r="Q145" s="30"/>
      <c r="R145" s="30"/>
      <c r="S145" s="30"/>
      <c r="T145" s="24"/>
      <c r="U145" s="30"/>
      <c r="V145" s="30"/>
      <c r="W145" s="30"/>
      <c r="X145" s="30"/>
    </row>
    <row r="146" spans="1:24" x14ac:dyDescent="0.25">
      <c r="A146" s="21">
        <v>17506</v>
      </c>
      <c r="B146" s="17" t="s">
        <v>219</v>
      </c>
      <c r="C146" s="18">
        <f>SUM(I146+K146+M146+P146+U146)</f>
        <v>78.5</v>
      </c>
      <c r="D146" s="30"/>
      <c r="E146" s="30"/>
      <c r="F146" s="30"/>
      <c r="G146" s="30"/>
      <c r="H146" s="30"/>
      <c r="I146" s="30" t="s">
        <v>67</v>
      </c>
      <c r="J146" s="30"/>
      <c r="K146" s="30" t="s">
        <v>157</v>
      </c>
      <c r="L146" s="30"/>
      <c r="M146" s="30" t="s">
        <v>180</v>
      </c>
      <c r="N146" s="30"/>
      <c r="O146" s="30"/>
      <c r="P146" s="30" t="s">
        <v>342</v>
      </c>
      <c r="Q146" s="30"/>
      <c r="R146" s="30"/>
      <c r="S146" s="30"/>
      <c r="T146" s="24"/>
      <c r="U146" s="30" t="s">
        <v>70</v>
      </c>
      <c r="V146" s="30"/>
      <c r="W146" s="30"/>
      <c r="X146" s="30"/>
    </row>
    <row r="147" spans="1:24" x14ac:dyDescent="0.25">
      <c r="A147" s="21">
        <v>17510</v>
      </c>
      <c r="B147" s="17" t="s">
        <v>220</v>
      </c>
      <c r="C147" s="18">
        <f>SUM(+K147+M147+P147)</f>
        <v>12.75</v>
      </c>
      <c r="D147" s="30"/>
      <c r="E147" s="30"/>
      <c r="F147" s="30"/>
      <c r="G147" s="30"/>
      <c r="H147" s="30"/>
      <c r="I147" s="30"/>
      <c r="J147" s="30"/>
      <c r="K147" s="30" t="s">
        <v>89</v>
      </c>
      <c r="L147" s="30"/>
      <c r="M147" s="30" t="s">
        <v>89</v>
      </c>
      <c r="N147" s="30"/>
      <c r="O147" s="30"/>
      <c r="P147" s="30" t="s">
        <v>69</v>
      </c>
      <c r="Q147" s="30"/>
      <c r="R147" s="30"/>
      <c r="S147" s="30"/>
      <c r="T147" s="24"/>
      <c r="U147" s="30"/>
      <c r="V147" s="30"/>
      <c r="W147" s="30"/>
      <c r="X147" s="30"/>
    </row>
    <row r="148" spans="1:24" x14ac:dyDescent="0.25">
      <c r="A148" s="21">
        <v>17638</v>
      </c>
      <c r="B148" s="17" t="s">
        <v>221</v>
      </c>
      <c r="C148" s="14">
        <f>SUM(I148+P148)</f>
        <v>19</v>
      </c>
      <c r="D148" s="30"/>
      <c r="E148" s="30"/>
      <c r="F148" s="30"/>
      <c r="G148" s="30"/>
      <c r="H148" s="30"/>
      <c r="I148" s="30" t="s">
        <v>70</v>
      </c>
      <c r="J148" s="30"/>
      <c r="K148" s="30"/>
      <c r="L148" s="30"/>
      <c r="M148" s="30"/>
      <c r="N148" s="30"/>
      <c r="O148" s="30"/>
      <c r="P148" s="30" t="s">
        <v>329</v>
      </c>
      <c r="Q148" s="30"/>
      <c r="R148" s="30"/>
      <c r="S148" s="30"/>
      <c r="T148" s="24"/>
      <c r="U148" s="30"/>
      <c r="V148" s="30"/>
      <c r="W148" s="30"/>
      <c r="X148" s="30"/>
    </row>
    <row r="149" spans="1:24" x14ac:dyDescent="0.25">
      <c r="A149" s="22"/>
      <c r="B149" s="22"/>
      <c r="C149" s="18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24"/>
      <c r="U149" s="30"/>
      <c r="V149" s="30"/>
      <c r="W149" s="30"/>
      <c r="X149" s="30"/>
    </row>
    <row r="150" spans="1:24" x14ac:dyDescent="0.25">
      <c r="A150" s="21"/>
      <c r="B150" s="13" t="s">
        <v>374</v>
      </c>
      <c r="C150" s="18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24"/>
      <c r="U150" s="30"/>
      <c r="V150" s="30"/>
      <c r="W150" s="30"/>
      <c r="X150" s="30"/>
    </row>
    <row r="151" spans="1:24" x14ac:dyDescent="0.25">
      <c r="A151" s="22"/>
      <c r="B151" s="22"/>
      <c r="C151" s="18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24"/>
      <c r="U151" s="30"/>
      <c r="V151" s="30"/>
      <c r="W151" s="30"/>
      <c r="X151" s="30"/>
    </row>
    <row r="152" spans="1:24" x14ac:dyDescent="0.25">
      <c r="A152" s="21">
        <v>12647</v>
      </c>
      <c r="B152" s="17" t="s">
        <v>222</v>
      </c>
      <c r="C152" s="18">
        <f>SUM(O152+Q152)</f>
        <v>8</v>
      </c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 t="s">
        <v>68</v>
      </c>
      <c r="P152" s="30"/>
      <c r="Q152" s="30" t="s">
        <v>138</v>
      </c>
      <c r="R152" s="30"/>
      <c r="S152" s="30"/>
      <c r="T152" s="24"/>
      <c r="U152" s="30"/>
      <c r="V152" s="30"/>
      <c r="W152" s="30"/>
      <c r="X152" s="30"/>
    </row>
    <row r="153" spans="1:24" x14ac:dyDescent="0.25">
      <c r="A153" s="21">
        <v>12854</v>
      </c>
      <c r="B153" s="17" t="s">
        <v>223</v>
      </c>
      <c r="C153" s="18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24"/>
      <c r="U153" s="30"/>
      <c r="V153" s="30"/>
      <c r="W153" s="30"/>
      <c r="X153" s="30"/>
    </row>
    <row r="154" spans="1:24" x14ac:dyDescent="0.25">
      <c r="A154" s="21">
        <v>13134</v>
      </c>
      <c r="B154" s="17" t="s">
        <v>251</v>
      </c>
      <c r="C154" s="18">
        <f>SUM(E154+M154)</f>
        <v>60.5</v>
      </c>
      <c r="D154" s="30"/>
      <c r="E154" s="30" t="s">
        <v>360</v>
      </c>
      <c r="F154" s="30"/>
      <c r="G154" s="30"/>
      <c r="H154" s="30"/>
      <c r="I154" s="30"/>
      <c r="J154" s="30"/>
      <c r="K154" s="30"/>
      <c r="L154" s="30"/>
      <c r="M154" s="30" t="s">
        <v>114</v>
      </c>
      <c r="N154" s="30"/>
      <c r="O154" s="30"/>
      <c r="P154" s="30"/>
      <c r="Q154" s="30"/>
      <c r="R154" s="30"/>
      <c r="S154" s="30"/>
      <c r="T154" s="24"/>
      <c r="U154" s="30"/>
      <c r="V154" s="30"/>
      <c r="W154" s="30"/>
      <c r="X154" s="30"/>
    </row>
    <row r="155" spans="1:24" x14ac:dyDescent="0.25">
      <c r="A155" s="21">
        <v>13183</v>
      </c>
      <c r="B155" s="17" t="s">
        <v>224</v>
      </c>
      <c r="C155" s="18">
        <v>4</v>
      </c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 t="s">
        <v>79</v>
      </c>
      <c r="P155" s="30"/>
      <c r="Q155" s="30"/>
      <c r="R155" s="30"/>
      <c r="S155" s="30"/>
      <c r="T155" s="24"/>
      <c r="U155" s="30"/>
      <c r="V155" s="30"/>
      <c r="W155" s="30"/>
      <c r="X155" s="30"/>
    </row>
    <row r="156" spans="1:24" x14ac:dyDescent="0.25">
      <c r="A156" s="21">
        <v>13291</v>
      </c>
      <c r="B156" s="17" t="s">
        <v>225</v>
      </c>
      <c r="C156" s="18">
        <v>5</v>
      </c>
      <c r="D156" s="30"/>
      <c r="E156" s="30"/>
      <c r="F156" s="30"/>
      <c r="G156" s="30"/>
      <c r="H156" s="30"/>
      <c r="I156" s="30"/>
      <c r="J156" s="30" t="s">
        <v>53</v>
      </c>
      <c r="K156" s="30"/>
      <c r="L156" s="30"/>
      <c r="M156" s="30"/>
      <c r="N156" s="30"/>
      <c r="O156" s="30"/>
      <c r="P156" s="30"/>
      <c r="Q156" s="30"/>
      <c r="R156" s="30"/>
      <c r="S156" s="30"/>
      <c r="T156" s="24"/>
      <c r="U156" s="30"/>
      <c r="V156" s="30"/>
      <c r="W156" s="30"/>
      <c r="X156" s="30"/>
    </row>
    <row r="157" spans="1:24" x14ac:dyDescent="0.25">
      <c r="A157" s="21">
        <v>13589</v>
      </c>
      <c r="B157" s="17" t="s">
        <v>226</v>
      </c>
      <c r="C157" s="18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24"/>
      <c r="U157" s="30"/>
      <c r="V157" s="30"/>
      <c r="W157" s="30"/>
      <c r="X157" s="30"/>
    </row>
    <row r="158" spans="1:24" x14ac:dyDescent="0.25">
      <c r="A158" s="21">
        <v>13718</v>
      </c>
      <c r="B158" s="17" t="s">
        <v>227</v>
      </c>
      <c r="C158" s="18">
        <v>58.75</v>
      </c>
      <c r="D158" s="30"/>
      <c r="E158" s="30"/>
      <c r="F158" s="30"/>
      <c r="G158" s="30"/>
      <c r="H158" s="30"/>
      <c r="I158" s="30" t="s">
        <v>361</v>
      </c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24"/>
      <c r="U158" s="30"/>
      <c r="V158" s="30"/>
      <c r="W158" s="30"/>
      <c r="X158" s="30"/>
    </row>
    <row r="159" spans="1:24" x14ac:dyDescent="0.25">
      <c r="A159" s="19">
        <v>13874</v>
      </c>
      <c r="B159" s="20" t="s">
        <v>517</v>
      </c>
      <c r="C159" s="18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24"/>
      <c r="U159" s="30"/>
      <c r="V159" s="30"/>
      <c r="W159" s="30"/>
      <c r="X159" s="30"/>
    </row>
    <row r="160" spans="1:24" x14ac:dyDescent="0.25">
      <c r="A160" s="21">
        <v>13946</v>
      </c>
      <c r="B160" s="17" t="s">
        <v>228</v>
      </c>
      <c r="C160" s="18">
        <v>20.75</v>
      </c>
      <c r="D160" s="30"/>
      <c r="E160" s="30"/>
      <c r="F160" s="30"/>
      <c r="G160" s="30"/>
      <c r="H160" s="30"/>
      <c r="I160" s="30" t="s">
        <v>362</v>
      </c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24"/>
      <c r="U160" s="30"/>
      <c r="V160" s="30"/>
      <c r="W160" s="30"/>
      <c r="X160" s="30"/>
    </row>
    <row r="161" spans="1:24" x14ac:dyDescent="0.25">
      <c r="A161" s="21">
        <v>14672</v>
      </c>
      <c r="B161" s="17" t="s">
        <v>229</v>
      </c>
      <c r="C161" s="18">
        <f>SUM(D161+G161+I161+J161+M161+O161+P161+Q161+U161)</f>
        <v>614.5</v>
      </c>
      <c r="D161" s="30" t="s">
        <v>363</v>
      </c>
      <c r="E161" s="30"/>
      <c r="F161" s="30"/>
      <c r="G161" s="30" t="s">
        <v>365</v>
      </c>
      <c r="H161" s="30"/>
      <c r="I161" s="30" t="s">
        <v>1100</v>
      </c>
      <c r="J161" s="30" t="s">
        <v>178</v>
      </c>
      <c r="K161" s="30"/>
      <c r="L161" s="30"/>
      <c r="M161" s="30" t="s">
        <v>364</v>
      </c>
      <c r="N161" s="30"/>
      <c r="O161" s="30" t="s">
        <v>88</v>
      </c>
      <c r="P161" s="30" t="s">
        <v>74</v>
      </c>
      <c r="Q161" s="30" t="s">
        <v>1101</v>
      </c>
      <c r="R161" s="30"/>
      <c r="S161" s="30"/>
      <c r="T161" s="24"/>
      <c r="U161" s="30" t="s">
        <v>117</v>
      </c>
      <c r="V161" s="30"/>
      <c r="W161" s="30"/>
      <c r="X161" s="30"/>
    </row>
    <row r="162" spans="1:24" x14ac:dyDescent="0.25">
      <c r="A162" s="21">
        <v>14801</v>
      </c>
      <c r="B162" s="17" t="s">
        <v>230</v>
      </c>
      <c r="C162" s="18">
        <f>SUM(I162+O162+P162)</f>
        <v>36.5</v>
      </c>
      <c r="D162" s="30"/>
      <c r="E162" s="30"/>
      <c r="F162" s="30"/>
      <c r="G162" s="30"/>
      <c r="H162" s="30"/>
      <c r="I162" s="30" t="s">
        <v>170</v>
      </c>
      <c r="J162" s="30"/>
      <c r="K162" s="30"/>
      <c r="L162" s="30"/>
      <c r="M162" s="30"/>
      <c r="N162" s="30"/>
      <c r="O162" s="30" t="s">
        <v>366</v>
      </c>
      <c r="P162" s="30" t="s">
        <v>71</v>
      </c>
      <c r="Q162" s="30"/>
      <c r="R162" s="30"/>
      <c r="S162" s="30"/>
      <c r="T162" s="24"/>
      <c r="U162" s="30"/>
      <c r="V162" s="30"/>
      <c r="W162" s="30"/>
      <c r="X162" s="30"/>
    </row>
    <row r="163" spans="1:24" x14ac:dyDescent="0.25">
      <c r="A163" s="21">
        <v>14820</v>
      </c>
      <c r="B163" s="17" t="s">
        <v>231</v>
      </c>
      <c r="C163" s="18">
        <v>80.5</v>
      </c>
      <c r="D163" s="30"/>
      <c r="E163" s="30"/>
      <c r="F163" s="30"/>
      <c r="G163" s="30"/>
      <c r="H163" s="30"/>
      <c r="I163" s="30"/>
      <c r="J163" s="30"/>
      <c r="K163" s="30"/>
      <c r="L163" s="30"/>
      <c r="M163" s="30" t="s">
        <v>138</v>
      </c>
      <c r="N163" s="30"/>
      <c r="O163" s="30"/>
      <c r="P163" s="30"/>
      <c r="Q163" s="30"/>
      <c r="R163" s="30"/>
      <c r="S163" s="30"/>
      <c r="T163" s="24"/>
      <c r="U163" s="30" t="s">
        <v>1048</v>
      </c>
      <c r="V163" s="30"/>
      <c r="W163" s="30"/>
      <c r="X163" s="30"/>
    </row>
    <row r="164" spans="1:24" x14ac:dyDescent="0.25">
      <c r="A164" s="21">
        <v>15394</v>
      </c>
      <c r="B164" s="17" t="s">
        <v>232</v>
      </c>
      <c r="C164" s="18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24"/>
      <c r="U164" s="30"/>
      <c r="V164" s="30"/>
      <c r="W164" s="30"/>
      <c r="X164" s="30"/>
    </row>
    <row r="165" spans="1:24" x14ac:dyDescent="0.25">
      <c r="A165" s="21">
        <v>15395</v>
      </c>
      <c r="B165" s="17" t="s">
        <v>233</v>
      </c>
      <c r="C165" s="18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24"/>
      <c r="U165" s="30"/>
      <c r="V165" s="30"/>
      <c r="W165" s="30"/>
      <c r="X165" s="30"/>
    </row>
    <row r="166" spans="1:24" x14ac:dyDescent="0.25">
      <c r="A166" s="21">
        <v>15597</v>
      </c>
      <c r="B166" s="17" t="s">
        <v>234</v>
      </c>
      <c r="C166" s="18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24"/>
      <c r="U166" s="30"/>
      <c r="V166" s="30"/>
      <c r="W166" s="30"/>
      <c r="X166" s="30"/>
    </row>
    <row r="167" spans="1:24" x14ac:dyDescent="0.25">
      <c r="A167" s="21">
        <v>15654</v>
      </c>
      <c r="B167" s="17" t="s">
        <v>235</v>
      </c>
      <c r="C167" s="30">
        <f>SUM(I167+P167+U167)</f>
        <v>158.5</v>
      </c>
      <c r="D167" s="60"/>
      <c r="E167" s="30"/>
      <c r="F167" s="30"/>
      <c r="G167" s="30"/>
      <c r="H167" s="30"/>
      <c r="I167" s="30" t="s">
        <v>176</v>
      </c>
      <c r="J167" s="30"/>
      <c r="K167" s="30"/>
      <c r="L167" s="30"/>
      <c r="M167" s="30"/>
      <c r="N167" s="30"/>
      <c r="O167" s="30"/>
      <c r="P167" s="30" t="s">
        <v>70</v>
      </c>
      <c r="Q167" s="30"/>
      <c r="R167" s="30"/>
      <c r="S167" s="30"/>
      <c r="T167" s="24"/>
      <c r="U167" s="30" t="s">
        <v>427</v>
      </c>
      <c r="V167" s="30"/>
      <c r="W167" s="30"/>
      <c r="X167" s="30"/>
    </row>
    <row r="168" spans="1:24" x14ac:dyDescent="0.25">
      <c r="A168" s="21">
        <v>15971</v>
      </c>
      <c r="B168" s="17" t="s">
        <v>236</v>
      </c>
      <c r="C168" s="18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24"/>
      <c r="U168" s="30"/>
      <c r="V168" s="30"/>
      <c r="W168" s="30"/>
      <c r="X168" s="30"/>
    </row>
    <row r="169" spans="1:24" x14ac:dyDescent="0.25">
      <c r="A169" s="21">
        <v>16115</v>
      </c>
      <c r="B169" s="17" t="s">
        <v>237</v>
      </c>
      <c r="C169" s="18">
        <v>9</v>
      </c>
      <c r="D169" s="30"/>
      <c r="E169" s="30"/>
      <c r="F169" s="30"/>
      <c r="G169" s="30"/>
      <c r="H169" s="30"/>
      <c r="I169" s="30" t="s">
        <v>183</v>
      </c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24"/>
      <c r="U169" s="30"/>
      <c r="V169" s="30"/>
      <c r="W169" s="30"/>
      <c r="X169" s="30"/>
    </row>
    <row r="170" spans="1:24" x14ac:dyDescent="0.25">
      <c r="A170" s="21">
        <v>16195</v>
      </c>
      <c r="B170" s="17" t="s">
        <v>238</v>
      </c>
      <c r="C170" s="18">
        <v>17.25</v>
      </c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24"/>
      <c r="U170" s="30" t="s">
        <v>171</v>
      </c>
      <c r="V170" s="30"/>
      <c r="W170" s="30"/>
      <c r="X170" s="30"/>
    </row>
    <row r="171" spans="1:24" x14ac:dyDescent="0.25">
      <c r="A171" s="21">
        <v>16224</v>
      </c>
      <c r="B171" s="17" t="s">
        <v>239</v>
      </c>
      <c r="C171" s="18">
        <f>SUM(I171+M171)</f>
        <v>13</v>
      </c>
      <c r="D171" s="30"/>
      <c r="E171" s="30"/>
      <c r="F171" s="30"/>
      <c r="G171" s="30"/>
      <c r="H171" s="30"/>
      <c r="I171" s="30" t="s">
        <v>138</v>
      </c>
      <c r="J171" s="30"/>
      <c r="K171" s="30"/>
      <c r="L171" s="30"/>
      <c r="M171" s="30" t="s">
        <v>367</v>
      </c>
      <c r="N171" s="30"/>
      <c r="O171" s="30"/>
      <c r="P171" s="30"/>
      <c r="Q171" s="30"/>
      <c r="R171" s="30"/>
      <c r="S171" s="30"/>
      <c r="T171" s="24"/>
      <c r="U171" s="30"/>
      <c r="V171" s="30"/>
      <c r="W171" s="30"/>
      <c r="X171" s="30"/>
    </row>
    <row r="172" spans="1:24" x14ac:dyDescent="0.25">
      <c r="A172" s="21">
        <v>16431</v>
      </c>
      <c r="B172" s="17" t="s">
        <v>240</v>
      </c>
      <c r="C172" s="18">
        <f>SUM(G172+M172+P172+U172)</f>
        <v>111</v>
      </c>
      <c r="D172" s="30"/>
      <c r="E172" s="30"/>
      <c r="F172" s="30"/>
      <c r="G172" s="30" t="s">
        <v>138</v>
      </c>
      <c r="H172" s="30"/>
      <c r="I172" s="30"/>
      <c r="J172" s="30"/>
      <c r="K172" s="30"/>
      <c r="L172" s="30"/>
      <c r="M172" s="30" t="s">
        <v>70</v>
      </c>
      <c r="N172" s="30"/>
      <c r="O172" s="30"/>
      <c r="P172" s="30" t="s">
        <v>52</v>
      </c>
      <c r="Q172" s="30"/>
      <c r="R172" s="30"/>
      <c r="S172" s="30"/>
      <c r="T172" s="24"/>
      <c r="U172" s="30" t="s">
        <v>1049</v>
      </c>
      <c r="V172" s="30"/>
      <c r="W172" s="30"/>
      <c r="X172" s="30"/>
    </row>
    <row r="173" spans="1:24" x14ac:dyDescent="0.25">
      <c r="A173" s="21">
        <v>17121</v>
      </c>
      <c r="B173" s="17" t="s">
        <v>241</v>
      </c>
      <c r="C173" s="18">
        <v>9.5</v>
      </c>
      <c r="D173" s="30"/>
      <c r="E173" s="30"/>
      <c r="F173" s="30"/>
      <c r="G173" s="30"/>
      <c r="H173" s="30"/>
      <c r="I173" s="30" t="s">
        <v>170</v>
      </c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24"/>
      <c r="U173" s="30"/>
      <c r="V173" s="30"/>
      <c r="W173" s="30"/>
      <c r="X173" s="30"/>
    </row>
    <row r="174" spans="1:24" x14ac:dyDescent="0.25">
      <c r="A174" s="21">
        <v>17247</v>
      </c>
      <c r="B174" s="17" t="s">
        <v>242</v>
      </c>
      <c r="C174" s="18">
        <f>SUM(O174+P174+U174)</f>
        <v>10</v>
      </c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 t="s">
        <v>89</v>
      </c>
      <c r="P174" s="30" t="s">
        <v>56</v>
      </c>
      <c r="Q174" s="30"/>
      <c r="R174" s="30"/>
      <c r="S174" s="30"/>
      <c r="T174" s="24"/>
      <c r="U174" s="30" t="s">
        <v>117</v>
      </c>
      <c r="V174" s="30"/>
      <c r="W174" s="30"/>
      <c r="X174" s="30"/>
    </row>
    <row r="175" spans="1:24" x14ac:dyDescent="0.25">
      <c r="A175" s="21">
        <v>17347</v>
      </c>
      <c r="B175" s="17" t="s">
        <v>243</v>
      </c>
      <c r="C175" s="18">
        <f>SUM(D175+E175+N175)</f>
        <v>74</v>
      </c>
      <c r="D175" s="30" t="s">
        <v>142</v>
      </c>
      <c r="E175" s="30" t="s">
        <v>63</v>
      </c>
      <c r="F175" s="30"/>
      <c r="G175" s="30"/>
      <c r="H175" s="30"/>
      <c r="I175" s="30"/>
      <c r="J175" s="30"/>
      <c r="K175" s="30"/>
      <c r="L175" s="30"/>
      <c r="M175" s="30"/>
      <c r="N175" s="30" t="s">
        <v>114</v>
      </c>
      <c r="O175" s="30"/>
      <c r="P175" s="30"/>
      <c r="Q175" s="30"/>
      <c r="R175" s="30"/>
      <c r="S175" s="30"/>
      <c r="T175" s="24"/>
      <c r="U175" s="30"/>
      <c r="V175" s="30"/>
      <c r="W175" s="30"/>
      <c r="X175" s="30"/>
    </row>
    <row r="176" spans="1:24" x14ac:dyDescent="0.25">
      <c r="A176" s="21">
        <v>17367</v>
      </c>
      <c r="B176" s="17" t="s">
        <v>244</v>
      </c>
      <c r="C176" s="18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24"/>
      <c r="U176" s="30"/>
      <c r="V176" s="30"/>
      <c r="W176" s="30"/>
      <c r="X176" s="30"/>
    </row>
    <row r="177" spans="1:24" x14ac:dyDescent="0.25">
      <c r="A177" s="21">
        <v>17484</v>
      </c>
      <c r="B177" s="17" t="s">
        <v>245</v>
      </c>
      <c r="C177" s="18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24"/>
      <c r="U177" s="30"/>
      <c r="V177" s="30"/>
      <c r="W177" s="30"/>
      <c r="X177" s="30"/>
    </row>
    <row r="178" spans="1:24" x14ac:dyDescent="0.25">
      <c r="A178" s="21">
        <v>17490</v>
      </c>
      <c r="B178" s="17" t="s">
        <v>912</v>
      </c>
      <c r="C178" s="18">
        <f>SUM(D178+F178+G178+I178+J178+L178+M178+O178+P178+Q178+U178)</f>
        <v>3088.25</v>
      </c>
      <c r="D178" s="30" t="s">
        <v>1051</v>
      </c>
      <c r="E178" s="30"/>
      <c r="F178" s="30" t="s">
        <v>373</v>
      </c>
      <c r="G178" s="30" t="s">
        <v>838</v>
      </c>
      <c r="H178" s="30"/>
      <c r="I178" s="30" t="s">
        <v>1052</v>
      </c>
      <c r="J178" s="30" t="s">
        <v>369</v>
      </c>
      <c r="K178" s="30"/>
      <c r="L178" s="30" t="s">
        <v>166</v>
      </c>
      <c r="M178" s="30" t="s">
        <v>1053</v>
      </c>
      <c r="N178" s="30"/>
      <c r="O178" s="30" t="s">
        <v>429</v>
      </c>
      <c r="P178" s="30" t="s">
        <v>368</v>
      </c>
      <c r="Q178" s="30" t="s">
        <v>371</v>
      </c>
      <c r="R178" s="30"/>
      <c r="S178" s="30"/>
      <c r="T178" s="24"/>
      <c r="U178" s="30" t="s">
        <v>1050</v>
      </c>
      <c r="V178" s="30"/>
      <c r="W178" s="30"/>
      <c r="X178" s="30"/>
    </row>
    <row r="179" spans="1:24" x14ac:dyDescent="0.25">
      <c r="A179" s="22"/>
      <c r="B179" s="22"/>
      <c r="C179" s="18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24"/>
      <c r="U179" s="30"/>
      <c r="V179" s="30"/>
      <c r="W179" s="30"/>
      <c r="X179" s="30"/>
    </row>
    <row r="180" spans="1:24" x14ac:dyDescent="0.25">
      <c r="A180" s="21"/>
      <c r="B180" s="13" t="s">
        <v>246</v>
      </c>
      <c r="C180" s="18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24"/>
      <c r="U180" s="30"/>
      <c r="V180" s="30"/>
      <c r="W180" s="30"/>
      <c r="X180" s="30"/>
    </row>
    <row r="181" spans="1:24" x14ac:dyDescent="0.25">
      <c r="A181" s="21"/>
      <c r="B181" s="17"/>
      <c r="C181" s="18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24"/>
      <c r="U181" s="30"/>
      <c r="V181" s="30"/>
      <c r="W181" s="30"/>
      <c r="X181" s="30"/>
    </row>
    <row r="182" spans="1:24" x14ac:dyDescent="0.25">
      <c r="A182" s="18">
        <v>12521</v>
      </c>
      <c r="B182" s="23" t="s">
        <v>247</v>
      </c>
      <c r="C182" s="18">
        <f>SUM(H182+I182+J182+O182)</f>
        <v>104</v>
      </c>
      <c r="D182" s="30"/>
      <c r="E182" s="30"/>
      <c r="F182" s="30"/>
      <c r="G182" s="30"/>
      <c r="H182" s="30" t="s">
        <v>92</v>
      </c>
      <c r="I182" s="30" t="s">
        <v>376</v>
      </c>
      <c r="J182" s="30" t="s">
        <v>375</v>
      </c>
      <c r="K182" s="30"/>
      <c r="L182" s="30"/>
      <c r="M182" s="30"/>
      <c r="N182" s="30"/>
      <c r="O182" s="30" t="s">
        <v>189</v>
      </c>
      <c r="P182" s="30"/>
      <c r="Q182" s="30"/>
      <c r="R182" s="30"/>
      <c r="S182" s="30"/>
      <c r="T182" s="24"/>
      <c r="U182" s="30"/>
      <c r="V182" s="30"/>
      <c r="W182" s="30"/>
      <c r="X182" s="30"/>
    </row>
    <row r="183" spans="1:24" x14ac:dyDescent="0.25">
      <c r="A183" s="18">
        <v>12699</v>
      </c>
      <c r="B183" s="23" t="s">
        <v>929</v>
      </c>
      <c r="C183" s="18">
        <f>SUM(I183+M183+O183+P183+U183)</f>
        <v>172.25</v>
      </c>
      <c r="D183" s="30"/>
      <c r="E183" s="30"/>
      <c r="F183" s="30"/>
      <c r="G183" s="30"/>
      <c r="H183" s="30"/>
      <c r="I183" s="30" t="s">
        <v>1054</v>
      </c>
      <c r="J183" s="30"/>
      <c r="K183" s="30"/>
      <c r="L183" s="30"/>
      <c r="M183" s="30" t="s">
        <v>421</v>
      </c>
      <c r="N183" s="30"/>
      <c r="O183" s="30" t="s">
        <v>89</v>
      </c>
      <c r="P183" s="30" t="s">
        <v>186</v>
      </c>
      <c r="Q183" s="30"/>
      <c r="R183" s="30"/>
      <c r="S183" s="30"/>
      <c r="T183" s="24"/>
      <c r="U183" s="30" t="s">
        <v>53</v>
      </c>
      <c r="V183" s="30"/>
      <c r="W183" s="30"/>
      <c r="X183" s="30"/>
    </row>
    <row r="184" spans="1:24" x14ac:dyDescent="0.25">
      <c r="A184" s="18">
        <v>12961</v>
      </c>
      <c r="B184" s="23" t="s">
        <v>248</v>
      </c>
      <c r="C184" s="18">
        <v>1.75</v>
      </c>
      <c r="D184" s="30"/>
      <c r="E184" s="30"/>
      <c r="F184" s="30"/>
      <c r="G184" s="30"/>
      <c r="H184" s="30"/>
      <c r="I184" s="30" t="s">
        <v>182</v>
      </c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24"/>
      <c r="U184" s="30"/>
      <c r="V184" s="30"/>
      <c r="W184" s="30"/>
      <c r="X184" s="30"/>
    </row>
    <row r="185" spans="1:24" x14ac:dyDescent="0.25">
      <c r="A185" s="18">
        <v>13016</v>
      </c>
      <c r="B185" s="23" t="s">
        <v>249</v>
      </c>
      <c r="C185" s="18">
        <v>30.5</v>
      </c>
      <c r="D185" s="30"/>
      <c r="E185" s="30"/>
      <c r="F185" s="30"/>
      <c r="G185" s="30"/>
      <c r="H185" s="30"/>
      <c r="I185" s="30" t="s">
        <v>148</v>
      </c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24"/>
      <c r="U185" s="30"/>
      <c r="V185" s="30"/>
      <c r="W185" s="30"/>
      <c r="X185" s="30"/>
    </row>
    <row r="186" spans="1:24" x14ac:dyDescent="0.25">
      <c r="A186" s="18">
        <v>13082</v>
      </c>
      <c r="B186" s="23" t="s">
        <v>250</v>
      </c>
      <c r="C186" s="18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24"/>
      <c r="U186" s="30"/>
      <c r="V186" s="30"/>
      <c r="W186" s="30"/>
      <c r="X186" s="30"/>
    </row>
    <row r="187" spans="1:24" x14ac:dyDescent="0.25">
      <c r="A187" s="18">
        <v>13319</v>
      </c>
      <c r="B187" s="23" t="s">
        <v>252</v>
      </c>
      <c r="C187" s="18">
        <f>SUM(D187+P187)</f>
        <v>24</v>
      </c>
      <c r="D187" s="30" t="s">
        <v>88</v>
      </c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 t="s">
        <v>377</v>
      </c>
      <c r="Q187" s="30"/>
      <c r="R187" s="30"/>
      <c r="S187" s="30"/>
      <c r="T187" s="24"/>
      <c r="U187" s="30"/>
      <c r="V187" s="30"/>
      <c r="W187" s="30"/>
      <c r="X187" s="30"/>
    </row>
    <row r="188" spans="1:24" x14ac:dyDescent="0.25">
      <c r="A188" s="18">
        <v>14165</v>
      </c>
      <c r="B188" s="23" t="s">
        <v>357</v>
      </c>
      <c r="C188" s="18">
        <f>SUM(D188+H188+I188+J188+M188)</f>
        <v>12</v>
      </c>
      <c r="D188" s="30" t="s">
        <v>71</v>
      </c>
      <c r="E188" s="30"/>
      <c r="F188" s="30"/>
      <c r="G188" s="30"/>
      <c r="H188" s="30" t="s">
        <v>70</v>
      </c>
      <c r="I188" s="30" t="s">
        <v>70</v>
      </c>
      <c r="J188" s="30" t="s">
        <v>70</v>
      </c>
      <c r="K188" s="30"/>
      <c r="L188" s="30"/>
      <c r="M188" s="30" t="s">
        <v>71</v>
      </c>
      <c r="N188" s="30"/>
      <c r="O188" s="30"/>
      <c r="P188" s="30"/>
      <c r="Q188" s="30"/>
      <c r="R188" s="30"/>
      <c r="S188" s="30"/>
      <c r="T188" s="24"/>
      <c r="U188" s="30"/>
      <c r="V188" s="30"/>
      <c r="W188" s="30"/>
      <c r="X188" s="30"/>
    </row>
    <row r="189" spans="1:24" x14ac:dyDescent="0.25">
      <c r="A189" s="18">
        <v>14189</v>
      </c>
      <c r="B189" s="23" t="s">
        <v>253</v>
      </c>
      <c r="C189" s="18">
        <f>SUM(D189+I189)</f>
        <v>14.75</v>
      </c>
      <c r="D189" s="30" t="s">
        <v>161</v>
      </c>
      <c r="E189" s="30"/>
      <c r="F189" s="30"/>
      <c r="G189" s="30"/>
      <c r="H189" s="30"/>
      <c r="I189" s="30" t="s">
        <v>322</v>
      </c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24"/>
      <c r="U189" s="30"/>
      <c r="V189" s="30"/>
      <c r="W189" s="30"/>
      <c r="X189" s="30"/>
    </row>
    <row r="190" spans="1:24" x14ac:dyDescent="0.25">
      <c r="A190" s="18">
        <v>14229</v>
      </c>
      <c r="B190" s="23" t="s">
        <v>254</v>
      </c>
      <c r="C190" s="18">
        <v>2.5</v>
      </c>
      <c r="D190" s="30"/>
      <c r="E190" s="30"/>
      <c r="F190" s="30"/>
      <c r="G190" s="30"/>
      <c r="H190" s="30"/>
      <c r="I190" s="30" t="s">
        <v>67</v>
      </c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24"/>
      <c r="U190" s="30"/>
      <c r="V190" s="30"/>
      <c r="W190" s="30"/>
      <c r="X190" s="30"/>
    </row>
    <row r="191" spans="1:24" x14ac:dyDescent="0.25">
      <c r="A191" s="18">
        <v>14324</v>
      </c>
      <c r="B191" s="23" t="s">
        <v>255</v>
      </c>
      <c r="C191" s="18">
        <v>29.5</v>
      </c>
      <c r="D191" s="30"/>
      <c r="E191" s="30"/>
      <c r="F191" s="30"/>
      <c r="G191" s="30"/>
      <c r="H191" s="30"/>
      <c r="I191" s="30"/>
      <c r="J191" s="30"/>
      <c r="K191" s="30"/>
      <c r="L191" s="30" t="s">
        <v>106</v>
      </c>
      <c r="M191" s="30"/>
      <c r="N191" s="30"/>
      <c r="O191" s="30"/>
      <c r="P191" s="30"/>
      <c r="Q191" s="30"/>
      <c r="R191" s="30"/>
      <c r="S191" s="30"/>
      <c r="T191" s="24"/>
      <c r="U191" s="30"/>
      <c r="V191" s="30"/>
      <c r="W191" s="30"/>
      <c r="X191" s="30"/>
    </row>
    <row r="192" spans="1:24" x14ac:dyDescent="0.25">
      <c r="A192" s="18">
        <v>15587</v>
      </c>
      <c r="B192" s="23" t="s">
        <v>256</v>
      </c>
      <c r="C192" s="18">
        <v>17</v>
      </c>
      <c r="D192" s="30"/>
      <c r="E192" s="30"/>
      <c r="F192" s="30"/>
      <c r="G192" s="30"/>
      <c r="H192" s="30"/>
      <c r="I192" s="30"/>
      <c r="J192" s="30"/>
      <c r="K192" s="30"/>
      <c r="L192" s="30" t="s">
        <v>166</v>
      </c>
      <c r="M192" s="30"/>
      <c r="N192" s="30"/>
      <c r="O192" s="30"/>
      <c r="P192" s="30"/>
      <c r="Q192" s="30"/>
      <c r="R192" s="30"/>
      <c r="S192" s="30"/>
      <c r="T192" s="24"/>
      <c r="U192" s="30"/>
      <c r="V192" s="30"/>
      <c r="W192" s="30"/>
      <c r="X192" s="30"/>
    </row>
    <row r="193" spans="1:24" x14ac:dyDescent="0.25">
      <c r="A193" s="18">
        <v>17369</v>
      </c>
      <c r="B193" s="23" t="s">
        <v>257</v>
      </c>
      <c r="C193" s="18">
        <f>SUM(I193+P193)</f>
        <v>5.5</v>
      </c>
      <c r="D193" s="30"/>
      <c r="E193" s="30"/>
      <c r="F193" s="30"/>
      <c r="G193" s="30"/>
      <c r="H193" s="30"/>
      <c r="I193" s="30" t="s">
        <v>67</v>
      </c>
      <c r="J193" s="30"/>
      <c r="K193" s="30"/>
      <c r="L193" s="30"/>
      <c r="M193" s="30"/>
      <c r="N193" s="30"/>
      <c r="O193" s="30"/>
      <c r="P193" s="30" t="s">
        <v>89</v>
      </c>
      <c r="Q193" s="30"/>
      <c r="R193" s="30"/>
      <c r="S193" s="30"/>
      <c r="T193" s="24"/>
      <c r="U193" s="30"/>
      <c r="V193" s="30"/>
      <c r="W193" s="30"/>
      <c r="X193" s="30"/>
    </row>
    <row r="194" spans="1:24" x14ac:dyDescent="0.25">
      <c r="A194" s="18">
        <v>17391</v>
      </c>
      <c r="B194" s="23" t="s">
        <v>258</v>
      </c>
      <c r="C194" s="18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24"/>
      <c r="U194" s="30"/>
      <c r="V194" s="30"/>
      <c r="W194" s="30"/>
      <c r="X194" s="30"/>
    </row>
    <row r="195" spans="1:24" x14ac:dyDescent="0.25">
      <c r="A195" s="24"/>
      <c r="B195" s="24"/>
      <c r="C195" s="18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24"/>
      <c r="U195" s="30"/>
      <c r="V195" s="30"/>
      <c r="W195" s="30"/>
      <c r="X195" s="30"/>
    </row>
    <row r="196" spans="1:24" x14ac:dyDescent="0.25">
      <c r="A196" s="18"/>
      <c r="B196" s="25" t="s">
        <v>351</v>
      </c>
      <c r="C196" s="64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24"/>
      <c r="U196" s="30"/>
      <c r="V196" s="30"/>
      <c r="W196" s="30"/>
      <c r="X196" s="30"/>
    </row>
    <row r="197" spans="1:24" x14ac:dyDescent="0.25">
      <c r="A197" s="24"/>
      <c r="B197" s="24"/>
      <c r="C197" s="64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24"/>
      <c r="U197" s="30"/>
      <c r="V197" s="30"/>
      <c r="W197" s="30"/>
      <c r="X197" s="30"/>
    </row>
    <row r="198" spans="1:24" x14ac:dyDescent="0.25">
      <c r="A198" s="18">
        <v>12764</v>
      </c>
      <c r="B198" s="23" t="s">
        <v>266</v>
      </c>
      <c r="C198" s="18">
        <f>SUM(I198+J198+O198+P198)</f>
        <v>55.75</v>
      </c>
      <c r="D198" s="30"/>
      <c r="E198" s="30"/>
      <c r="F198" s="30"/>
      <c r="G198" s="30"/>
      <c r="H198" s="30"/>
      <c r="I198" s="30" t="s">
        <v>69</v>
      </c>
      <c r="J198" s="30" t="s">
        <v>143</v>
      </c>
      <c r="K198" s="30"/>
      <c r="L198" s="30"/>
      <c r="M198" s="30"/>
      <c r="N198" s="30"/>
      <c r="O198" s="30" t="s">
        <v>157</v>
      </c>
      <c r="P198" s="30" t="s">
        <v>375</v>
      </c>
      <c r="Q198" s="30"/>
      <c r="R198" s="30"/>
      <c r="S198" s="30"/>
      <c r="T198" s="24"/>
      <c r="U198" s="30"/>
      <c r="V198" s="30"/>
      <c r="W198" s="30"/>
      <c r="X198" s="30"/>
    </row>
    <row r="199" spans="1:24" x14ac:dyDescent="0.25">
      <c r="A199" s="18">
        <v>12789</v>
      </c>
      <c r="B199" s="23" t="s">
        <v>267</v>
      </c>
      <c r="C199" s="18">
        <v>6</v>
      </c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 t="s">
        <v>68</v>
      </c>
      <c r="P199" s="30"/>
      <c r="Q199" s="30"/>
      <c r="R199" s="30"/>
      <c r="S199" s="30"/>
      <c r="T199" s="24"/>
      <c r="U199" s="30"/>
      <c r="V199" s="30"/>
      <c r="W199" s="30"/>
      <c r="X199" s="30"/>
    </row>
    <row r="200" spans="1:24" x14ac:dyDescent="0.25">
      <c r="A200" s="18">
        <v>13000</v>
      </c>
      <c r="B200" s="23" t="s">
        <v>268</v>
      </c>
      <c r="C200" s="18">
        <f>SUM(I200+J200+O200+P200)</f>
        <v>58</v>
      </c>
      <c r="D200" s="30"/>
      <c r="E200" s="30"/>
      <c r="F200" s="30"/>
      <c r="G200" s="30"/>
      <c r="H200" s="30"/>
      <c r="I200" s="30" t="s">
        <v>89</v>
      </c>
      <c r="J200" s="30" t="s">
        <v>121</v>
      </c>
      <c r="K200" s="30"/>
      <c r="L200" s="30"/>
      <c r="M200" s="30"/>
      <c r="N200" s="30"/>
      <c r="O200" s="30" t="s">
        <v>388</v>
      </c>
      <c r="P200" s="30" t="s">
        <v>387</v>
      </c>
      <c r="Q200" s="30"/>
      <c r="R200" s="30"/>
      <c r="S200" s="30"/>
      <c r="T200" s="24"/>
      <c r="U200" s="30"/>
      <c r="V200" s="30"/>
      <c r="W200" s="30"/>
      <c r="X200" s="30"/>
    </row>
    <row r="201" spans="1:24" x14ac:dyDescent="0.25">
      <c r="A201" s="18">
        <v>13015</v>
      </c>
      <c r="B201" s="23" t="s">
        <v>269</v>
      </c>
      <c r="C201" s="18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24"/>
      <c r="U201" s="30"/>
      <c r="V201" s="30"/>
      <c r="W201" s="30"/>
      <c r="X201" s="30"/>
    </row>
    <row r="202" spans="1:24" x14ac:dyDescent="0.25">
      <c r="A202" s="18">
        <v>13095</v>
      </c>
      <c r="B202" s="23" t="s">
        <v>259</v>
      </c>
      <c r="C202" s="18">
        <v>5.5</v>
      </c>
      <c r="D202" s="30"/>
      <c r="E202" s="30"/>
      <c r="F202" s="30"/>
      <c r="G202" s="30"/>
      <c r="H202" s="30"/>
      <c r="I202" s="30" t="s">
        <v>117</v>
      </c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24"/>
      <c r="U202" s="30"/>
      <c r="V202" s="30"/>
      <c r="W202" s="30"/>
      <c r="X202" s="30"/>
    </row>
    <row r="203" spans="1:24" x14ac:dyDescent="0.25">
      <c r="A203" s="18">
        <v>13754</v>
      </c>
      <c r="B203" s="23" t="s">
        <v>901</v>
      </c>
      <c r="C203" s="18">
        <f>SUM(J203+M203)</f>
        <v>146.5</v>
      </c>
      <c r="D203" s="30"/>
      <c r="E203" s="30"/>
      <c r="F203" s="30"/>
      <c r="G203" s="30"/>
      <c r="H203" s="30"/>
      <c r="I203" s="30"/>
      <c r="J203" s="30" t="s">
        <v>389</v>
      </c>
      <c r="K203" s="30"/>
      <c r="L203" s="30"/>
      <c r="M203" s="30" t="s">
        <v>320</v>
      </c>
      <c r="N203" s="30"/>
      <c r="O203" s="30"/>
      <c r="P203" s="30"/>
      <c r="Q203" s="30"/>
      <c r="R203" s="30"/>
      <c r="S203" s="30"/>
      <c r="T203" s="24"/>
      <c r="U203" s="30"/>
      <c r="V203" s="30"/>
      <c r="W203" s="30"/>
      <c r="X203" s="30"/>
    </row>
    <row r="204" spans="1:24" x14ac:dyDescent="0.25">
      <c r="A204" s="18">
        <v>14066</v>
      </c>
      <c r="B204" s="23" t="s">
        <v>261</v>
      </c>
      <c r="C204" s="18">
        <f>SUM(D204+F204+I204+M204+O204+P204+Q204+U204)</f>
        <v>132</v>
      </c>
      <c r="D204" s="30" t="s">
        <v>89</v>
      </c>
      <c r="E204" s="30"/>
      <c r="F204" s="30" t="s">
        <v>391</v>
      </c>
      <c r="G204" s="30"/>
      <c r="H204" s="30"/>
      <c r="I204" s="30" t="s">
        <v>89</v>
      </c>
      <c r="J204" s="30"/>
      <c r="K204" s="30"/>
      <c r="L204" s="30"/>
      <c r="M204" s="30" t="s">
        <v>53</v>
      </c>
      <c r="N204" s="30"/>
      <c r="O204" s="30" t="s">
        <v>117</v>
      </c>
      <c r="P204" s="30" t="s">
        <v>135</v>
      </c>
      <c r="Q204" s="30" t="s">
        <v>390</v>
      </c>
      <c r="R204" s="30"/>
      <c r="S204" s="30"/>
      <c r="T204" s="24"/>
      <c r="U204" s="30" t="s">
        <v>337</v>
      </c>
      <c r="V204" s="30"/>
      <c r="W204" s="30"/>
      <c r="X204" s="30"/>
    </row>
    <row r="205" spans="1:24" x14ac:dyDescent="0.25">
      <c r="A205" s="18">
        <v>15116</v>
      </c>
      <c r="B205" s="23" t="s">
        <v>271</v>
      </c>
      <c r="C205" s="18">
        <f>SUM(I205+J205+O205)</f>
        <v>16.5</v>
      </c>
      <c r="D205" s="30"/>
      <c r="E205" s="30"/>
      <c r="F205" s="30"/>
      <c r="G205" s="30"/>
      <c r="H205" s="30"/>
      <c r="I205" s="30" t="s">
        <v>392</v>
      </c>
      <c r="J205" s="30" t="s">
        <v>88</v>
      </c>
      <c r="K205" s="30"/>
      <c r="L205" s="30"/>
      <c r="M205" s="30"/>
      <c r="N205" s="30"/>
      <c r="O205" s="30" t="s">
        <v>68</v>
      </c>
      <c r="P205" s="30"/>
      <c r="Q205" s="30"/>
      <c r="R205" s="30"/>
      <c r="S205" s="30"/>
      <c r="T205" s="24"/>
      <c r="U205" s="30"/>
      <c r="V205" s="30"/>
      <c r="W205" s="30"/>
      <c r="X205" s="30"/>
    </row>
    <row r="206" spans="1:24" x14ac:dyDescent="0.25">
      <c r="A206" s="18">
        <v>15321</v>
      </c>
      <c r="B206" s="23" t="s">
        <v>261</v>
      </c>
      <c r="C206" s="18">
        <f>SUM(D206+F206+G206+I206+J206+M206+O206+P206+Q206+U206)</f>
        <v>257.25</v>
      </c>
      <c r="D206" s="30" t="s">
        <v>112</v>
      </c>
      <c r="E206" s="30"/>
      <c r="F206" s="30" t="s">
        <v>394</v>
      </c>
      <c r="G206" s="30" t="s">
        <v>81</v>
      </c>
      <c r="H206" s="30"/>
      <c r="I206" s="30" t="s">
        <v>75</v>
      </c>
      <c r="J206" s="30" t="s">
        <v>141</v>
      </c>
      <c r="K206" s="30"/>
      <c r="L206" s="30"/>
      <c r="M206" s="30" t="s">
        <v>143</v>
      </c>
      <c r="N206" s="30"/>
      <c r="O206" s="30" t="s">
        <v>89</v>
      </c>
      <c r="P206" s="30" t="s">
        <v>140</v>
      </c>
      <c r="Q206" s="30" t="s">
        <v>393</v>
      </c>
      <c r="R206" s="30"/>
      <c r="S206" s="30"/>
      <c r="T206" s="24"/>
      <c r="U206" s="30" t="s">
        <v>92</v>
      </c>
      <c r="V206" s="30"/>
      <c r="W206" s="30"/>
      <c r="X206" s="30"/>
    </row>
    <row r="207" spans="1:24" x14ac:dyDescent="0.25">
      <c r="A207" s="18">
        <v>16337</v>
      </c>
      <c r="B207" s="23" t="s">
        <v>272</v>
      </c>
      <c r="C207" s="18">
        <f>SUM(D207+G207+I207+J207+M207+O207+P207)</f>
        <v>80.5</v>
      </c>
      <c r="D207" s="30" t="s">
        <v>182</v>
      </c>
      <c r="E207" s="30"/>
      <c r="F207" s="30"/>
      <c r="G207" s="30" t="s">
        <v>57</v>
      </c>
      <c r="H207" s="30"/>
      <c r="I207" s="30" t="s">
        <v>68</v>
      </c>
      <c r="J207" s="30" t="s">
        <v>75</v>
      </c>
      <c r="K207" s="30"/>
      <c r="L207" s="30"/>
      <c r="M207" s="30" t="s">
        <v>86</v>
      </c>
      <c r="N207" s="30"/>
      <c r="O207" s="30" t="s">
        <v>112</v>
      </c>
      <c r="P207" s="30" t="s">
        <v>114</v>
      </c>
      <c r="Q207" s="30"/>
      <c r="R207" s="30"/>
      <c r="S207" s="30"/>
      <c r="T207" s="24"/>
      <c r="U207" s="30"/>
      <c r="V207" s="30"/>
      <c r="W207" s="30"/>
      <c r="X207" s="30"/>
    </row>
    <row r="208" spans="1:24" x14ac:dyDescent="0.25">
      <c r="A208" s="18">
        <v>16668</v>
      </c>
      <c r="B208" s="23" t="s">
        <v>262</v>
      </c>
      <c r="C208" s="18">
        <f>SUM(I208+P208)</f>
        <v>3.5</v>
      </c>
      <c r="D208" s="30"/>
      <c r="E208" s="30"/>
      <c r="F208" s="30"/>
      <c r="G208" s="30"/>
      <c r="H208" s="30"/>
      <c r="I208" s="30" t="s">
        <v>153</v>
      </c>
      <c r="J208" s="30"/>
      <c r="K208" s="30"/>
      <c r="L208" s="30"/>
      <c r="M208" s="30"/>
      <c r="N208" s="30"/>
      <c r="O208" s="30"/>
      <c r="P208" s="30" t="s">
        <v>395</v>
      </c>
      <c r="Q208" s="30"/>
      <c r="R208" s="30"/>
      <c r="S208" s="30"/>
      <c r="T208" s="24"/>
      <c r="U208" s="30"/>
      <c r="V208" s="30"/>
      <c r="W208" s="30"/>
      <c r="X208" s="30"/>
    </row>
    <row r="209" spans="1:24" x14ac:dyDescent="0.25">
      <c r="A209" s="18">
        <v>16705</v>
      </c>
      <c r="B209" s="23" t="s">
        <v>263</v>
      </c>
      <c r="C209" s="18">
        <v>8.5</v>
      </c>
      <c r="D209" s="30"/>
      <c r="E209" s="30"/>
      <c r="F209" s="30"/>
      <c r="G209" s="30"/>
      <c r="H209" s="30" t="s">
        <v>52</v>
      </c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24"/>
      <c r="U209" s="30"/>
      <c r="V209" s="30"/>
      <c r="W209" s="30"/>
      <c r="X209" s="30"/>
    </row>
    <row r="210" spans="1:24" x14ac:dyDescent="0.25">
      <c r="A210" s="18">
        <v>16831</v>
      </c>
      <c r="B210" s="23" t="s">
        <v>264</v>
      </c>
      <c r="C210" s="18">
        <f>SUM(D210+I210+M210+P210)</f>
        <v>43</v>
      </c>
      <c r="D210" s="30" t="s">
        <v>164</v>
      </c>
      <c r="E210" s="30"/>
      <c r="F210" s="30"/>
      <c r="G210" s="30"/>
      <c r="H210" s="30"/>
      <c r="I210" s="30" t="s">
        <v>396</v>
      </c>
      <c r="J210" s="30"/>
      <c r="K210" s="30"/>
      <c r="L210" s="30"/>
      <c r="M210" s="30" t="s">
        <v>57</v>
      </c>
      <c r="N210" s="30"/>
      <c r="O210" s="30"/>
      <c r="P210" s="30" t="s">
        <v>111</v>
      </c>
      <c r="Q210" s="30"/>
      <c r="R210" s="30"/>
      <c r="S210" s="30"/>
      <c r="T210" s="24"/>
      <c r="U210" s="30"/>
      <c r="V210" s="30"/>
      <c r="W210" s="30"/>
      <c r="X210" s="30"/>
    </row>
    <row r="211" spans="1:24" x14ac:dyDescent="0.25">
      <c r="A211" s="18">
        <v>17114</v>
      </c>
      <c r="B211" s="23" t="s">
        <v>265</v>
      </c>
      <c r="C211" s="18">
        <f>SUM(D211+G211+I211+J211+M211+P211+U211)</f>
        <v>708.75</v>
      </c>
      <c r="D211" s="30" t="s">
        <v>172</v>
      </c>
      <c r="E211" s="30"/>
      <c r="F211" s="30"/>
      <c r="G211" s="30" t="s">
        <v>57</v>
      </c>
      <c r="H211" s="30"/>
      <c r="I211" s="30" t="s">
        <v>1099</v>
      </c>
      <c r="J211" s="30" t="s">
        <v>102</v>
      </c>
      <c r="K211" s="30"/>
      <c r="L211" s="30"/>
      <c r="M211" s="30" t="s">
        <v>88</v>
      </c>
      <c r="N211" s="30"/>
      <c r="O211" s="30"/>
      <c r="P211" s="30" t="s">
        <v>186</v>
      </c>
      <c r="Q211" s="30"/>
      <c r="R211" s="30"/>
      <c r="S211" s="30"/>
      <c r="T211" s="24"/>
      <c r="U211" s="30" t="s">
        <v>170</v>
      </c>
      <c r="V211" s="30"/>
      <c r="W211" s="30"/>
      <c r="X211" s="30"/>
    </row>
    <row r="212" spans="1:24" x14ac:dyDescent="0.25">
      <c r="A212" s="18">
        <v>17174</v>
      </c>
      <c r="B212" s="23" t="s">
        <v>913</v>
      </c>
      <c r="C212" s="18">
        <v>2.25</v>
      </c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24"/>
      <c r="U212" s="30" t="s">
        <v>153</v>
      </c>
      <c r="V212" s="30"/>
      <c r="W212" s="30"/>
      <c r="X212" s="30"/>
    </row>
    <row r="213" spans="1:24" x14ac:dyDescent="0.25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</row>
    <row r="214" spans="1:24" x14ac:dyDescent="0.25">
      <c r="A214" s="17"/>
      <c r="B214" s="24"/>
      <c r="C214" s="18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24"/>
      <c r="U214" s="30"/>
      <c r="V214" s="30"/>
      <c r="W214" s="30"/>
      <c r="X214" s="30"/>
    </row>
    <row r="215" spans="1:24" x14ac:dyDescent="0.25">
      <c r="A215" s="17"/>
      <c r="B215" s="25" t="s">
        <v>350</v>
      </c>
      <c r="C215" s="18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24"/>
      <c r="U215" s="30"/>
      <c r="V215" s="30"/>
      <c r="W215" s="30"/>
      <c r="X215" s="30"/>
    </row>
    <row r="216" spans="1:24" x14ac:dyDescent="0.25">
      <c r="A216" s="24"/>
      <c r="B216" s="24"/>
      <c r="C216" s="18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24"/>
      <c r="U216" s="30"/>
      <c r="V216" s="30"/>
      <c r="W216" s="30"/>
      <c r="X216" s="30"/>
    </row>
    <row r="217" spans="1:24" x14ac:dyDescent="0.25">
      <c r="A217" s="18">
        <v>13645</v>
      </c>
      <c r="B217" s="23" t="s">
        <v>270</v>
      </c>
      <c r="C217" s="18">
        <f>SUM(I217+J217+P217)</f>
        <v>101</v>
      </c>
      <c r="D217" s="30"/>
      <c r="E217" s="30"/>
      <c r="F217" s="30"/>
      <c r="G217" s="30"/>
      <c r="H217" s="30"/>
      <c r="I217" s="30" t="s">
        <v>337</v>
      </c>
      <c r="J217" s="30" t="s">
        <v>398</v>
      </c>
      <c r="K217" s="30"/>
      <c r="L217" s="30"/>
      <c r="M217" s="30"/>
      <c r="N217" s="30"/>
      <c r="O217" s="30"/>
      <c r="P217" s="30" t="s">
        <v>397</v>
      </c>
      <c r="Q217" s="30"/>
      <c r="R217" s="30"/>
      <c r="S217" s="30"/>
      <c r="T217" s="24"/>
      <c r="U217" s="30"/>
      <c r="V217" s="30"/>
      <c r="W217" s="30"/>
      <c r="X217" s="30"/>
    </row>
    <row r="218" spans="1:24" x14ac:dyDescent="0.25">
      <c r="A218" s="18">
        <v>13746</v>
      </c>
      <c r="B218" s="23" t="s">
        <v>1106</v>
      </c>
      <c r="C218" s="18">
        <f>SUM(D218+I218+J218+P218)</f>
        <v>54.5</v>
      </c>
      <c r="D218" s="30" t="s">
        <v>84</v>
      </c>
      <c r="E218" s="30"/>
      <c r="F218" s="30"/>
      <c r="G218" s="30"/>
      <c r="H218" s="30"/>
      <c r="I218" s="30" t="s">
        <v>189</v>
      </c>
      <c r="J218" s="30" t="s">
        <v>185</v>
      </c>
      <c r="K218" s="30"/>
      <c r="L218" s="30"/>
      <c r="M218" s="30"/>
      <c r="N218" s="30"/>
      <c r="O218" s="30"/>
      <c r="P218" s="30" t="s">
        <v>399</v>
      </c>
      <c r="Q218" s="30"/>
      <c r="R218" s="30"/>
      <c r="S218" s="30"/>
      <c r="T218" s="24"/>
      <c r="U218" s="30"/>
      <c r="V218" s="30"/>
      <c r="W218" s="30"/>
      <c r="X218" s="30"/>
    </row>
    <row r="219" spans="1:24" x14ac:dyDescent="0.25">
      <c r="A219" s="18">
        <v>16235</v>
      </c>
      <c r="B219" s="23" t="s">
        <v>310</v>
      </c>
      <c r="C219" s="18">
        <f>SUM(I219+L219+P219+M219)</f>
        <v>284</v>
      </c>
      <c r="D219" s="30"/>
      <c r="E219" s="30"/>
      <c r="F219" s="30"/>
      <c r="G219" s="30"/>
      <c r="H219" s="30"/>
      <c r="I219" s="30" t="s">
        <v>400</v>
      </c>
      <c r="K219" s="30"/>
      <c r="L219" s="30" t="s">
        <v>401</v>
      </c>
      <c r="M219" s="30" t="s">
        <v>71</v>
      </c>
      <c r="N219" s="30"/>
      <c r="O219" s="30"/>
      <c r="P219" s="30" t="s">
        <v>323</v>
      </c>
      <c r="Q219" s="30"/>
      <c r="R219" s="30"/>
      <c r="S219" s="30"/>
      <c r="T219" s="24"/>
      <c r="U219" s="30"/>
      <c r="V219" s="30"/>
      <c r="W219" s="30"/>
      <c r="X219" s="30"/>
    </row>
    <row r="220" spans="1:24" x14ac:dyDescent="0.25">
      <c r="A220" s="18">
        <v>17212</v>
      </c>
      <c r="B220" s="23" t="s">
        <v>900</v>
      </c>
      <c r="C220" s="18">
        <f>SUM(I220+J220+P220+U220)</f>
        <v>45.25</v>
      </c>
      <c r="D220" s="30"/>
      <c r="E220" s="30"/>
      <c r="F220" s="30"/>
      <c r="G220" s="30"/>
      <c r="H220" s="30"/>
      <c r="I220" s="30" t="s">
        <v>81</v>
      </c>
      <c r="J220" s="30" t="s">
        <v>326</v>
      </c>
      <c r="K220" s="30"/>
      <c r="L220" s="30"/>
      <c r="M220" s="30"/>
      <c r="N220" s="30"/>
      <c r="O220" s="30"/>
      <c r="P220" s="30" t="s">
        <v>141</v>
      </c>
      <c r="Q220" s="30"/>
      <c r="R220" s="30"/>
      <c r="S220" s="30"/>
      <c r="T220" s="24"/>
      <c r="U220" s="30" t="s">
        <v>68</v>
      </c>
      <c r="V220" s="30"/>
      <c r="W220" s="30"/>
      <c r="X220" s="30"/>
    </row>
    <row r="221" spans="1:24" x14ac:dyDescent="0.25">
      <c r="A221" s="24"/>
      <c r="B221" s="24"/>
      <c r="C221" s="18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24"/>
      <c r="U221" s="30"/>
      <c r="V221" s="30"/>
      <c r="W221" s="30"/>
      <c r="X221" s="30"/>
    </row>
    <row r="222" spans="1:24" x14ac:dyDescent="0.25">
      <c r="A222" s="24"/>
      <c r="B222" s="25" t="s">
        <v>355</v>
      </c>
      <c r="C222" s="18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24"/>
      <c r="U222" s="30"/>
      <c r="V222" s="30"/>
      <c r="W222" s="30"/>
      <c r="X222" s="30"/>
    </row>
    <row r="223" spans="1:24" x14ac:dyDescent="0.25">
      <c r="A223" s="12"/>
      <c r="B223" s="31"/>
      <c r="C223" s="18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24"/>
      <c r="U223" s="30"/>
      <c r="V223" s="30"/>
      <c r="W223" s="30"/>
      <c r="X223" s="30"/>
    </row>
    <row r="224" spans="1:24" x14ac:dyDescent="0.25">
      <c r="A224" s="16">
        <v>12475</v>
      </c>
      <c r="B224" s="17" t="s">
        <v>861</v>
      </c>
      <c r="C224" s="18">
        <f>SUM(J224+O224+P224+U224)</f>
        <v>39.5</v>
      </c>
      <c r="D224" s="30"/>
      <c r="E224" s="30"/>
      <c r="F224" s="30"/>
      <c r="G224" s="30"/>
      <c r="H224" s="30"/>
      <c r="I224" s="30"/>
      <c r="J224" s="30" t="s">
        <v>86</v>
      </c>
      <c r="K224" s="30"/>
      <c r="L224" s="30"/>
      <c r="M224" s="30"/>
      <c r="N224" s="30"/>
      <c r="O224" s="30" t="s">
        <v>92</v>
      </c>
      <c r="P224" s="30" t="s">
        <v>399</v>
      </c>
      <c r="Q224" s="30"/>
      <c r="R224" s="30"/>
      <c r="S224" s="30"/>
      <c r="T224" s="30"/>
      <c r="U224" s="30" t="s">
        <v>395</v>
      </c>
      <c r="V224" s="30"/>
      <c r="W224" s="30"/>
      <c r="X224" s="30"/>
    </row>
    <row r="225" spans="1:24" x14ac:dyDescent="0.25">
      <c r="A225" s="26" t="s">
        <v>456</v>
      </c>
      <c r="B225" s="23" t="s">
        <v>928</v>
      </c>
      <c r="C225" s="14">
        <f>SUM(O225+P225)</f>
        <v>21.25</v>
      </c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 t="s">
        <v>161</v>
      </c>
      <c r="P225" s="30" t="s">
        <v>86</v>
      </c>
      <c r="Q225" s="30"/>
      <c r="R225" s="30"/>
      <c r="S225" s="30"/>
      <c r="T225" s="24"/>
      <c r="U225" s="30"/>
      <c r="V225" s="30"/>
      <c r="W225" s="30"/>
      <c r="X225" s="30"/>
    </row>
    <row r="226" spans="1:24" x14ac:dyDescent="0.25">
      <c r="A226" s="18" t="s">
        <v>380</v>
      </c>
      <c r="B226" s="23" t="s">
        <v>356</v>
      </c>
      <c r="C226" s="14">
        <f>SUM(M226+O226+P226)</f>
        <v>56.75</v>
      </c>
      <c r="D226" s="30"/>
      <c r="E226" s="30"/>
      <c r="F226" s="30"/>
      <c r="G226" s="30"/>
      <c r="H226" s="30"/>
      <c r="I226" s="30"/>
      <c r="J226" s="30"/>
      <c r="K226" s="30"/>
      <c r="L226" s="30"/>
      <c r="M226" s="30" t="s">
        <v>57</v>
      </c>
      <c r="N226" s="30"/>
      <c r="O226" s="30" t="s">
        <v>402</v>
      </c>
      <c r="P226" s="30" t="s">
        <v>183</v>
      </c>
      <c r="Q226" s="30"/>
      <c r="R226" s="30"/>
      <c r="S226" s="30"/>
      <c r="T226" s="24"/>
      <c r="U226" s="30"/>
      <c r="V226" s="30"/>
      <c r="W226" s="30"/>
      <c r="X226" s="30"/>
    </row>
    <row r="227" spans="1:24" x14ac:dyDescent="0.25">
      <c r="A227" s="12"/>
      <c r="B227" s="12"/>
      <c r="C227" s="30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30"/>
      <c r="V227" s="30"/>
      <c r="W227" s="30"/>
      <c r="X227" s="30"/>
    </row>
    <row r="228" spans="1:24" x14ac:dyDescent="0.25">
      <c r="A228" s="18"/>
      <c r="B228" s="25" t="s">
        <v>291</v>
      </c>
      <c r="C228" s="18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24"/>
      <c r="U228" s="30"/>
      <c r="V228" s="30"/>
      <c r="W228" s="30"/>
      <c r="X228" s="30"/>
    </row>
    <row r="229" spans="1:24" x14ac:dyDescent="0.25">
      <c r="A229" s="24"/>
      <c r="B229" s="24"/>
      <c r="C229" s="18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24"/>
      <c r="U229" s="30"/>
      <c r="V229" s="30"/>
      <c r="W229" s="30"/>
      <c r="X229" s="30"/>
    </row>
    <row r="230" spans="1:24" x14ac:dyDescent="0.25">
      <c r="A230" s="18">
        <v>12626</v>
      </c>
      <c r="B230" s="23" t="s">
        <v>275</v>
      </c>
      <c r="C230" s="18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24"/>
      <c r="U230" s="30"/>
      <c r="V230" s="30"/>
      <c r="W230" s="30"/>
      <c r="X230" s="30"/>
    </row>
    <row r="231" spans="1:24" x14ac:dyDescent="0.25">
      <c r="A231" s="18">
        <v>12627</v>
      </c>
      <c r="B231" s="23" t="s">
        <v>273</v>
      </c>
      <c r="C231" s="18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24"/>
      <c r="U231" s="30"/>
      <c r="V231" s="30"/>
      <c r="W231" s="30"/>
      <c r="X231" s="30"/>
    </row>
    <row r="232" spans="1:24" x14ac:dyDescent="0.25">
      <c r="A232" s="18">
        <v>12745</v>
      </c>
      <c r="B232" s="23" t="s">
        <v>274</v>
      </c>
      <c r="C232" s="18">
        <f>SUM(H232+I232+J232+M232+U232)</f>
        <v>58.75</v>
      </c>
      <c r="D232" s="30"/>
      <c r="E232" s="30"/>
      <c r="F232" s="30"/>
      <c r="G232" s="30"/>
      <c r="H232" s="30" t="s">
        <v>89</v>
      </c>
      <c r="I232" s="30" t="s">
        <v>170</v>
      </c>
      <c r="J232" s="30" t="s">
        <v>70</v>
      </c>
      <c r="K232" s="30"/>
      <c r="L232" s="30"/>
      <c r="M232" s="30" t="s">
        <v>88</v>
      </c>
      <c r="N232" s="30"/>
      <c r="O232" s="30"/>
      <c r="P232" s="30"/>
      <c r="Q232" s="30"/>
      <c r="R232" s="30"/>
      <c r="S232" s="30"/>
      <c r="T232" s="24"/>
      <c r="U232" s="30" t="s">
        <v>139</v>
      </c>
      <c r="V232" s="30"/>
      <c r="W232" s="30"/>
      <c r="X232" s="30"/>
    </row>
    <row r="233" spans="1:24" x14ac:dyDescent="0.25">
      <c r="A233" s="18">
        <v>13334</v>
      </c>
      <c r="B233" s="23" t="s">
        <v>276</v>
      </c>
      <c r="C233" s="18">
        <f>SUM(M233+U233)</f>
        <v>53.25</v>
      </c>
      <c r="D233" s="30"/>
      <c r="E233" s="30"/>
      <c r="F233" s="30"/>
      <c r="G233" s="30"/>
      <c r="H233" s="30"/>
      <c r="I233" s="30"/>
      <c r="J233" s="30"/>
      <c r="K233" s="30"/>
      <c r="L233" s="30"/>
      <c r="M233" s="30" t="s">
        <v>138</v>
      </c>
      <c r="N233" s="30"/>
      <c r="O233" s="30"/>
      <c r="P233" s="30"/>
      <c r="Q233" s="30"/>
      <c r="R233" s="30"/>
      <c r="S233" s="30"/>
      <c r="T233" s="24"/>
      <c r="U233" s="30" t="s">
        <v>1055</v>
      </c>
      <c r="V233" s="30"/>
      <c r="W233" s="30"/>
      <c r="X233" s="30"/>
    </row>
    <row r="234" spans="1:24" x14ac:dyDescent="0.25">
      <c r="A234" s="18">
        <v>13411</v>
      </c>
      <c r="B234" s="23" t="s">
        <v>277</v>
      </c>
      <c r="C234" s="18">
        <f>SUM(D234+F234+I234+J234+M234+O234+P234+Q234+U234+V234)</f>
        <v>1714.25</v>
      </c>
      <c r="D234" s="30" t="s">
        <v>126</v>
      </c>
      <c r="E234" s="30"/>
      <c r="F234" s="30" t="s">
        <v>424</v>
      </c>
      <c r="G234" s="30"/>
      <c r="H234" s="30"/>
      <c r="I234" s="30" t="s">
        <v>422</v>
      </c>
      <c r="J234" s="30" t="s">
        <v>64</v>
      </c>
      <c r="K234" s="30"/>
      <c r="L234" s="30"/>
      <c r="M234" s="30" t="s">
        <v>1058</v>
      </c>
      <c r="N234" s="30"/>
      <c r="O234" s="30" t="s">
        <v>65</v>
      </c>
      <c r="P234" s="30" t="s">
        <v>421</v>
      </c>
      <c r="Q234" s="30" t="s">
        <v>423</v>
      </c>
      <c r="R234" s="30"/>
      <c r="S234" s="30"/>
      <c r="T234" s="24"/>
      <c r="U234" s="30" t="s">
        <v>1057</v>
      </c>
      <c r="V234" s="30" t="s">
        <v>180</v>
      </c>
      <c r="W234" s="30"/>
      <c r="X234" s="30"/>
    </row>
    <row r="235" spans="1:24" x14ac:dyDescent="0.25">
      <c r="A235" s="18">
        <v>13760</v>
      </c>
      <c r="B235" s="23" t="s">
        <v>304</v>
      </c>
      <c r="C235" s="18">
        <f>SUM(F235+I235+J235+M235+P235+U235)</f>
        <v>651</v>
      </c>
      <c r="D235" s="30"/>
      <c r="E235" s="30"/>
      <c r="F235" s="30" t="s">
        <v>61</v>
      </c>
      <c r="G235" s="30"/>
      <c r="H235" s="30"/>
      <c r="I235" s="30" t="s">
        <v>426</v>
      </c>
      <c r="J235" s="30" t="s">
        <v>168</v>
      </c>
      <c r="K235" s="30"/>
      <c r="L235" s="30"/>
      <c r="M235" s="30" t="s">
        <v>1060</v>
      </c>
      <c r="N235" s="30"/>
      <c r="O235" s="30"/>
      <c r="P235" s="30" t="s">
        <v>425</v>
      </c>
      <c r="Q235" s="30"/>
      <c r="R235" s="30"/>
      <c r="S235" s="30"/>
      <c r="T235" s="24"/>
      <c r="U235" s="30" t="s">
        <v>1059</v>
      </c>
      <c r="V235" s="30"/>
      <c r="W235" s="30"/>
      <c r="X235" s="30"/>
    </row>
    <row r="236" spans="1:24" x14ac:dyDescent="0.25">
      <c r="A236" s="18">
        <v>14211</v>
      </c>
      <c r="B236" s="23" t="s">
        <v>278</v>
      </c>
      <c r="C236" s="18">
        <f>SUM(M236+Q236+U236)</f>
        <v>75.5</v>
      </c>
      <c r="D236" s="30"/>
      <c r="E236" s="30"/>
      <c r="F236" s="30"/>
      <c r="G236" s="30"/>
      <c r="H236" s="30"/>
      <c r="I236" s="30"/>
      <c r="J236" s="30"/>
      <c r="K236" s="30"/>
      <c r="L236" s="30"/>
      <c r="M236" s="30" t="s">
        <v>137</v>
      </c>
      <c r="N236" s="30"/>
      <c r="O236" s="30"/>
      <c r="P236" s="30"/>
      <c r="Q236" s="30" t="s">
        <v>377</v>
      </c>
      <c r="R236" s="30"/>
      <c r="S236" s="30"/>
      <c r="T236" s="24"/>
      <c r="U236" s="30" t="s">
        <v>143</v>
      </c>
      <c r="V236" s="30"/>
      <c r="W236" s="30"/>
      <c r="X236" s="30"/>
    </row>
    <row r="237" spans="1:24" x14ac:dyDescent="0.25">
      <c r="A237" s="18">
        <v>14671</v>
      </c>
      <c r="B237" s="23" t="s">
        <v>305</v>
      </c>
      <c r="C237" s="18">
        <f>SUM(D237+F237+I237+J237+M237+O237+P237+U237)</f>
        <v>751.75</v>
      </c>
      <c r="D237" s="30" t="s">
        <v>427</v>
      </c>
      <c r="E237" s="30"/>
      <c r="F237" s="30" t="s">
        <v>168</v>
      </c>
      <c r="G237" s="30"/>
      <c r="H237" s="30"/>
      <c r="I237" s="30" t="s">
        <v>138</v>
      </c>
      <c r="J237" s="30" t="s">
        <v>329</v>
      </c>
      <c r="K237" s="30"/>
      <c r="L237" s="30"/>
      <c r="M237" s="30" t="s">
        <v>1062</v>
      </c>
      <c r="N237" s="30"/>
      <c r="O237" s="30" t="s">
        <v>52</v>
      </c>
      <c r="P237" s="30" t="s">
        <v>170</v>
      </c>
      <c r="Q237" s="30"/>
      <c r="R237" s="30"/>
      <c r="S237" s="30"/>
      <c r="T237" s="24"/>
      <c r="U237" s="30" t="s">
        <v>1061</v>
      </c>
      <c r="V237" s="30"/>
      <c r="W237" s="30"/>
      <c r="X237" s="30"/>
    </row>
    <row r="238" spans="1:24" x14ac:dyDescent="0.25">
      <c r="A238" s="18">
        <v>14745</v>
      </c>
      <c r="B238" s="23" t="s">
        <v>348</v>
      </c>
      <c r="C238" s="18">
        <f>SUM(H238+I238)</f>
        <v>28.5</v>
      </c>
      <c r="D238" s="30"/>
      <c r="E238" s="30"/>
      <c r="F238" s="30"/>
      <c r="G238" s="30"/>
      <c r="H238" s="30" t="s">
        <v>100</v>
      </c>
      <c r="I238" s="30" t="s">
        <v>89</v>
      </c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24"/>
      <c r="U238" s="30"/>
      <c r="V238" s="30"/>
      <c r="W238" s="30"/>
      <c r="X238" s="30"/>
    </row>
    <row r="239" spans="1:24" x14ac:dyDescent="0.25">
      <c r="A239" s="18">
        <v>15201</v>
      </c>
      <c r="B239" s="23" t="s">
        <v>307</v>
      </c>
      <c r="C239" s="18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24"/>
      <c r="U239" s="30"/>
      <c r="V239" s="30"/>
      <c r="W239" s="30"/>
      <c r="X239" s="30"/>
    </row>
    <row r="240" spans="1:24" x14ac:dyDescent="0.25">
      <c r="A240" s="18">
        <v>15245</v>
      </c>
      <c r="B240" s="23" t="s">
        <v>349</v>
      </c>
      <c r="C240" s="18">
        <f>SUM(D240+E240+H240+I240+J240+M240+N240)</f>
        <v>536.5</v>
      </c>
      <c r="D240" s="30" t="s">
        <v>428</v>
      </c>
      <c r="E240" s="30" t="s">
        <v>430</v>
      </c>
      <c r="F240" s="30"/>
      <c r="G240" s="30"/>
      <c r="H240" s="30" t="s">
        <v>431</v>
      </c>
      <c r="I240" s="30" t="s">
        <v>58</v>
      </c>
      <c r="J240" s="30" t="s">
        <v>429</v>
      </c>
      <c r="K240" s="30"/>
      <c r="L240" s="30"/>
      <c r="M240" s="30" t="s">
        <v>180</v>
      </c>
      <c r="N240" s="30" t="s">
        <v>432</v>
      </c>
      <c r="O240" s="30"/>
      <c r="P240" s="30"/>
      <c r="Q240" s="30"/>
      <c r="R240" s="30"/>
      <c r="S240" s="30"/>
      <c r="T240" s="24"/>
      <c r="U240" s="30"/>
      <c r="V240" s="30"/>
      <c r="W240" s="30"/>
      <c r="X240" s="30"/>
    </row>
    <row r="241" spans="1:24" x14ac:dyDescent="0.25">
      <c r="A241" s="18" t="s">
        <v>433</v>
      </c>
      <c r="B241" s="23" t="s">
        <v>1103</v>
      </c>
      <c r="C241" s="18">
        <f>SUM(M241+U241)</f>
        <v>117.75</v>
      </c>
      <c r="D241" s="30"/>
      <c r="E241" s="30"/>
      <c r="F241" s="30"/>
      <c r="G241" s="30"/>
      <c r="H241" s="30"/>
      <c r="I241" s="30"/>
      <c r="J241" s="30"/>
      <c r="K241" s="30"/>
      <c r="L241" s="30"/>
      <c r="M241" s="30" t="s">
        <v>330</v>
      </c>
      <c r="N241" s="30"/>
      <c r="O241" s="30"/>
      <c r="P241" s="30"/>
      <c r="Q241" s="30"/>
      <c r="R241" s="30"/>
      <c r="S241" s="30"/>
      <c r="T241" s="24"/>
      <c r="U241" s="30" t="s">
        <v>1063</v>
      </c>
      <c r="V241" s="30"/>
      <c r="W241" s="30"/>
      <c r="X241" s="30"/>
    </row>
    <row r="242" spans="1:24" x14ac:dyDescent="0.25">
      <c r="A242" s="18">
        <v>15735</v>
      </c>
      <c r="B242" s="23" t="s">
        <v>279</v>
      </c>
      <c r="C242" s="18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24"/>
      <c r="U242" s="30"/>
      <c r="V242" s="30"/>
      <c r="W242" s="30"/>
      <c r="X242" s="30"/>
    </row>
    <row r="243" spans="1:24" x14ac:dyDescent="0.25">
      <c r="A243" s="18">
        <v>15736</v>
      </c>
      <c r="B243" s="23" t="s">
        <v>280</v>
      </c>
      <c r="C243" s="18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24"/>
      <c r="U243" s="30"/>
      <c r="V243" s="30"/>
      <c r="W243" s="30"/>
      <c r="X243" s="30"/>
    </row>
    <row r="244" spans="1:24" x14ac:dyDescent="0.25">
      <c r="A244" s="18">
        <v>15737</v>
      </c>
      <c r="B244" s="23" t="s">
        <v>281</v>
      </c>
      <c r="C244" s="18">
        <v>1</v>
      </c>
      <c r="D244" s="30"/>
      <c r="E244" s="30"/>
      <c r="F244" s="30"/>
      <c r="G244" s="30"/>
      <c r="H244" s="30"/>
      <c r="I244" s="30" t="s">
        <v>70</v>
      </c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24"/>
      <c r="U244" s="30"/>
      <c r="V244" s="30"/>
      <c r="W244" s="30"/>
      <c r="X244" s="30"/>
    </row>
    <row r="245" spans="1:24" x14ac:dyDescent="0.25">
      <c r="A245" s="18">
        <v>15738</v>
      </c>
      <c r="B245" s="23" t="s">
        <v>282</v>
      </c>
      <c r="C245" s="18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24"/>
      <c r="U245" s="30"/>
      <c r="V245" s="30"/>
      <c r="W245" s="30"/>
      <c r="X245" s="30"/>
    </row>
    <row r="246" spans="1:24" x14ac:dyDescent="0.25">
      <c r="A246" s="18">
        <v>15739</v>
      </c>
      <c r="B246" s="23" t="s">
        <v>914</v>
      </c>
      <c r="C246" s="18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24"/>
      <c r="U246" s="30"/>
      <c r="V246" s="30"/>
      <c r="W246" s="30"/>
      <c r="X246" s="30"/>
    </row>
    <row r="247" spans="1:24" x14ac:dyDescent="0.25">
      <c r="A247" s="18">
        <v>16074</v>
      </c>
      <c r="B247" s="23" t="s">
        <v>283</v>
      </c>
      <c r="C247" s="18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24"/>
      <c r="U247" s="30"/>
      <c r="V247" s="30"/>
      <c r="W247" s="30"/>
      <c r="X247" s="30"/>
    </row>
    <row r="248" spans="1:24" x14ac:dyDescent="0.25">
      <c r="A248" s="18">
        <v>16172</v>
      </c>
      <c r="B248" s="23" t="s">
        <v>284</v>
      </c>
      <c r="C248" s="18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24"/>
      <c r="U248" s="30"/>
      <c r="V248" s="30"/>
      <c r="W248" s="30"/>
      <c r="X248" s="30"/>
    </row>
    <row r="249" spans="1:24" x14ac:dyDescent="0.25">
      <c r="A249" s="18">
        <v>16173</v>
      </c>
      <c r="B249" s="23" t="s">
        <v>285</v>
      </c>
      <c r="C249" s="18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24"/>
      <c r="U249" s="30"/>
      <c r="V249" s="30"/>
      <c r="W249" s="30"/>
      <c r="X249" s="30"/>
    </row>
    <row r="250" spans="1:24" x14ac:dyDescent="0.25">
      <c r="A250" s="18">
        <v>16198</v>
      </c>
      <c r="B250" s="23" t="s">
        <v>286</v>
      </c>
      <c r="C250" s="18">
        <f>SUM(M250+O250+P250+U250)</f>
        <v>87.5</v>
      </c>
      <c r="D250" s="30"/>
      <c r="E250" s="30"/>
      <c r="F250" s="30"/>
      <c r="G250" s="30"/>
      <c r="H250" s="30"/>
      <c r="I250" s="30"/>
      <c r="J250" s="30"/>
      <c r="K250" s="30"/>
      <c r="L250" s="30"/>
      <c r="M250" s="30" t="s">
        <v>89</v>
      </c>
      <c r="N250" s="30"/>
      <c r="O250" s="30" t="s">
        <v>67</v>
      </c>
      <c r="P250" s="30" t="s">
        <v>186</v>
      </c>
      <c r="Q250" s="30"/>
      <c r="R250" s="30"/>
      <c r="S250" s="30"/>
      <c r="T250" s="24"/>
      <c r="U250" s="30" t="s">
        <v>1064</v>
      </c>
      <c r="V250" s="30"/>
      <c r="W250" s="30"/>
      <c r="X250" s="30"/>
    </row>
    <row r="251" spans="1:24" x14ac:dyDescent="0.25">
      <c r="A251" s="18">
        <v>16369</v>
      </c>
      <c r="B251" s="23" t="s">
        <v>287</v>
      </c>
      <c r="C251" s="18">
        <f>SUM(D251+G251+J251+L251+O251+P251)</f>
        <v>297.75</v>
      </c>
      <c r="D251" s="30" t="s">
        <v>434</v>
      </c>
      <c r="E251" s="30"/>
      <c r="F251" s="30"/>
      <c r="G251" s="30" t="s">
        <v>435</v>
      </c>
      <c r="H251" s="30"/>
      <c r="I251" s="30"/>
      <c r="J251" s="30" t="s">
        <v>168</v>
      </c>
      <c r="K251" s="30"/>
      <c r="L251" s="30" t="s">
        <v>117</v>
      </c>
      <c r="M251" s="30"/>
      <c r="N251" s="30"/>
      <c r="O251" s="30" t="s">
        <v>88</v>
      </c>
      <c r="P251" s="30" t="s">
        <v>108</v>
      </c>
      <c r="Q251" s="30"/>
      <c r="R251" s="30"/>
      <c r="S251" s="30"/>
      <c r="T251" s="24"/>
      <c r="U251" s="30"/>
      <c r="V251" s="30"/>
      <c r="W251" s="30"/>
      <c r="X251" s="30"/>
    </row>
    <row r="252" spans="1:24" x14ac:dyDescent="0.25">
      <c r="A252" s="18">
        <v>16486</v>
      </c>
      <c r="B252" s="23" t="s">
        <v>311</v>
      </c>
      <c r="C252" s="18">
        <f>SUM(H252+I252)</f>
        <v>19</v>
      </c>
      <c r="D252" s="30"/>
      <c r="E252" s="30"/>
      <c r="F252" s="30"/>
      <c r="G252" s="30"/>
      <c r="H252" s="30" t="s">
        <v>52</v>
      </c>
      <c r="I252" s="30" t="s">
        <v>168</v>
      </c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24"/>
      <c r="U252" s="30"/>
      <c r="V252" s="30"/>
      <c r="W252" s="30"/>
      <c r="X252" s="30"/>
    </row>
    <row r="253" spans="1:24" x14ac:dyDescent="0.25">
      <c r="A253" s="18">
        <v>16515</v>
      </c>
      <c r="B253" s="23" t="s">
        <v>288</v>
      </c>
      <c r="C253" s="18">
        <v>32</v>
      </c>
      <c r="D253" s="30"/>
      <c r="E253" s="30"/>
      <c r="F253" s="30"/>
      <c r="G253" s="30"/>
      <c r="H253" s="30"/>
      <c r="I253" s="30"/>
      <c r="J253" s="30"/>
      <c r="K253" s="30"/>
      <c r="L253" s="30" t="s">
        <v>436</v>
      </c>
      <c r="M253" s="30"/>
      <c r="N253" s="30"/>
      <c r="O253" s="30"/>
      <c r="P253" s="30"/>
      <c r="Q253" s="30"/>
      <c r="R253" s="30"/>
      <c r="S253" s="30"/>
      <c r="T253" s="24"/>
      <c r="U253" s="30"/>
      <c r="V253" s="30"/>
      <c r="W253" s="30"/>
      <c r="X253" s="30"/>
    </row>
    <row r="254" spans="1:24" x14ac:dyDescent="0.25">
      <c r="A254" s="18">
        <v>16682</v>
      </c>
      <c r="B254" s="23" t="s">
        <v>289</v>
      </c>
      <c r="C254" s="18">
        <f>SUM(H254+I254+M254)</f>
        <v>34.75</v>
      </c>
      <c r="D254" s="30"/>
      <c r="E254" s="30"/>
      <c r="F254" s="30"/>
      <c r="G254" s="30"/>
      <c r="H254" s="30" t="s">
        <v>129</v>
      </c>
      <c r="I254" s="30" t="s">
        <v>71</v>
      </c>
      <c r="J254" s="30"/>
      <c r="K254" s="30"/>
      <c r="L254" s="30"/>
      <c r="M254" s="30" t="s">
        <v>176</v>
      </c>
      <c r="N254" s="30"/>
      <c r="O254" s="30"/>
      <c r="P254" s="30"/>
      <c r="Q254" s="30"/>
      <c r="R254" s="30"/>
      <c r="S254" s="30"/>
      <c r="T254" s="24"/>
      <c r="U254" s="30"/>
      <c r="V254" s="30"/>
      <c r="W254" s="30"/>
      <c r="X254" s="30"/>
    </row>
    <row r="255" spans="1:24" x14ac:dyDescent="0.25">
      <c r="A255" s="18">
        <v>16842</v>
      </c>
      <c r="B255" s="23" t="s">
        <v>290</v>
      </c>
      <c r="C255" s="18">
        <f>SUM(M255+Q255+U255)</f>
        <v>72.5</v>
      </c>
      <c r="D255" s="30"/>
      <c r="E255" s="30"/>
      <c r="F255" s="30"/>
      <c r="G255" s="30"/>
      <c r="H255" s="30"/>
      <c r="I255" s="30"/>
      <c r="J255" s="30"/>
      <c r="K255" s="30"/>
      <c r="L255" s="30"/>
      <c r="M255" s="30" t="s">
        <v>328</v>
      </c>
      <c r="N255" s="30"/>
      <c r="O255" s="30"/>
      <c r="P255" s="30"/>
      <c r="Q255" s="30" t="s">
        <v>77</v>
      </c>
      <c r="R255" s="30"/>
      <c r="S255" s="30"/>
      <c r="T255" s="24"/>
      <c r="U255" s="30" t="s">
        <v>143</v>
      </c>
      <c r="V255" s="30"/>
      <c r="W255" s="30"/>
      <c r="X255" s="30"/>
    </row>
    <row r="256" spans="1:24" x14ac:dyDescent="0.25">
      <c r="A256" s="18">
        <v>16855</v>
      </c>
      <c r="B256" s="23" t="s">
        <v>292</v>
      </c>
      <c r="C256" s="18">
        <f>SUM(H256+U256)</f>
        <v>31.5</v>
      </c>
      <c r="D256" s="30"/>
      <c r="E256" s="30"/>
      <c r="F256" s="30"/>
      <c r="G256" s="30"/>
      <c r="H256" s="30" t="s">
        <v>173</v>
      </c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24"/>
      <c r="U256" s="30" t="s">
        <v>173</v>
      </c>
      <c r="V256" s="30"/>
      <c r="W256" s="30"/>
      <c r="X256" s="30"/>
    </row>
    <row r="257" spans="1:24" x14ac:dyDescent="0.25">
      <c r="A257" s="18">
        <v>16887</v>
      </c>
      <c r="B257" s="23" t="s">
        <v>293</v>
      </c>
      <c r="C257" s="18">
        <f>SUM(D257+E257+H257+I257+J257+N257+O257+P257+U257)</f>
        <v>281.25</v>
      </c>
      <c r="D257" s="30" t="s">
        <v>53</v>
      </c>
      <c r="E257" s="30" t="s">
        <v>437</v>
      </c>
      <c r="F257" s="30"/>
      <c r="G257" s="30"/>
      <c r="H257" s="30" t="s">
        <v>52</v>
      </c>
      <c r="I257" s="30" t="s">
        <v>369</v>
      </c>
      <c r="J257" s="30" t="s">
        <v>388</v>
      </c>
      <c r="K257" s="30"/>
      <c r="L257" s="30"/>
      <c r="M257" s="30"/>
      <c r="N257" s="30" t="s">
        <v>1066</v>
      </c>
      <c r="O257" s="30" t="s">
        <v>138</v>
      </c>
      <c r="P257" s="30" t="s">
        <v>88</v>
      </c>
      <c r="Q257" s="30"/>
      <c r="R257" s="30"/>
      <c r="S257" s="30"/>
      <c r="T257" s="24"/>
      <c r="U257" s="30" t="s">
        <v>1065</v>
      </c>
      <c r="V257" s="30"/>
      <c r="W257" s="30"/>
      <c r="X257" s="30"/>
    </row>
    <row r="258" spans="1:24" x14ac:dyDescent="0.25">
      <c r="A258" s="18">
        <v>16888</v>
      </c>
      <c r="B258" s="23" t="s">
        <v>294</v>
      </c>
      <c r="C258" s="18">
        <f>SUM(M258+Q258+U258)</f>
        <v>100.75</v>
      </c>
      <c r="D258" s="30"/>
      <c r="E258" s="30"/>
      <c r="F258" s="30"/>
      <c r="G258" s="30"/>
      <c r="H258" s="30"/>
      <c r="I258" s="30"/>
      <c r="J258" s="30"/>
      <c r="K258" s="30"/>
      <c r="L258" s="30"/>
      <c r="M258" s="30" t="s">
        <v>1063</v>
      </c>
      <c r="N258" s="30"/>
      <c r="O258" s="30"/>
      <c r="P258" s="30"/>
      <c r="Q258" s="30" t="s">
        <v>183</v>
      </c>
      <c r="R258" s="30"/>
      <c r="S258" s="30"/>
      <c r="T258" s="24"/>
      <c r="U258" s="30" t="s">
        <v>66</v>
      </c>
      <c r="V258" s="30"/>
      <c r="W258" s="30"/>
      <c r="X258" s="30"/>
    </row>
    <row r="259" spans="1:24" x14ac:dyDescent="0.25">
      <c r="A259" s="18">
        <v>16960</v>
      </c>
      <c r="B259" s="23" t="s">
        <v>295</v>
      </c>
      <c r="C259" s="18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24"/>
      <c r="U259" s="30"/>
      <c r="V259" s="30"/>
      <c r="W259" s="30"/>
      <c r="X259" s="30"/>
    </row>
    <row r="260" spans="1:24" x14ac:dyDescent="0.25">
      <c r="A260" s="18">
        <v>17037</v>
      </c>
      <c r="B260" s="23" t="s">
        <v>296</v>
      </c>
      <c r="C260" s="18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24"/>
      <c r="U260" s="30"/>
      <c r="V260" s="30"/>
      <c r="W260" s="30"/>
      <c r="X260" s="30"/>
    </row>
    <row r="261" spans="1:24" x14ac:dyDescent="0.25">
      <c r="A261" s="18">
        <v>17206</v>
      </c>
      <c r="B261" s="23" t="s">
        <v>297</v>
      </c>
      <c r="C261" s="18">
        <v>5.5</v>
      </c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 t="s">
        <v>117</v>
      </c>
      <c r="R261" s="30"/>
      <c r="S261" s="30"/>
      <c r="T261" s="24"/>
      <c r="U261" s="30"/>
      <c r="V261" s="30"/>
      <c r="W261" s="30"/>
      <c r="X261" s="30"/>
    </row>
    <row r="262" spans="1:24" x14ac:dyDescent="0.25">
      <c r="A262" s="18" t="s">
        <v>1104</v>
      </c>
      <c r="B262" s="23" t="s">
        <v>298</v>
      </c>
      <c r="C262" s="18">
        <v>60.5</v>
      </c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 t="s">
        <v>438</v>
      </c>
      <c r="R262" s="30"/>
      <c r="S262" s="30"/>
      <c r="T262" s="24"/>
      <c r="U262" s="30"/>
      <c r="V262" s="30"/>
      <c r="W262" s="30"/>
      <c r="X262" s="30"/>
    </row>
    <row r="263" spans="1:24" x14ac:dyDescent="0.25">
      <c r="A263" s="27">
        <v>17345</v>
      </c>
      <c r="B263" s="28" t="s">
        <v>543</v>
      </c>
      <c r="C263" s="18">
        <f>SUM(D263+I263+M263+O263+P263+U263)</f>
        <v>117</v>
      </c>
      <c r="D263" s="30" t="s">
        <v>183</v>
      </c>
      <c r="E263" s="30"/>
      <c r="F263" s="30"/>
      <c r="G263" s="30"/>
      <c r="H263" s="30"/>
      <c r="I263" s="30" t="s">
        <v>57</v>
      </c>
      <c r="J263" s="30"/>
      <c r="K263" s="30"/>
      <c r="L263" s="30"/>
      <c r="M263" s="30" t="s">
        <v>117</v>
      </c>
      <c r="N263" s="30"/>
      <c r="O263" s="30" t="s">
        <v>81</v>
      </c>
      <c r="P263" s="30" t="s">
        <v>157</v>
      </c>
      <c r="Q263" s="30"/>
      <c r="R263" s="30"/>
      <c r="S263" s="30"/>
      <c r="T263" s="24"/>
      <c r="U263" s="30" t="s">
        <v>1067</v>
      </c>
      <c r="V263" s="30"/>
      <c r="W263" s="30"/>
      <c r="X263" s="30"/>
    </row>
    <row r="264" spans="1:24" x14ac:dyDescent="0.25">
      <c r="A264" s="18">
        <v>17671</v>
      </c>
      <c r="B264" s="23" t="s">
        <v>300</v>
      </c>
      <c r="C264" s="18">
        <f>SUM(I264+M264+U264)</f>
        <v>120.5</v>
      </c>
      <c r="D264" s="30"/>
      <c r="E264" s="30"/>
      <c r="F264" s="30"/>
      <c r="G264" s="30"/>
      <c r="H264" s="30"/>
      <c r="I264" s="30" t="s">
        <v>393</v>
      </c>
      <c r="J264" s="30"/>
      <c r="K264" s="30"/>
      <c r="L264" s="30"/>
      <c r="M264" s="30" t="s">
        <v>144</v>
      </c>
      <c r="N264" s="30"/>
      <c r="O264" s="30"/>
      <c r="P264" s="30"/>
      <c r="Q264" s="30"/>
      <c r="R264" s="30"/>
      <c r="S264" s="30"/>
      <c r="T264" s="24"/>
      <c r="U264" s="30" t="s">
        <v>313</v>
      </c>
      <c r="V264" s="30"/>
      <c r="W264" s="30"/>
      <c r="X264" s="30"/>
    </row>
    <row r="265" spans="1:24" x14ac:dyDescent="0.2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</row>
    <row r="266" spans="1:24" x14ac:dyDescent="0.25">
      <c r="A266" s="12"/>
      <c r="B266" s="12"/>
      <c r="C266" s="18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24"/>
      <c r="U266" s="30"/>
      <c r="V266" s="30"/>
      <c r="W266" s="30"/>
      <c r="X266" s="30"/>
    </row>
    <row r="267" spans="1:24" x14ac:dyDescent="0.25">
      <c r="A267" s="12"/>
      <c r="B267" s="25" t="s">
        <v>420</v>
      </c>
      <c r="C267" s="18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24"/>
      <c r="U267" s="30"/>
      <c r="V267" s="30"/>
      <c r="W267" s="30"/>
      <c r="X267" s="30"/>
    </row>
    <row r="268" spans="1:24" x14ac:dyDescent="0.25">
      <c r="A268" s="22"/>
      <c r="B268" s="17"/>
      <c r="C268" s="18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24"/>
      <c r="U268" s="30"/>
      <c r="V268" s="30"/>
      <c r="W268" s="30"/>
      <c r="X268" s="30"/>
    </row>
    <row r="269" spans="1:24" x14ac:dyDescent="0.25">
      <c r="A269" s="21">
        <v>12470</v>
      </c>
      <c r="B269" s="17" t="s">
        <v>858</v>
      </c>
      <c r="C269" s="30">
        <f>SUM(H269+I269+M269+O269+P269)</f>
        <v>221</v>
      </c>
      <c r="D269" s="30"/>
      <c r="E269" s="30"/>
      <c r="F269" s="30"/>
      <c r="G269" s="30"/>
      <c r="H269" s="30" t="s">
        <v>176</v>
      </c>
      <c r="I269" s="30" t="s">
        <v>860</v>
      </c>
      <c r="J269" s="30"/>
      <c r="K269" s="30"/>
      <c r="L269" s="30"/>
      <c r="M269" s="30" t="s">
        <v>187</v>
      </c>
      <c r="N269" s="30"/>
      <c r="O269" s="30" t="s">
        <v>129</v>
      </c>
      <c r="P269" s="30" t="s">
        <v>859</v>
      </c>
      <c r="Q269" s="30"/>
      <c r="R269" s="30"/>
      <c r="S269" s="30"/>
      <c r="T269" s="24"/>
      <c r="U269" s="30"/>
      <c r="V269" s="30"/>
      <c r="W269" s="30"/>
      <c r="X269" s="30"/>
    </row>
    <row r="270" spans="1:24" x14ac:dyDescent="0.25">
      <c r="A270" s="18">
        <v>12794</v>
      </c>
      <c r="B270" s="23" t="s">
        <v>344</v>
      </c>
      <c r="C270" s="18">
        <f>SUM(D270+F270+H270+I270+K270+M270+O270+P270+Q270)</f>
        <v>593</v>
      </c>
      <c r="D270" s="30" t="s">
        <v>375</v>
      </c>
      <c r="E270" s="30"/>
      <c r="F270" s="30" t="s">
        <v>150</v>
      </c>
      <c r="G270" s="30"/>
      <c r="H270" s="30" t="s">
        <v>70</v>
      </c>
      <c r="I270" s="30" t="s">
        <v>106</v>
      </c>
      <c r="J270" s="30"/>
      <c r="K270" s="30" t="s">
        <v>136</v>
      </c>
      <c r="L270" s="30"/>
      <c r="M270" s="30" t="s">
        <v>151</v>
      </c>
      <c r="N270" s="30"/>
      <c r="O270" s="30" t="s">
        <v>131</v>
      </c>
      <c r="P270" s="30" t="s">
        <v>439</v>
      </c>
      <c r="Q270" s="30" t="s">
        <v>440</v>
      </c>
      <c r="R270" s="30"/>
      <c r="S270" s="30"/>
      <c r="T270" s="24"/>
      <c r="U270" s="30"/>
      <c r="V270" s="30"/>
      <c r="W270" s="30"/>
      <c r="X270" s="30"/>
    </row>
    <row r="271" spans="1:24" x14ac:dyDescent="0.25">
      <c r="A271" s="18">
        <v>12893</v>
      </c>
      <c r="B271" s="23" t="s">
        <v>301</v>
      </c>
      <c r="C271" s="18">
        <v>40</v>
      </c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24"/>
      <c r="U271" s="30" t="s">
        <v>1068</v>
      </c>
      <c r="V271" s="30"/>
      <c r="W271" s="30"/>
      <c r="X271" s="30"/>
    </row>
    <row r="272" spans="1:24" x14ac:dyDescent="0.25">
      <c r="A272" s="18">
        <v>12966</v>
      </c>
      <c r="B272" s="23" t="s">
        <v>302</v>
      </c>
      <c r="C272" s="18">
        <f>SUM(I272+O272+U272)</f>
        <v>156.25</v>
      </c>
      <c r="D272" s="30"/>
      <c r="E272" s="30"/>
      <c r="F272" s="30"/>
      <c r="G272" s="30"/>
      <c r="H272" s="30"/>
      <c r="I272" s="30" t="s">
        <v>441</v>
      </c>
      <c r="J272" s="30"/>
      <c r="K272" s="30"/>
      <c r="L272" s="30"/>
      <c r="M272" s="30"/>
      <c r="N272" s="30"/>
      <c r="O272" s="30" t="s">
        <v>68</v>
      </c>
      <c r="P272" s="30"/>
      <c r="Q272" s="30"/>
      <c r="R272" s="30"/>
      <c r="S272" s="30"/>
      <c r="T272" s="24"/>
      <c r="U272" s="30" t="s">
        <v>114</v>
      </c>
      <c r="V272" s="30"/>
      <c r="W272" s="30"/>
      <c r="X272" s="30"/>
    </row>
    <row r="273" spans="1:24" x14ac:dyDescent="0.25">
      <c r="A273" s="18">
        <v>13443</v>
      </c>
      <c r="B273" s="23" t="s">
        <v>354</v>
      </c>
      <c r="C273" s="18">
        <f>SUM(D273+E273+H273+I273+J273+M273+N273+P273+U273)</f>
        <v>633</v>
      </c>
      <c r="D273" s="30" t="s">
        <v>118</v>
      </c>
      <c r="E273" s="30" t="s">
        <v>78</v>
      </c>
      <c r="F273" s="30"/>
      <c r="G273" s="30"/>
      <c r="H273" s="30" t="s">
        <v>445</v>
      </c>
      <c r="I273" s="30" t="s">
        <v>444</v>
      </c>
      <c r="J273" s="30" t="s">
        <v>443</v>
      </c>
      <c r="K273" s="30"/>
      <c r="L273" s="30"/>
      <c r="M273" s="30" t="s">
        <v>58</v>
      </c>
      <c r="N273" s="30" t="s">
        <v>446</v>
      </c>
      <c r="O273" s="30"/>
      <c r="P273" s="30" t="s">
        <v>442</v>
      </c>
      <c r="Q273" s="30"/>
      <c r="R273" s="30"/>
      <c r="S273" s="30"/>
      <c r="T273" s="24"/>
      <c r="U273" s="30" t="s">
        <v>320</v>
      </c>
      <c r="V273" s="30"/>
      <c r="W273" s="30"/>
      <c r="X273" s="30"/>
    </row>
    <row r="274" spans="1:24" x14ac:dyDescent="0.25">
      <c r="A274" s="18">
        <v>13465</v>
      </c>
      <c r="B274" s="23" t="s">
        <v>303</v>
      </c>
      <c r="C274" s="18">
        <v>26</v>
      </c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 t="s">
        <v>447</v>
      </c>
      <c r="R274" s="30"/>
      <c r="S274" s="30"/>
      <c r="T274" s="24"/>
      <c r="U274" s="30"/>
      <c r="V274" s="30"/>
      <c r="W274" s="30"/>
      <c r="X274" s="30"/>
    </row>
    <row r="275" spans="1:24" x14ac:dyDescent="0.25">
      <c r="A275" s="27" t="s">
        <v>510</v>
      </c>
      <c r="B275" s="28" t="s">
        <v>511</v>
      </c>
      <c r="C275" s="18">
        <f>SUM(D275+E275+H275+I275+J275+M275+N275+O275+P275+U275)</f>
        <v>602.5</v>
      </c>
      <c r="D275" s="30" t="s">
        <v>436</v>
      </c>
      <c r="E275" s="30" t="s">
        <v>559</v>
      </c>
      <c r="F275" s="30"/>
      <c r="G275" s="30"/>
      <c r="H275" s="30" t="s">
        <v>560</v>
      </c>
      <c r="I275" s="30" t="s">
        <v>315</v>
      </c>
      <c r="J275" s="30" t="s">
        <v>387</v>
      </c>
      <c r="K275" s="30"/>
      <c r="L275" s="30"/>
      <c r="M275" s="30" t="s">
        <v>151</v>
      </c>
      <c r="N275" s="30" t="s">
        <v>561</v>
      </c>
      <c r="O275" s="63" t="s">
        <v>475</v>
      </c>
      <c r="P275" s="30" t="s">
        <v>70</v>
      </c>
      <c r="Q275" s="30"/>
      <c r="R275" s="30"/>
      <c r="S275" s="30"/>
      <c r="T275" s="24"/>
      <c r="U275" s="30" t="s">
        <v>138</v>
      </c>
      <c r="V275" s="30"/>
      <c r="W275" s="30"/>
      <c r="X275" s="30"/>
    </row>
    <row r="276" spans="1:24" x14ac:dyDescent="0.25">
      <c r="A276" s="18">
        <v>13675</v>
      </c>
      <c r="B276" s="23" t="s">
        <v>306</v>
      </c>
      <c r="C276" s="18">
        <f>SUM(I276+U276)</f>
        <v>151.75</v>
      </c>
      <c r="D276" s="30"/>
      <c r="E276" s="30"/>
      <c r="F276" s="30"/>
      <c r="G276" s="30"/>
      <c r="H276" s="30"/>
      <c r="I276" s="30" t="s">
        <v>448</v>
      </c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24"/>
      <c r="U276" s="30" t="s">
        <v>79</v>
      </c>
      <c r="V276" s="30"/>
      <c r="W276" s="30"/>
      <c r="X276" s="30"/>
    </row>
    <row r="277" spans="1:24" x14ac:dyDescent="0.25">
      <c r="A277" s="18">
        <v>13943</v>
      </c>
      <c r="B277" s="23" t="s">
        <v>519</v>
      </c>
      <c r="C277" s="18">
        <f>SUM(H277+I277+M277)</f>
        <v>133.75</v>
      </c>
      <c r="D277" s="30"/>
      <c r="E277" s="30"/>
      <c r="F277" s="30"/>
      <c r="G277" s="30"/>
      <c r="H277" s="30" t="s">
        <v>153</v>
      </c>
      <c r="I277" s="30" t="s">
        <v>181</v>
      </c>
      <c r="J277" s="30"/>
      <c r="K277" s="30"/>
      <c r="L277" s="30"/>
      <c r="M277" s="30" t="s">
        <v>67</v>
      </c>
      <c r="N277" s="30"/>
      <c r="O277" s="30"/>
      <c r="P277" s="30"/>
      <c r="Q277" s="30"/>
      <c r="R277" s="30"/>
      <c r="S277" s="30"/>
      <c r="T277" s="24"/>
      <c r="U277" s="30"/>
      <c r="V277" s="30"/>
      <c r="W277" s="30"/>
      <c r="X277" s="30"/>
    </row>
    <row r="278" spans="1:24" x14ac:dyDescent="0.25">
      <c r="A278" s="18">
        <v>14145</v>
      </c>
      <c r="B278" s="23" t="s">
        <v>346</v>
      </c>
      <c r="C278" s="18">
        <f>SUM(I278+J278+M278+P278+U278)</f>
        <v>88.5</v>
      </c>
      <c r="D278" s="30"/>
      <c r="E278" s="30"/>
      <c r="F278" s="30"/>
      <c r="G278" s="30"/>
      <c r="H278" s="30"/>
      <c r="I278" s="30" t="s">
        <v>77</v>
      </c>
      <c r="J278" s="30" t="s">
        <v>52</v>
      </c>
      <c r="K278" s="30"/>
      <c r="L278" s="30"/>
      <c r="M278" s="30" t="s">
        <v>70</v>
      </c>
      <c r="N278" s="30"/>
      <c r="O278" s="30"/>
      <c r="P278" s="30" t="s">
        <v>143</v>
      </c>
      <c r="Q278" s="30"/>
      <c r="R278" s="30"/>
      <c r="S278" s="30"/>
      <c r="T278" s="24"/>
      <c r="U278" s="30" t="s">
        <v>568</v>
      </c>
      <c r="V278" s="30"/>
      <c r="W278" s="30"/>
      <c r="X278" s="30"/>
    </row>
    <row r="279" spans="1:24" x14ac:dyDescent="0.25">
      <c r="A279" s="18">
        <v>14759</v>
      </c>
      <c r="B279" s="23" t="s">
        <v>358</v>
      </c>
      <c r="C279" s="18">
        <f>SUM(I279+J279+P279+U279)</f>
        <v>43.75</v>
      </c>
      <c r="D279" s="30"/>
      <c r="E279" s="30"/>
      <c r="F279" s="30"/>
      <c r="G279" s="30"/>
      <c r="H279" s="30"/>
      <c r="I279" s="30" t="s">
        <v>136</v>
      </c>
      <c r="J279" s="30" t="s">
        <v>101</v>
      </c>
      <c r="K279" s="30"/>
      <c r="L279" s="30"/>
      <c r="M279" s="30"/>
      <c r="N279" s="30"/>
      <c r="O279" s="30"/>
      <c r="P279" s="30" t="s">
        <v>57</v>
      </c>
      <c r="Q279" s="30"/>
      <c r="R279" s="30"/>
      <c r="S279" s="30"/>
      <c r="T279" s="24"/>
      <c r="U279" s="30" t="s">
        <v>492</v>
      </c>
      <c r="V279" s="30"/>
      <c r="W279" s="30"/>
      <c r="X279" s="30"/>
    </row>
    <row r="280" spans="1:24" x14ac:dyDescent="0.25">
      <c r="A280" s="27">
        <v>15140</v>
      </c>
      <c r="B280" s="28" t="s">
        <v>533</v>
      </c>
      <c r="C280" s="18">
        <f>SUM(I280+O280+P280+Q280+U280)</f>
        <v>226.25</v>
      </c>
      <c r="D280" s="30"/>
      <c r="E280" s="30"/>
      <c r="F280" s="30"/>
      <c r="G280" s="30"/>
      <c r="H280" s="30"/>
      <c r="I280" s="30" t="s">
        <v>563</v>
      </c>
      <c r="J280" s="30"/>
      <c r="K280" s="30"/>
      <c r="L280" s="30"/>
      <c r="M280" s="30"/>
      <c r="N280" s="30"/>
      <c r="O280" s="30" t="s">
        <v>52</v>
      </c>
      <c r="P280" s="30" t="s">
        <v>562</v>
      </c>
      <c r="Q280" s="30" t="s">
        <v>157</v>
      </c>
      <c r="R280" s="30"/>
      <c r="S280" s="30"/>
      <c r="T280" s="24"/>
      <c r="U280" s="30" t="s">
        <v>818</v>
      </c>
      <c r="V280" s="30"/>
      <c r="W280" s="30"/>
      <c r="X280" s="30"/>
    </row>
    <row r="281" spans="1:24" x14ac:dyDescent="0.25">
      <c r="A281" s="18">
        <v>16161</v>
      </c>
      <c r="B281" s="23" t="s">
        <v>309</v>
      </c>
      <c r="C281" s="18">
        <f>SUM(D281+E281+J281+O281+P281)</f>
        <v>70.5</v>
      </c>
      <c r="D281" s="30" t="s">
        <v>84</v>
      </c>
      <c r="E281" s="30" t="s">
        <v>153</v>
      </c>
      <c r="F281" s="30"/>
      <c r="G281" s="30"/>
      <c r="H281" s="30"/>
      <c r="I281" s="30"/>
      <c r="J281" s="30" t="s">
        <v>167</v>
      </c>
      <c r="K281" s="30"/>
      <c r="L281" s="30"/>
      <c r="M281" s="30"/>
      <c r="N281" s="30"/>
      <c r="O281" s="30" t="s">
        <v>447</v>
      </c>
      <c r="P281" s="30" t="s">
        <v>192</v>
      </c>
      <c r="Q281" s="30"/>
      <c r="R281" s="30"/>
      <c r="S281" s="30"/>
      <c r="T281" s="24"/>
      <c r="U281" s="30"/>
      <c r="V281" s="30"/>
      <c r="W281" s="30"/>
      <c r="X281" s="30"/>
    </row>
    <row r="282" spans="1:24" x14ac:dyDescent="0.25">
      <c r="A282" s="29">
        <v>16570</v>
      </c>
      <c r="B282" s="28" t="s">
        <v>905</v>
      </c>
      <c r="C282" s="30">
        <f>SUM(G282+P282+U282)</f>
        <v>52.5</v>
      </c>
      <c r="D282" s="30"/>
      <c r="E282" s="30"/>
      <c r="F282" s="30"/>
      <c r="G282" s="30" t="s">
        <v>68</v>
      </c>
      <c r="H282" s="30"/>
      <c r="I282" s="30"/>
      <c r="J282" s="30"/>
      <c r="K282" s="30"/>
      <c r="L282" s="30"/>
      <c r="M282" s="30"/>
      <c r="N282" s="30"/>
      <c r="O282" s="30"/>
      <c r="P282" s="30" t="s">
        <v>143</v>
      </c>
      <c r="Q282" s="30"/>
      <c r="R282" s="44"/>
      <c r="S282" s="30"/>
      <c r="T282" s="24"/>
      <c r="U282" s="30" t="s">
        <v>584</v>
      </c>
      <c r="V282" s="30"/>
      <c r="W282" s="30"/>
      <c r="X282" s="30"/>
    </row>
    <row r="283" spans="1:24" x14ac:dyDescent="0.25">
      <c r="A283" s="18">
        <v>16642</v>
      </c>
      <c r="B283" s="23" t="s">
        <v>645</v>
      </c>
      <c r="C283" s="18">
        <f>SUM(D283+E283+G283+H283+I283+J283+L283+M283+N283+O283+P283+U283)</f>
        <v>540</v>
      </c>
      <c r="D283" s="30" t="s">
        <v>155</v>
      </c>
      <c r="E283" s="30" t="s">
        <v>450</v>
      </c>
      <c r="F283" s="30"/>
      <c r="G283" s="30" t="s">
        <v>52</v>
      </c>
      <c r="H283" s="30" t="s">
        <v>87</v>
      </c>
      <c r="I283" s="30" t="s">
        <v>361</v>
      </c>
      <c r="J283" s="30" t="s">
        <v>449</v>
      </c>
      <c r="K283" s="30"/>
      <c r="L283" s="30" t="s">
        <v>162</v>
      </c>
      <c r="M283" s="30" t="s">
        <v>114</v>
      </c>
      <c r="N283" s="30" t="s">
        <v>451</v>
      </c>
      <c r="O283" s="30" t="s">
        <v>187</v>
      </c>
      <c r="P283" s="30" t="s">
        <v>192</v>
      </c>
      <c r="Q283" s="30"/>
      <c r="R283" s="30"/>
      <c r="S283" s="30"/>
      <c r="T283" s="24"/>
      <c r="U283" s="30" t="s">
        <v>376</v>
      </c>
      <c r="V283" s="30"/>
      <c r="W283" s="30"/>
      <c r="X283" s="30"/>
    </row>
    <row r="284" spans="1:24" x14ac:dyDescent="0.25">
      <c r="A284" s="18">
        <v>16755</v>
      </c>
      <c r="B284" s="23" t="s">
        <v>312</v>
      </c>
      <c r="C284" s="18">
        <f>SUM(M284+U284)</f>
        <v>7.5</v>
      </c>
      <c r="D284" s="30"/>
      <c r="E284" s="30"/>
      <c r="F284" s="30"/>
      <c r="G284" s="30"/>
      <c r="H284" s="30"/>
      <c r="I284" s="30"/>
      <c r="J284" s="30"/>
      <c r="K284" s="30"/>
      <c r="L284" s="30"/>
      <c r="M284" s="30" t="s">
        <v>57</v>
      </c>
      <c r="N284" s="30"/>
      <c r="O284" s="30"/>
      <c r="P284" s="30"/>
      <c r="Q284" s="30"/>
      <c r="R284" s="30"/>
      <c r="S284" s="30"/>
      <c r="T284" s="24"/>
      <c r="U284" s="30" t="s">
        <v>79</v>
      </c>
      <c r="V284" s="30"/>
      <c r="W284" s="30"/>
      <c r="X284" s="30"/>
    </row>
    <row r="285" spans="1:24" x14ac:dyDescent="0.25">
      <c r="A285" s="18">
        <v>17471</v>
      </c>
      <c r="B285" s="23" t="s">
        <v>352</v>
      </c>
      <c r="C285" s="18">
        <f>SUM(D285+E285+H285+I285+J285+L285+M285+N285+P285+U285)</f>
        <v>682.75</v>
      </c>
      <c r="D285" s="30" t="s">
        <v>58</v>
      </c>
      <c r="E285" s="30" t="s">
        <v>452</v>
      </c>
      <c r="F285" s="30"/>
      <c r="G285" s="30"/>
      <c r="H285" s="30" t="s">
        <v>453</v>
      </c>
      <c r="I285" s="30" t="s">
        <v>172</v>
      </c>
      <c r="J285" s="30" t="s">
        <v>100</v>
      </c>
      <c r="K285" s="30"/>
      <c r="L285" s="30" t="s">
        <v>188</v>
      </c>
      <c r="M285" s="30" t="s">
        <v>325</v>
      </c>
      <c r="N285" s="30" t="s">
        <v>454</v>
      </c>
      <c r="O285" s="30"/>
      <c r="P285" s="30" t="s">
        <v>84</v>
      </c>
      <c r="Q285" s="30"/>
      <c r="R285" s="30"/>
      <c r="S285" s="30"/>
      <c r="T285" s="24"/>
      <c r="U285" s="30" t="s">
        <v>867</v>
      </c>
      <c r="V285" s="30"/>
      <c r="W285" s="30"/>
      <c r="X285" s="30"/>
    </row>
    <row r="286" spans="1:24" x14ac:dyDescent="0.25">
      <c r="A286" s="18">
        <v>17518</v>
      </c>
      <c r="B286" s="23" t="s">
        <v>546</v>
      </c>
      <c r="C286" s="18">
        <f>SUM(P286+U286)</f>
        <v>118.25</v>
      </c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 t="s">
        <v>121</v>
      </c>
      <c r="Q286" s="30"/>
      <c r="R286" s="30"/>
      <c r="S286" s="30"/>
      <c r="T286" s="24"/>
      <c r="U286" s="30" t="s">
        <v>1069</v>
      </c>
      <c r="V286" s="30"/>
      <c r="W286" s="30"/>
      <c r="X286" s="30"/>
    </row>
    <row r="287" spans="1:24" x14ac:dyDescent="0.25">
      <c r="A287" s="18">
        <v>17637</v>
      </c>
      <c r="B287" s="23" t="s">
        <v>299</v>
      </c>
      <c r="C287" s="18">
        <f>SUM(H287+I287+J287+M287+N287+U287)</f>
        <v>76.75</v>
      </c>
      <c r="D287" s="30"/>
      <c r="E287" s="30"/>
      <c r="F287" s="30"/>
      <c r="G287" s="30"/>
      <c r="H287" s="30" t="s">
        <v>455</v>
      </c>
      <c r="I287" s="30" t="s">
        <v>121</v>
      </c>
      <c r="J287" s="30" t="s">
        <v>56</v>
      </c>
      <c r="K287" s="30"/>
      <c r="L287" s="30"/>
      <c r="M287" s="30" t="s">
        <v>89</v>
      </c>
      <c r="N287" s="30" t="s">
        <v>52</v>
      </c>
      <c r="O287" s="30"/>
      <c r="P287" s="30"/>
      <c r="Q287" s="30"/>
      <c r="R287" s="30"/>
      <c r="S287" s="30"/>
      <c r="T287" s="24"/>
      <c r="U287" s="30" t="s">
        <v>63</v>
      </c>
      <c r="V287" s="30"/>
      <c r="W287" s="30"/>
      <c r="X287" s="30"/>
    </row>
    <row r="288" spans="1:24" x14ac:dyDescent="0.25">
      <c r="A288" s="12"/>
      <c r="B288" s="12"/>
      <c r="C288" s="30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30"/>
      <c r="V288" s="30"/>
      <c r="W288" s="30"/>
      <c r="X288" s="30"/>
    </row>
    <row r="289" spans="1:24" x14ac:dyDescent="0.25">
      <c r="A289" s="18"/>
      <c r="B289" s="25" t="s">
        <v>343</v>
      </c>
      <c r="C289" s="18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24"/>
      <c r="U289" s="30"/>
      <c r="V289" s="30"/>
      <c r="W289" s="30"/>
      <c r="X289" s="30"/>
    </row>
    <row r="290" spans="1:24" x14ac:dyDescent="0.25">
      <c r="A290" s="18"/>
      <c r="B290" s="23"/>
      <c r="C290" s="18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24"/>
      <c r="U290" s="30"/>
      <c r="V290" s="30"/>
      <c r="W290" s="30"/>
      <c r="X290" s="30"/>
    </row>
    <row r="291" spans="1:24" x14ac:dyDescent="0.25">
      <c r="A291" s="18">
        <v>12542</v>
      </c>
      <c r="B291" s="23" t="s">
        <v>927</v>
      </c>
      <c r="C291" s="18">
        <f>SUM(O291+P291)</f>
        <v>12.25</v>
      </c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 t="s">
        <v>111</v>
      </c>
      <c r="P291" s="30" t="s">
        <v>67</v>
      </c>
      <c r="Q291" s="30"/>
      <c r="R291" s="30"/>
      <c r="S291" s="30"/>
      <c r="T291" s="24"/>
      <c r="U291" s="30"/>
      <c r="V291" s="30"/>
      <c r="W291" s="30"/>
      <c r="X291" s="30"/>
    </row>
    <row r="292" spans="1:24" x14ac:dyDescent="0.25">
      <c r="A292" s="18">
        <v>13766</v>
      </c>
      <c r="B292" s="23" t="s">
        <v>345</v>
      </c>
      <c r="C292" s="18">
        <f>SUM(I292+M292)</f>
        <v>68.25</v>
      </c>
      <c r="D292" s="30"/>
      <c r="E292" s="30"/>
      <c r="F292" s="30"/>
      <c r="G292" s="30"/>
      <c r="H292" s="30"/>
      <c r="I292" s="30" t="s">
        <v>463</v>
      </c>
      <c r="J292" s="30"/>
      <c r="K292" s="30"/>
      <c r="L292" s="30"/>
      <c r="M292" s="30" t="s">
        <v>153</v>
      </c>
      <c r="N292" s="30"/>
      <c r="O292" s="30"/>
      <c r="P292" s="30"/>
      <c r="Q292" s="30"/>
      <c r="R292" s="30"/>
      <c r="S292" s="30"/>
      <c r="T292" s="24"/>
      <c r="U292" s="30"/>
      <c r="V292" s="30"/>
      <c r="W292" s="30"/>
      <c r="X292" s="30"/>
    </row>
    <row r="293" spans="1:24" x14ac:dyDescent="0.25">
      <c r="A293" s="18">
        <v>14208</v>
      </c>
      <c r="B293" s="23" t="s">
        <v>347</v>
      </c>
      <c r="C293" s="18">
        <v>4</v>
      </c>
      <c r="D293" s="30"/>
      <c r="E293" s="30"/>
      <c r="F293" s="30"/>
      <c r="G293" s="30"/>
      <c r="H293" s="30"/>
      <c r="I293" s="30"/>
      <c r="J293" s="30" t="s">
        <v>79</v>
      </c>
      <c r="K293" s="30"/>
      <c r="L293" s="30"/>
      <c r="M293" s="30"/>
      <c r="N293" s="30"/>
      <c r="O293" s="30"/>
      <c r="P293" s="30"/>
      <c r="Q293" s="30"/>
      <c r="R293" s="30"/>
      <c r="S293" s="30"/>
      <c r="T293" s="24"/>
      <c r="U293" s="30"/>
      <c r="V293" s="30"/>
      <c r="W293" s="30"/>
      <c r="X293" s="30"/>
    </row>
    <row r="294" spans="1:24" x14ac:dyDescent="0.25">
      <c r="A294" s="18">
        <v>17390</v>
      </c>
      <c r="B294" s="23" t="s">
        <v>359</v>
      </c>
      <c r="C294" s="18">
        <f>SUM(H294+M294+U294)</f>
        <v>32.25</v>
      </c>
      <c r="D294" s="30"/>
      <c r="E294" s="30"/>
      <c r="F294" s="30"/>
      <c r="G294" s="30"/>
      <c r="H294" s="30" t="s">
        <v>129</v>
      </c>
      <c r="I294" s="30"/>
      <c r="J294" s="30"/>
      <c r="K294" s="30"/>
      <c r="L294" s="30"/>
      <c r="M294" s="30" t="s">
        <v>52</v>
      </c>
      <c r="N294" s="30"/>
      <c r="O294" s="30"/>
      <c r="P294" s="30"/>
      <c r="Q294" s="30"/>
      <c r="R294" s="30"/>
      <c r="S294" s="30"/>
      <c r="T294" s="24"/>
      <c r="U294" s="30" t="s">
        <v>187</v>
      </c>
      <c r="V294" s="30"/>
      <c r="W294" s="30"/>
      <c r="X294" s="30"/>
    </row>
    <row r="295" spans="1:24" x14ac:dyDescent="0.25">
      <c r="A295" s="18">
        <v>17706</v>
      </c>
      <c r="B295" s="23" t="s">
        <v>353</v>
      </c>
      <c r="C295" s="18">
        <v>7.25</v>
      </c>
      <c r="D295" s="30"/>
      <c r="E295" s="30"/>
      <c r="F295" s="30"/>
      <c r="G295" s="30"/>
      <c r="H295" s="30"/>
      <c r="I295" s="30" t="s">
        <v>129</v>
      </c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24"/>
      <c r="U295" s="30"/>
      <c r="V295" s="30"/>
      <c r="W295" s="30"/>
      <c r="X295" s="30"/>
    </row>
    <row r="296" spans="1:24" x14ac:dyDescent="0.25">
      <c r="A296" s="12"/>
      <c r="B296" s="12"/>
      <c r="C296" s="18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24"/>
      <c r="U296" s="30"/>
      <c r="V296" s="30"/>
      <c r="W296" s="30"/>
      <c r="X296" s="30"/>
    </row>
    <row r="297" spans="1:24" x14ac:dyDescent="0.25">
      <c r="A297" s="22"/>
      <c r="B297" s="25" t="s">
        <v>384</v>
      </c>
      <c r="C297" s="18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24"/>
      <c r="U297" s="30"/>
      <c r="V297" s="30"/>
      <c r="W297" s="30"/>
      <c r="X297" s="30"/>
    </row>
    <row r="298" spans="1:24" x14ac:dyDescent="0.25">
      <c r="A298" s="22"/>
      <c r="B298" s="12"/>
      <c r="C298" s="18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24"/>
      <c r="U298" s="30"/>
      <c r="V298" s="30"/>
      <c r="W298" s="30"/>
      <c r="X298" s="30"/>
    </row>
    <row r="299" spans="1:24" x14ac:dyDescent="0.25">
      <c r="A299" s="21">
        <v>12630</v>
      </c>
      <c r="B299" s="17" t="s">
        <v>899</v>
      </c>
      <c r="C299" s="18">
        <f>SUM(I299+J299+M299+O299+P299)</f>
        <v>356</v>
      </c>
      <c r="D299" s="30"/>
      <c r="E299" s="30"/>
      <c r="F299" s="30"/>
      <c r="G299" s="30"/>
      <c r="H299" s="30"/>
      <c r="I299" s="30" t="s">
        <v>466</v>
      </c>
      <c r="J299" s="30" t="s">
        <v>319</v>
      </c>
      <c r="K299" s="30"/>
      <c r="L299" s="30"/>
      <c r="M299" s="30" t="s">
        <v>329</v>
      </c>
      <c r="N299" s="30"/>
      <c r="O299" s="30" t="s">
        <v>63</v>
      </c>
      <c r="P299" s="30" t="s">
        <v>465</v>
      </c>
      <c r="Q299" s="30"/>
      <c r="R299" s="30"/>
      <c r="S299" s="30"/>
      <c r="T299" s="24"/>
      <c r="U299" s="30"/>
      <c r="V299" s="30"/>
      <c r="W299" s="30"/>
      <c r="X299" s="30"/>
    </row>
    <row r="300" spans="1:24" x14ac:dyDescent="0.25">
      <c r="A300" s="21">
        <v>13140</v>
      </c>
      <c r="B300" s="17" t="s">
        <v>920</v>
      </c>
      <c r="C300" s="18">
        <f>SUM(D300+I300+J300+L300+P300)</f>
        <v>152.75</v>
      </c>
      <c r="D300" s="30" t="s">
        <v>157</v>
      </c>
      <c r="E300" s="30"/>
      <c r="F300" s="30"/>
      <c r="G300" s="30"/>
      <c r="H300" s="30"/>
      <c r="I300" s="30" t="s">
        <v>444</v>
      </c>
      <c r="J300" s="30" t="s">
        <v>129</v>
      </c>
      <c r="K300" s="30"/>
      <c r="L300" s="30" t="s">
        <v>467</v>
      </c>
      <c r="M300" s="30"/>
      <c r="N300" s="30"/>
      <c r="P300" s="30" t="s">
        <v>176</v>
      </c>
      <c r="Q300" s="30"/>
      <c r="R300" s="30"/>
      <c r="S300" s="30"/>
      <c r="T300" s="24"/>
      <c r="U300" s="30"/>
      <c r="V300" s="30"/>
      <c r="W300" s="30"/>
      <c r="X300" s="30"/>
    </row>
    <row r="301" spans="1:24" x14ac:dyDescent="0.25">
      <c r="A301" s="21">
        <v>13464</v>
      </c>
      <c r="B301" s="17" t="s">
        <v>379</v>
      </c>
      <c r="C301" s="18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24"/>
      <c r="U301" s="30"/>
      <c r="V301" s="30"/>
      <c r="W301" s="30"/>
      <c r="X301" s="30"/>
    </row>
    <row r="302" spans="1:24" x14ac:dyDescent="0.25">
      <c r="A302" s="21">
        <v>14619</v>
      </c>
      <c r="B302" s="17" t="s">
        <v>921</v>
      </c>
      <c r="C302" s="18">
        <f>SUM(D302+I302+J302+L302+O302+P302)</f>
        <v>793.25</v>
      </c>
      <c r="D302" s="30" t="s">
        <v>112</v>
      </c>
      <c r="E302" s="30"/>
      <c r="F302" s="30"/>
      <c r="G302" s="30"/>
      <c r="H302" s="30"/>
      <c r="I302" s="30" t="s">
        <v>468</v>
      </c>
      <c r="J302" s="30" t="s">
        <v>128</v>
      </c>
      <c r="K302" s="30"/>
      <c r="L302" s="30" t="s">
        <v>469</v>
      </c>
      <c r="M302" s="30"/>
      <c r="N302" s="30"/>
      <c r="O302" s="30" t="s">
        <v>470</v>
      </c>
      <c r="P302" s="30" t="s">
        <v>126</v>
      </c>
      <c r="Q302" s="30"/>
      <c r="R302" s="30"/>
      <c r="S302" s="30"/>
      <c r="T302" s="24"/>
      <c r="U302" s="30"/>
      <c r="V302" s="30"/>
      <c r="W302" s="30"/>
      <c r="X302" s="30"/>
    </row>
    <row r="303" spans="1:24" x14ac:dyDescent="0.25">
      <c r="A303" s="21">
        <v>14985</v>
      </c>
      <c r="B303" s="17" t="s">
        <v>381</v>
      </c>
      <c r="C303" s="18">
        <v>16</v>
      </c>
      <c r="D303" s="30"/>
      <c r="E303" s="30"/>
      <c r="F303" s="30"/>
      <c r="G303" s="30"/>
      <c r="H303" s="30"/>
      <c r="I303" s="30"/>
      <c r="J303" s="30"/>
      <c r="K303" s="30"/>
      <c r="L303" s="30" t="s">
        <v>337</v>
      </c>
      <c r="M303" s="30"/>
      <c r="N303" s="30"/>
      <c r="O303" s="30"/>
      <c r="P303" s="30"/>
      <c r="Q303" s="30"/>
      <c r="R303" s="30"/>
      <c r="S303" s="30"/>
      <c r="T303" s="24"/>
      <c r="U303" s="30"/>
      <c r="V303" s="30"/>
      <c r="W303" s="30"/>
      <c r="X303" s="30"/>
    </row>
    <row r="304" spans="1:24" x14ac:dyDescent="0.25">
      <c r="A304" s="21">
        <v>15044</v>
      </c>
      <c r="B304" s="17" t="s">
        <v>382</v>
      </c>
      <c r="C304" s="18">
        <f>SUM(D304+E304+F304+G304+I304+J304+L304+M304+O304+P304)</f>
        <v>755.25</v>
      </c>
      <c r="D304" s="30" t="s">
        <v>472</v>
      </c>
      <c r="E304" s="30" t="s">
        <v>135</v>
      </c>
      <c r="F304" s="30" t="s">
        <v>155</v>
      </c>
      <c r="G304" s="30" t="s">
        <v>79</v>
      </c>
      <c r="H304" s="30"/>
      <c r="I304" s="30" t="s">
        <v>474</v>
      </c>
      <c r="J304" s="30" t="s">
        <v>1065</v>
      </c>
      <c r="K304" s="30"/>
      <c r="L304" s="30" t="s">
        <v>1107</v>
      </c>
      <c r="M304" s="30" t="s">
        <v>473</v>
      </c>
      <c r="N304" s="30"/>
      <c r="O304" s="30" t="s">
        <v>333</v>
      </c>
      <c r="P304" s="30" t="s">
        <v>1108</v>
      </c>
      <c r="Q304" s="30"/>
      <c r="R304" s="30"/>
      <c r="S304" s="30"/>
      <c r="T304" s="24"/>
      <c r="U304" s="30"/>
      <c r="V304" s="30"/>
      <c r="W304" s="30"/>
      <c r="X304" s="30"/>
    </row>
    <row r="305" spans="1:24" x14ac:dyDescent="0.25">
      <c r="A305" s="21">
        <v>15652</v>
      </c>
      <c r="B305" s="17" t="s">
        <v>383</v>
      </c>
      <c r="C305" s="18">
        <f>SUM(I305+J305+L305+P305)</f>
        <v>58.75</v>
      </c>
      <c r="D305" s="30"/>
      <c r="E305" s="30"/>
      <c r="F305" s="30"/>
      <c r="G305" s="30"/>
      <c r="H305" s="30"/>
      <c r="I305" s="30" t="s">
        <v>387</v>
      </c>
      <c r="J305" s="30" t="s">
        <v>183</v>
      </c>
      <c r="K305" s="30"/>
      <c r="L305" s="30" t="s">
        <v>141</v>
      </c>
      <c r="M305" s="30"/>
      <c r="N305" s="30"/>
      <c r="O305" s="30"/>
      <c r="P305" s="30" t="s">
        <v>121</v>
      </c>
      <c r="Q305" s="30"/>
      <c r="R305" s="30"/>
      <c r="S305" s="30"/>
      <c r="T305" s="24"/>
      <c r="U305" s="30"/>
      <c r="V305" s="30"/>
      <c r="W305" s="30"/>
      <c r="X305" s="30"/>
    </row>
    <row r="306" spans="1:24" x14ac:dyDescent="0.25">
      <c r="A306" s="21">
        <v>16104</v>
      </c>
      <c r="B306" s="17" t="s">
        <v>922</v>
      </c>
      <c r="C306" s="18">
        <f>SUM(D306++I306+L306+P306)</f>
        <v>90.25</v>
      </c>
      <c r="D306" s="30" t="s">
        <v>88</v>
      </c>
      <c r="E306" s="30"/>
      <c r="F306" s="30"/>
      <c r="G306" s="30"/>
      <c r="H306" s="30"/>
      <c r="I306" s="30" t="s">
        <v>475</v>
      </c>
      <c r="J306" s="30"/>
      <c r="K306" s="30"/>
      <c r="L306" s="30" t="s">
        <v>62</v>
      </c>
      <c r="M306" s="30"/>
      <c r="N306" s="30"/>
      <c r="O306" s="30"/>
      <c r="P306" s="30" t="s">
        <v>121</v>
      </c>
      <c r="Q306" s="30"/>
      <c r="R306" s="30"/>
      <c r="S306" s="30"/>
      <c r="T306" s="24"/>
      <c r="U306" s="30"/>
      <c r="V306" s="30"/>
      <c r="W306" s="30"/>
      <c r="X306" s="30"/>
    </row>
    <row r="307" spans="1:24" x14ac:dyDescent="0.25">
      <c r="A307" s="21">
        <v>16136</v>
      </c>
      <c r="B307" s="17" t="s">
        <v>385</v>
      </c>
      <c r="C307" s="18">
        <f>SUM(M307+U307)</f>
        <v>86.75</v>
      </c>
      <c r="D307" s="30"/>
      <c r="E307" s="30"/>
      <c r="F307" s="30"/>
      <c r="G307" s="30"/>
      <c r="H307" s="30"/>
      <c r="I307" s="30"/>
      <c r="J307" s="30"/>
      <c r="K307" s="30"/>
      <c r="L307" s="30"/>
      <c r="M307" s="30" t="s">
        <v>375</v>
      </c>
      <c r="N307" s="30"/>
      <c r="O307" s="30"/>
      <c r="P307" s="30"/>
      <c r="Q307" s="30"/>
      <c r="R307" s="30"/>
      <c r="S307" s="30"/>
      <c r="T307" s="24"/>
      <c r="U307" s="30" t="s">
        <v>400</v>
      </c>
      <c r="V307" s="30"/>
      <c r="W307" s="30"/>
      <c r="X307" s="30"/>
    </row>
    <row r="308" spans="1:24" x14ac:dyDescent="0.25">
      <c r="A308" s="21">
        <v>16232</v>
      </c>
      <c r="B308" s="17" t="s">
        <v>923</v>
      </c>
      <c r="C308" s="18">
        <f>SUM(D308+I308+J308+L308+M308+O308+P308+U308)</f>
        <v>780.5</v>
      </c>
      <c r="D308" s="30" t="s">
        <v>477</v>
      </c>
      <c r="E308" s="30"/>
      <c r="F308" s="30"/>
      <c r="G308" s="30"/>
      <c r="H308" s="30"/>
      <c r="I308" s="30" t="s">
        <v>372</v>
      </c>
      <c r="J308" s="30" t="s">
        <v>478</v>
      </c>
      <c r="K308" s="30"/>
      <c r="L308" s="30" t="s">
        <v>479</v>
      </c>
      <c r="M308" s="30" t="s">
        <v>482</v>
      </c>
      <c r="N308" s="30"/>
      <c r="O308" s="30" t="s">
        <v>81</v>
      </c>
      <c r="P308" s="30" t="s">
        <v>476</v>
      </c>
      <c r="Q308" s="30"/>
      <c r="R308" s="30"/>
      <c r="S308" s="30"/>
      <c r="T308" s="24"/>
      <c r="U308" s="30" t="s">
        <v>77</v>
      </c>
      <c r="V308" s="30"/>
      <c r="W308" s="30"/>
      <c r="X308" s="30"/>
    </row>
    <row r="309" spans="1:24" x14ac:dyDescent="0.25">
      <c r="A309" s="21">
        <v>16356</v>
      </c>
      <c r="B309" s="17" t="s">
        <v>386</v>
      </c>
      <c r="C309" s="18">
        <f>SUM(I309+O309+P309+U309)</f>
        <v>130.25</v>
      </c>
      <c r="D309" s="30"/>
      <c r="E309" s="30"/>
      <c r="F309" s="30"/>
      <c r="G309" s="30"/>
      <c r="H309" s="30"/>
      <c r="I309" s="30" t="s">
        <v>480</v>
      </c>
      <c r="J309" s="30"/>
      <c r="K309" s="30"/>
      <c r="L309" s="30"/>
      <c r="M309" s="30"/>
      <c r="N309" s="30"/>
      <c r="O309" s="30" t="s">
        <v>53</v>
      </c>
      <c r="P309" s="30" t="s">
        <v>79</v>
      </c>
      <c r="Q309" s="30"/>
      <c r="R309" s="30"/>
      <c r="S309" s="30"/>
      <c r="T309" s="24"/>
      <c r="U309" s="30" t="s">
        <v>330</v>
      </c>
      <c r="V309" s="30"/>
      <c r="W309" s="30"/>
      <c r="X309" s="30"/>
    </row>
    <row r="310" spans="1:24" x14ac:dyDescent="0.25">
      <c r="A310" s="21">
        <v>16998</v>
      </c>
      <c r="B310" s="17" t="s">
        <v>924</v>
      </c>
      <c r="C310" s="18">
        <f>SUM(D310+I310+J310+L310+M310+O310+P310+U310)</f>
        <v>708.75</v>
      </c>
      <c r="D310" s="30" t="s">
        <v>482</v>
      </c>
      <c r="E310" s="30"/>
      <c r="F310" s="30"/>
      <c r="G310" s="30"/>
      <c r="H310" s="30"/>
      <c r="I310" s="30" t="s">
        <v>483</v>
      </c>
      <c r="J310" s="30" t="s">
        <v>320</v>
      </c>
      <c r="K310" s="30"/>
      <c r="L310" s="30" t="s">
        <v>484</v>
      </c>
      <c r="M310" s="30" t="s">
        <v>67</v>
      </c>
      <c r="N310" s="30"/>
      <c r="O310" s="30" t="s">
        <v>485</v>
      </c>
      <c r="P310" s="30" t="s">
        <v>481</v>
      </c>
      <c r="Q310" s="30"/>
      <c r="R310" s="30"/>
      <c r="S310" s="30"/>
      <c r="T310" s="24"/>
      <c r="U310" s="30" t="s">
        <v>56</v>
      </c>
      <c r="V310" s="30"/>
      <c r="W310" s="30"/>
      <c r="X310" s="30"/>
    </row>
    <row r="311" spans="1:24" x14ac:dyDescent="0.25">
      <c r="A311" s="21">
        <v>17063</v>
      </c>
      <c r="B311" s="17" t="s">
        <v>925</v>
      </c>
      <c r="C311" s="18">
        <f>SUM(D311+I311+J311+L311+O311+P311)</f>
        <v>908.75</v>
      </c>
      <c r="D311" s="30" t="s">
        <v>487</v>
      </c>
      <c r="E311" s="30"/>
      <c r="F311" s="30"/>
      <c r="G311" s="30"/>
      <c r="H311" s="30"/>
      <c r="I311" s="30" t="s">
        <v>489</v>
      </c>
      <c r="J311" s="30" t="s">
        <v>488</v>
      </c>
      <c r="K311" s="30"/>
      <c r="L311" s="30" t="s">
        <v>490</v>
      </c>
      <c r="M311" s="30"/>
      <c r="N311" s="30"/>
      <c r="O311" s="30" t="s">
        <v>491</v>
      </c>
      <c r="P311" s="30" t="s">
        <v>486</v>
      </c>
      <c r="Q311" s="30"/>
      <c r="R311" s="30"/>
      <c r="S311" s="30"/>
      <c r="T311" s="24"/>
      <c r="U311" s="30"/>
      <c r="V311" s="30"/>
      <c r="W311" s="30"/>
      <c r="X311" s="30"/>
    </row>
    <row r="312" spans="1:24" x14ac:dyDescent="0.25">
      <c r="A312" s="21">
        <v>17283</v>
      </c>
      <c r="B312" s="17" t="s">
        <v>926</v>
      </c>
      <c r="C312" s="18">
        <f>SUM(I312+J312+M312+O312+P312+U312)</f>
        <v>183</v>
      </c>
      <c r="D312" s="30"/>
      <c r="E312" s="30"/>
      <c r="F312" s="30"/>
      <c r="G312" s="30"/>
      <c r="H312" s="30"/>
      <c r="I312" s="30" t="s">
        <v>493</v>
      </c>
      <c r="J312" s="30" t="s">
        <v>79</v>
      </c>
      <c r="K312" s="30"/>
      <c r="L312" s="30"/>
      <c r="M312" s="30" t="s">
        <v>89</v>
      </c>
      <c r="N312" s="30"/>
      <c r="O312" s="30" t="s">
        <v>164</v>
      </c>
      <c r="P312" s="30" t="s">
        <v>492</v>
      </c>
      <c r="Q312" s="30"/>
      <c r="R312" s="30"/>
      <c r="S312" s="30"/>
      <c r="T312" s="24"/>
      <c r="U312" s="30" t="s">
        <v>124</v>
      </c>
      <c r="V312" s="30"/>
      <c r="W312" s="30"/>
      <c r="X312" s="30"/>
    </row>
    <row r="313" spans="1:24" x14ac:dyDescent="0.25">
      <c r="A313" s="21"/>
      <c r="B313" s="17"/>
      <c r="C313" s="21"/>
      <c r="D313" s="17"/>
      <c r="E313" s="21"/>
      <c r="F313" s="17"/>
      <c r="G313" s="21"/>
      <c r="H313" s="17"/>
      <c r="I313" s="21"/>
      <c r="J313" s="17"/>
      <c r="K313" s="21"/>
      <c r="L313" s="17"/>
      <c r="M313" s="21"/>
      <c r="N313" s="17"/>
      <c r="O313" s="21"/>
      <c r="P313" s="17"/>
      <c r="Q313" s="21"/>
      <c r="R313" s="17"/>
      <c r="S313" s="21"/>
      <c r="T313" s="17"/>
      <c r="U313" s="21"/>
      <c r="V313" s="17"/>
      <c r="W313" s="21"/>
      <c r="X313" s="17"/>
    </row>
    <row r="314" spans="1:24" x14ac:dyDescent="0.25">
      <c r="A314" s="12"/>
      <c r="B314" s="12"/>
      <c r="C314" s="18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24"/>
      <c r="U314" s="30"/>
      <c r="V314" s="30"/>
      <c r="W314" s="30"/>
      <c r="X314" s="30"/>
    </row>
    <row r="315" spans="1:24" x14ac:dyDescent="0.25">
      <c r="A315" s="21"/>
      <c r="B315" s="13" t="s">
        <v>403</v>
      </c>
      <c r="C315" s="18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24"/>
      <c r="U315" s="30"/>
      <c r="V315" s="30"/>
      <c r="W315" s="30"/>
      <c r="X315" s="30"/>
    </row>
    <row r="316" spans="1:24" x14ac:dyDescent="0.25">
      <c r="A316" s="21"/>
      <c r="B316" s="17"/>
      <c r="C316" s="18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24"/>
      <c r="U316" s="30"/>
      <c r="V316" s="30"/>
      <c r="W316" s="30"/>
      <c r="X316" s="30"/>
    </row>
    <row r="317" spans="1:24" x14ac:dyDescent="0.25">
      <c r="A317" s="21">
        <v>12507</v>
      </c>
      <c r="B317" s="17" t="s">
        <v>1003</v>
      </c>
      <c r="C317" s="18">
        <f>SUM(D317+J317+M317+O317+P317+U317)</f>
        <v>628.75</v>
      </c>
      <c r="D317" s="30" t="s">
        <v>115</v>
      </c>
      <c r="E317" s="30"/>
      <c r="F317" s="30"/>
      <c r="G317" s="30"/>
      <c r="H317" s="30"/>
      <c r="I317" s="30"/>
      <c r="J317" s="30" t="s">
        <v>432</v>
      </c>
      <c r="K317" s="30"/>
      <c r="L317" s="30"/>
      <c r="M317" s="30" t="s">
        <v>321</v>
      </c>
      <c r="N317" s="30"/>
      <c r="O317" s="30" t="s">
        <v>495</v>
      </c>
      <c r="P317" s="30" t="s">
        <v>494</v>
      </c>
      <c r="Q317" s="30"/>
      <c r="R317" s="30"/>
      <c r="S317" s="30"/>
      <c r="T317" s="24"/>
      <c r="U317" s="30" t="s">
        <v>1070</v>
      </c>
      <c r="V317" s="30"/>
      <c r="W317" s="30"/>
      <c r="X317" s="30"/>
    </row>
    <row r="318" spans="1:24" x14ac:dyDescent="0.25">
      <c r="A318" s="21">
        <v>12990</v>
      </c>
      <c r="B318" s="17" t="s">
        <v>404</v>
      </c>
      <c r="C318" s="18">
        <f>SUM(M318+U318)</f>
        <v>25.5</v>
      </c>
      <c r="D318" s="30"/>
      <c r="E318" s="30"/>
      <c r="F318" s="30"/>
      <c r="G318" s="30"/>
      <c r="H318" s="30"/>
      <c r="I318" s="30"/>
      <c r="J318" s="30"/>
      <c r="K318" s="30"/>
      <c r="L318" s="30"/>
      <c r="M318" s="30" t="s">
        <v>68</v>
      </c>
      <c r="N318" s="30"/>
      <c r="O318" s="30"/>
      <c r="P318" s="30"/>
      <c r="Q318" s="30"/>
      <c r="R318" s="30"/>
      <c r="S318" s="30"/>
      <c r="T318" s="24"/>
      <c r="U318" s="30" t="s">
        <v>483</v>
      </c>
      <c r="V318" s="30"/>
      <c r="W318" s="30"/>
      <c r="X318" s="30"/>
    </row>
    <row r="319" spans="1:24" x14ac:dyDescent="0.25">
      <c r="A319" s="21">
        <v>13085</v>
      </c>
      <c r="B319" s="17" t="s">
        <v>405</v>
      </c>
      <c r="C319" s="18">
        <f>SUM(I319+M319+P319+Q319)</f>
        <v>74.5</v>
      </c>
      <c r="D319" s="30"/>
      <c r="E319" s="30"/>
      <c r="F319" s="30"/>
      <c r="G319" s="30"/>
      <c r="H319" s="30"/>
      <c r="I319" s="30" t="s">
        <v>166</v>
      </c>
      <c r="J319" s="30"/>
      <c r="K319" s="30"/>
      <c r="L319" s="30"/>
      <c r="M319" s="30" t="s">
        <v>79</v>
      </c>
      <c r="N319" s="30"/>
      <c r="O319" s="30"/>
      <c r="P319" s="30" t="s">
        <v>140</v>
      </c>
      <c r="Q319" s="30" t="s">
        <v>475</v>
      </c>
      <c r="R319" s="30"/>
      <c r="S319" s="30"/>
      <c r="T319" s="24"/>
      <c r="U319" s="30"/>
      <c r="V319" s="30"/>
      <c r="W319" s="30"/>
      <c r="X319" s="30"/>
    </row>
    <row r="320" spans="1:24" x14ac:dyDescent="0.25">
      <c r="A320" s="19">
        <v>13121</v>
      </c>
      <c r="B320" s="20" t="s">
        <v>506</v>
      </c>
      <c r="C320" s="18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24"/>
      <c r="U320" s="30"/>
      <c r="V320" s="30"/>
      <c r="W320" s="30"/>
      <c r="X320" s="30"/>
    </row>
    <row r="321" spans="1:24" x14ac:dyDescent="0.25">
      <c r="A321" s="21">
        <v>14345</v>
      </c>
      <c r="B321" s="17" t="s">
        <v>1004</v>
      </c>
      <c r="C321" s="18">
        <f>SUM(D321+F321+I321+J321+M321+O321+P321+U321)</f>
        <v>618.25</v>
      </c>
      <c r="D321" s="30" t="s">
        <v>143</v>
      </c>
      <c r="E321" s="30"/>
      <c r="F321" s="30" t="s">
        <v>68</v>
      </c>
      <c r="G321" s="30"/>
      <c r="H321" s="30"/>
      <c r="I321" s="30" t="s">
        <v>117</v>
      </c>
      <c r="J321" s="30" t="s">
        <v>497</v>
      </c>
      <c r="K321" s="30"/>
      <c r="L321" s="30"/>
      <c r="M321" s="30" t="s">
        <v>164</v>
      </c>
      <c r="N321" s="30"/>
      <c r="O321" s="30" t="s">
        <v>370</v>
      </c>
      <c r="P321" s="30" t="s">
        <v>496</v>
      </c>
      <c r="Q321" s="30"/>
      <c r="R321" s="30"/>
      <c r="S321" s="30"/>
      <c r="T321" s="24"/>
      <c r="U321" s="30" t="s">
        <v>1071</v>
      </c>
      <c r="V321" s="30"/>
      <c r="W321" s="30"/>
      <c r="X321" s="30"/>
    </row>
    <row r="322" spans="1:24" x14ac:dyDescent="0.25">
      <c r="A322" s="21">
        <v>16121</v>
      </c>
      <c r="B322" s="17" t="s">
        <v>1005</v>
      </c>
      <c r="C322" s="18">
        <f>SUM(D322+G322+H322+J322+M322+O322+P322+U322)</f>
        <v>249.45</v>
      </c>
      <c r="D322" s="30" t="s">
        <v>138</v>
      </c>
      <c r="E322" s="30"/>
      <c r="F322" s="30"/>
      <c r="G322" s="30" t="s">
        <v>176</v>
      </c>
      <c r="H322" s="30" t="s">
        <v>138</v>
      </c>
      <c r="I322" s="30"/>
      <c r="J322" s="30" t="s">
        <v>499</v>
      </c>
      <c r="K322" s="30"/>
      <c r="L322" s="30"/>
      <c r="M322" s="30" t="s">
        <v>492</v>
      </c>
      <c r="N322" s="30"/>
      <c r="O322" s="30" t="s">
        <v>148</v>
      </c>
      <c r="P322" s="30" t="s">
        <v>498</v>
      </c>
      <c r="Q322" s="30"/>
      <c r="R322" s="30"/>
      <c r="S322" s="30"/>
      <c r="T322" s="24"/>
      <c r="U322" s="30" t="s">
        <v>587</v>
      </c>
      <c r="V322" s="30"/>
      <c r="W322" s="30"/>
      <c r="X322" s="30"/>
    </row>
    <row r="323" spans="1:24" x14ac:dyDescent="0.25">
      <c r="A323" s="21"/>
      <c r="B323" s="17"/>
      <c r="C323" s="18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24"/>
      <c r="U323" s="30"/>
      <c r="V323" s="30"/>
      <c r="W323" s="30"/>
      <c r="X323" s="30"/>
    </row>
    <row r="324" spans="1:24" x14ac:dyDescent="0.25">
      <c r="A324" s="21"/>
      <c r="B324" s="32" t="s">
        <v>408</v>
      </c>
      <c r="C324" s="18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24"/>
      <c r="U324" s="30"/>
      <c r="V324" s="30"/>
      <c r="W324" s="30"/>
      <c r="X324" s="30"/>
    </row>
    <row r="325" spans="1:24" x14ac:dyDescent="0.25">
      <c r="A325" s="21"/>
      <c r="B325" s="17"/>
      <c r="C325" s="18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24"/>
      <c r="U325" s="30"/>
      <c r="V325" s="30"/>
      <c r="W325" s="30"/>
      <c r="X325" s="30"/>
    </row>
    <row r="326" spans="1:24" x14ac:dyDescent="0.25">
      <c r="A326" s="21">
        <v>12509</v>
      </c>
      <c r="B326" s="17" t="s">
        <v>409</v>
      </c>
      <c r="C326" s="18">
        <f>SUM(D326+H326+I326+M326+O326)</f>
        <v>84.75</v>
      </c>
      <c r="D326" s="30" t="s">
        <v>173</v>
      </c>
      <c r="E326" s="30"/>
      <c r="F326" s="30"/>
      <c r="G326" s="30"/>
      <c r="H326" s="30" t="s">
        <v>95</v>
      </c>
      <c r="I326" s="30" t="s">
        <v>56</v>
      </c>
      <c r="J326" s="30"/>
      <c r="K326" s="30"/>
      <c r="L326" s="30"/>
      <c r="M326" s="30" t="s">
        <v>424</v>
      </c>
      <c r="N326" s="30"/>
      <c r="O326" s="30" t="s">
        <v>161</v>
      </c>
      <c r="P326" s="30"/>
      <c r="Q326" s="30"/>
      <c r="R326" s="30"/>
      <c r="S326" s="30"/>
      <c r="T326" s="24"/>
      <c r="U326" s="30"/>
      <c r="V326" s="30"/>
      <c r="W326" s="30"/>
      <c r="X326" s="30"/>
    </row>
    <row r="327" spans="1:24" x14ac:dyDescent="0.25">
      <c r="A327" s="21">
        <v>13186</v>
      </c>
      <c r="B327" s="17" t="s">
        <v>410</v>
      </c>
      <c r="C327" s="18">
        <f>SUM(I327+M327+O327+U327)</f>
        <v>88</v>
      </c>
      <c r="D327" s="30"/>
      <c r="E327" s="30"/>
      <c r="F327" s="30"/>
      <c r="G327" s="30"/>
      <c r="H327" s="30"/>
      <c r="I327" s="30" t="s">
        <v>186</v>
      </c>
      <c r="J327" s="30"/>
      <c r="K327" s="30"/>
      <c r="L327" s="30"/>
      <c r="M327" s="30" t="s">
        <v>176</v>
      </c>
      <c r="N327" s="30"/>
      <c r="O327" s="30" t="s">
        <v>316</v>
      </c>
      <c r="P327" s="30"/>
      <c r="Q327" s="30"/>
      <c r="R327" s="30"/>
      <c r="S327" s="30"/>
      <c r="T327" s="24"/>
      <c r="U327" s="30" t="s">
        <v>56</v>
      </c>
      <c r="V327" s="30"/>
      <c r="W327" s="30"/>
      <c r="X327" s="30"/>
    </row>
    <row r="328" spans="1:24" x14ac:dyDescent="0.25">
      <c r="A328" s="21">
        <v>13270</v>
      </c>
      <c r="B328" s="17" t="s">
        <v>411</v>
      </c>
      <c r="C328" s="18">
        <f>SUM(I328+J328+M328+O328)</f>
        <v>41</v>
      </c>
      <c r="D328" s="30"/>
      <c r="E328" s="30"/>
      <c r="F328" s="30"/>
      <c r="G328" s="30"/>
      <c r="H328" s="30"/>
      <c r="I328" s="30" t="s">
        <v>89</v>
      </c>
      <c r="J328" s="30" t="s">
        <v>71</v>
      </c>
      <c r="K328" s="30"/>
      <c r="L328" s="30"/>
      <c r="M328" s="30" t="s">
        <v>117</v>
      </c>
      <c r="N328" s="30"/>
      <c r="O328" s="30" t="s">
        <v>114</v>
      </c>
      <c r="P328" s="30"/>
      <c r="Q328" s="30"/>
      <c r="R328" s="30"/>
      <c r="S328" s="30"/>
      <c r="T328" s="24"/>
      <c r="U328" s="30"/>
      <c r="V328" s="30"/>
      <c r="W328" s="30"/>
      <c r="X328" s="30"/>
    </row>
    <row r="329" spans="1:24" x14ac:dyDescent="0.25">
      <c r="A329" s="19">
        <v>14518</v>
      </c>
      <c r="B329" s="20" t="s">
        <v>604</v>
      </c>
      <c r="C329" s="30">
        <v>14</v>
      </c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30" t="s">
        <v>108</v>
      </c>
      <c r="V329" s="30"/>
      <c r="W329" s="30"/>
      <c r="X329" s="30"/>
    </row>
    <row r="330" spans="1:24" x14ac:dyDescent="0.25">
      <c r="A330" s="21">
        <v>15114</v>
      </c>
      <c r="B330" s="17" t="s">
        <v>418</v>
      </c>
      <c r="C330" s="18">
        <v>2</v>
      </c>
      <c r="D330" s="30"/>
      <c r="E330" s="30"/>
      <c r="F330" s="30"/>
      <c r="G330" s="30"/>
      <c r="H330" s="30"/>
      <c r="I330" s="30" t="s">
        <v>138</v>
      </c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24"/>
      <c r="U330" s="30"/>
      <c r="V330" s="30"/>
      <c r="W330" s="30"/>
      <c r="X330" s="30"/>
    </row>
    <row r="331" spans="1:24" x14ac:dyDescent="0.25">
      <c r="A331" s="21">
        <v>15372</v>
      </c>
      <c r="B331" s="17" t="s">
        <v>457</v>
      </c>
      <c r="C331" s="18">
        <f>SUM(I331+U331)</f>
        <v>109.75</v>
      </c>
      <c r="D331" s="30"/>
      <c r="E331" s="30"/>
      <c r="F331" s="30"/>
      <c r="G331" s="30"/>
      <c r="H331" s="30"/>
      <c r="I331" s="30" t="s">
        <v>129</v>
      </c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24"/>
      <c r="U331" s="30" t="s">
        <v>1072</v>
      </c>
      <c r="V331" s="30"/>
      <c r="W331" s="30"/>
      <c r="X331" s="30"/>
    </row>
    <row r="332" spans="1:24" x14ac:dyDescent="0.25">
      <c r="A332" s="19">
        <v>16391</v>
      </c>
      <c r="B332" s="20" t="s">
        <v>897</v>
      </c>
      <c r="C332" s="18">
        <f>SUM(D332+E332+G332+J332+M332+O332+P332+U332)</f>
        <v>186.75</v>
      </c>
      <c r="D332" s="30" t="s">
        <v>67</v>
      </c>
      <c r="E332" s="30" t="s">
        <v>52</v>
      </c>
      <c r="F332" s="30"/>
      <c r="G332" s="30" t="s">
        <v>377</v>
      </c>
      <c r="H332" s="30"/>
      <c r="I332" s="30"/>
      <c r="J332" s="30" t="s">
        <v>480</v>
      </c>
      <c r="K332" s="30"/>
      <c r="L332" s="30"/>
      <c r="M332" s="30" t="s">
        <v>319</v>
      </c>
      <c r="N332" s="30"/>
      <c r="O332" s="30" t="s">
        <v>564</v>
      </c>
      <c r="P332" s="30" t="s">
        <v>84</v>
      </c>
      <c r="Q332" s="30"/>
      <c r="R332" s="30"/>
      <c r="S332" s="30"/>
      <c r="T332" s="24"/>
      <c r="U332" s="30" t="s">
        <v>1073</v>
      </c>
      <c r="V332" s="30"/>
      <c r="W332" s="30"/>
      <c r="X332" s="30"/>
    </row>
    <row r="333" spans="1:24" x14ac:dyDescent="0.25">
      <c r="A333" s="21">
        <v>16845</v>
      </c>
      <c r="B333" s="17" t="s">
        <v>412</v>
      </c>
      <c r="C333" s="18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24"/>
      <c r="U333" s="30" t="s">
        <v>176</v>
      </c>
      <c r="V333" s="30"/>
      <c r="W333" s="30"/>
      <c r="X333" s="30"/>
    </row>
    <row r="334" spans="1:24" x14ac:dyDescent="0.25">
      <c r="A334" s="21">
        <v>17023</v>
      </c>
      <c r="B334" s="17" t="s">
        <v>413</v>
      </c>
      <c r="C334" s="18">
        <f>SUM(H334+L334+U334)</f>
        <v>46.5</v>
      </c>
      <c r="D334" s="30"/>
      <c r="E334" s="30"/>
      <c r="F334" s="30"/>
      <c r="G334" s="30"/>
      <c r="H334" s="30" t="s">
        <v>52</v>
      </c>
      <c r="I334" s="30"/>
      <c r="J334" s="30"/>
      <c r="K334" s="30"/>
      <c r="L334" s="30" t="s">
        <v>125</v>
      </c>
      <c r="M334" s="30"/>
      <c r="N334" s="30"/>
      <c r="O334" s="30"/>
      <c r="P334" s="30"/>
      <c r="Q334" s="30"/>
      <c r="R334" s="30"/>
      <c r="S334" s="30"/>
      <c r="T334" s="24"/>
      <c r="U334" s="30" t="s">
        <v>483</v>
      </c>
      <c r="V334" s="30"/>
      <c r="W334" s="30"/>
      <c r="X334" s="30"/>
    </row>
    <row r="335" spans="1:24" x14ac:dyDescent="0.25">
      <c r="A335" s="21">
        <v>17121</v>
      </c>
      <c r="B335" s="17" t="s">
        <v>414</v>
      </c>
      <c r="C335" s="18">
        <v>9.5</v>
      </c>
      <c r="D335" s="30"/>
      <c r="E335" s="30"/>
      <c r="F335" s="30"/>
      <c r="G335" s="30"/>
      <c r="H335" s="30"/>
      <c r="I335" s="30" t="s">
        <v>170</v>
      </c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24"/>
      <c r="U335" s="30"/>
      <c r="V335" s="30"/>
      <c r="W335" s="30"/>
      <c r="X335" s="30"/>
    </row>
    <row r="336" spans="1:24" x14ac:dyDescent="0.25">
      <c r="A336" s="21">
        <v>17403</v>
      </c>
      <c r="B336" s="17" t="s">
        <v>415</v>
      </c>
      <c r="C336" s="18">
        <f>SUM(I336+U336)</f>
        <v>104</v>
      </c>
      <c r="D336" s="30"/>
      <c r="E336" s="30"/>
      <c r="F336" s="30"/>
      <c r="G336" s="30"/>
      <c r="H336" s="30"/>
      <c r="I336" s="30" t="s">
        <v>67</v>
      </c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24"/>
      <c r="U336" s="30" t="s">
        <v>1074</v>
      </c>
      <c r="V336" s="30"/>
      <c r="W336" s="30"/>
      <c r="X336" s="30"/>
    </row>
    <row r="337" spans="1:24" x14ac:dyDescent="0.25">
      <c r="A337" s="12"/>
      <c r="B337" s="12"/>
      <c r="C337" s="30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30"/>
      <c r="V337" s="30"/>
      <c r="W337" s="30"/>
      <c r="X337" s="30"/>
    </row>
    <row r="338" spans="1:24" x14ac:dyDescent="0.25">
      <c r="A338" s="21"/>
      <c r="B338" s="13" t="s">
        <v>416</v>
      </c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24"/>
      <c r="R338" s="24"/>
      <c r="S338" s="24"/>
      <c r="T338" s="24"/>
      <c r="U338" s="30"/>
      <c r="V338" s="30"/>
      <c r="W338" s="30"/>
      <c r="X338" s="30"/>
    </row>
    <row r="339" spans="1:24" x14ac:dyDescent="0.25">
      <c r="A339" s="21"/>
      <c r="B339" s="17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24"/>
      <c r="R339" s="24"/>
      <c r="S339" s="24"/>
      <c r="T339" s="24"/>
      <c r="U339" s="30"/>
      <c r="V339" s="30"/>
      <c r="W339" s="30"/>
      <c r="X339" s="30"/>
    </row>
    <row r="340" spans="1:24" x14ac:dyDescent="0.25">
      <c r="A340" s="21">
        <v>12583</v>
      </c>
      <c r="B340" s="17" t="s">
        <v>930</v>
      </c>
      <c r="C340" s="18">
        <f>SUM(J340+M340+O340)</f>
        <v>16</v>
      </c>
      <c r="D340" s="30"/>
      <c r="E340" s="30"/>
      <c r="F340" s="30"/>
      <c r="G340" s="30"/>
      <c r="H340" s="30"/>
      <c r="I340" s="30"/>
      <c r="J340" s="30" t="s">
        <v>70</v>
      </c>
      <c r="K340" s="30"/>
      <c r="L340" s="30"/>
      <c r="M340" s="30" t="s">
        <v>143</v>
      </c>
      <c r="N340" s="30"/>
      <c r="O340" s="30" t="s">
        <v>143</v>
      </c>
      <c r="P340" s="30"/>
      <c r="Q340" s="24"/>
      <c r="R340" s="24"/>
      <c r="S340" s="24"/>
      <c r="T340" s="24"/>
      <c r="U340" s="30"/>
      <c r="V340" s="30"/>
      <c r="W340" s="30"/>
      <c r="X340" s="30"/>
    </row>
    <row r="341" spans="1:24" x14ac:dyDescent="0.25">
      <c r="A341" s="21">
        <v>13049</v>
      </c>
      <c r="B341" s="17" t="s">
        <v>931</v>
      </c>
      <c r="C341" s="18">
        <f>SUM(M341+O341)</f>
        <v>27.5</v>
      </c>
      <c r="D341" s="30"/>
      <c r="E341" s="30"/>
      <c r="F341" s="30"/>
      <c r="G341" s="30"/>
      <c r="H341" s="30"/>
      <c r="I341" s="30"/>
      <c r="J341" s="30"/>
      <c r="K341" s="30"/>
      <c r="L341" s="30"/>
      <c r="M341" s="30" t="s">
        <v>168</v>
      </c>
      <c r="N341" s="30"/>
      <c r="O341" s="30" t="s">
        <v>166</v>
      </c>
      <c r="P341" s="30"/>
      <c r="Q341" s="24"/>
      <c r="R341" s="24"/>
      <c r="S341" s="24"/>
      <c r="T341" s="24"/>
      <c r="U341" s="30"/>
      <c r="V341" s="30"/>
      <c r="W341" s="30"/>
      <c r="X341" s="30"/>
    </row>
    <row r="342" spans="1:24" x14ac:dyDescent="0.25">
      <c r="A342" s="21">
        <v>13390</v>
      </c>
      <c r="B342" s="17" t="s">
        <v>509</v>
      </c>
      <c r="C342" s="18">
        <f>SUM(D342+I342+M342+O342)</f>
        <v>33.75</v>
      </c>
      <c r="D342" s="30" t="s">
        <v>117</v>
      </c>
      <c r="E342" s="30"/>
      <c r="F342" s="30"/>
      <c r="G342" s="30"/>
      <c r="H342" s="30"/>
      <c r="I342" s="30" t="s">
        <v>71</v>
      </c>
      <c r="J342" s="30"/>
      <c r="K342" s="30"/>
      <c r="L342" s="30"/>
      <c r="M342" s="30" t="s">
        <v>565</v>
      </c>
      <c r="N342" s="30"/>
      <c r="O342" s="30" t="s">
        <v>566</v>
      </c>
      <c r="P342" s="30"/>
      <c r="Q342" s="24"/>
      <c r="R342" s="24"/>
      <c r="S342" s="24"/>
      <c r="T342" s="24"/>
      <c r="U342" s="30"/>
      <c r="V342" s="30"/>
      <c r="W342" s="30"/>
      <c r="X342" s="30"/>
    </row>
    <row r="343" spans="1:24" x14ac:dyDescent="0.25">
      <c r="A343" s="21">
        <v>14331</v>
      </c>
      <c r="B343" s="17" t="s">
        <v>417</v>
      </c>
      <c r="C343" s="18">
        <f>SUM(D343+F343+I343+J343+M343+U343)</f>
        <v>87.25</v>
      </c>
      <c r="D343" s="30" t="s">
        <v>101</v>
      </c>
      <c r="E343" s="30"/>
      <c r="F343" s="30" t="s">
        <v>369</v>
      </c>
      <c r="G343" s="30"/>
      <c r="H343" s="30"/>
      <c r="I343" s="30" t="s">
        <v>157</v>
      </c>
      <c r="J343" s="30" t="s">
        <v>135</v>
      </c>
      <c r="K343" s="30"/>
      <c r="L343" s="30"/>
      <c r="M343" s="30" t="s">
        <v>132</v>
      </c>
      <c r="N343" s="30"/>
      <c r="O343" s="30"/>
      <c r="P343" s="30"/>
      <c r="Q343" s="24"/>
      <c r="R343" s="24"/>
      <c r="S343" s="24"/>
      <c r="T343" s="24"/>
      <c r="U343" s="30" t="s">
        <v>81</v>
      </c>
      <c r="V343" s="30"/>
      <c r="W343" s="30"/>
      <c r="X343" s="30"/>
    </row>
    <row r="344" spans="1:24" x14ac:dyDescent="0.25">
      <c r="A344" s="21">
        <v>17763</v>
      </c>
      <c r="B344" s="17" t="s">
        <v>419</v>
      </c>
      <c r="C344" s="18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24"/>
      <c r="R344" s="24"/>
      <c r="S344" s="24"/>
      <c r="T344" s="24"/>
      <c r="U344" s="30"/>
      <c r="V344" s="30"/>
      <c r="W344" s="30"/>
      <c r="X344" s="30"/>
    </row>
    <row r="345" spans="1:24" x14ac:dyDescent="0.25">
      <c r="A345" s="12"/>
      <c r="B345" s="12"/>
      <c r="C345" s="18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24"/>
      <c r="R345" s="24"/>
      <c r="S345" s="24"/>
      <c r="T345" s="24"/>
      <c r="U345" s="30"/>
      <c r="V345" s="30"/>
      <c r="W345" s="30"/>
      <c r="X345" s="30"/>
    </row>
    <row r="346" spans="1:24" x14ac:dyDescent="0.25">
      <c r="A346" s="12"/>
      <c r="B346" s="13" t="s">
        <v>1095</v>
      </c>
      <c r="C346" s="18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24"/>
      <c r="R346" s="24"/>
      <c r="S346" s="24"/>
      <c r="T346" s="24"/>
      <c r="U346" s="30"/>
      <c r="V346" s="30"/>
      <c r="W346" s="30"/>
      <c r="X346" s="30"/>
    </row>
    <row r="347" spans="1:24" x14ac:dyDescent="0.25">
      <c r="A347" s="12"/>
      <c r="B347" s="12"/>
      <c r="C347" s="18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24"/>
      <c r="R347" s="24"/>
      <c r="S347" s="24"/>
      <c r="T347" s="24"/>
      <c r="U347" s="30"/>
      <c r="V347" s="30"/>
      <c r="W347" s="30"/>
      <c r="X347" s="30"/>
    </row>
    <row r="348" spans="1:24" x14ac:dyDescent="0.25">
      <c r="A348" s="21">
        <v>12910</v>
      </c>
      <c r="B348" s="17" t="s">
        <v>1009</v>
      </c>
      <c r="C348" s="18">
        <f>SUM(D348+M348+U348)</f>
        <v>158.25</v>
      </c>
      <c r="D348" s="30" t="s">
        <v>68</v>
      </c>
      <c r="E348" s="30"/>
      <c r="F348" s="30"/>
      <c r="G348" s="30"/>
      <c r="H348" s="30"/>
      <c r="I348" s="30"/>
      <c r="J348" s="30"/>
      <c r="K348" s="30"/>
      <c r="L348" s="30"/>
      <c r="M348" s="30" t="s">
        <v>448</v>
      </c>
      <c r="N348" s="30"/>
      <c r="O348" s="30"/>
      <c r="P348" s="30"/>
      <c r="Q348" s="24"/>
      <c r="R348" s="24"/>
      <c r="S348" s="24"/>
      <c r="T348" s="24"/>
      <c r="U348" s="30" t="s">
        <v>71</v>
      </c>
      <c r="V348" s="30"/>
      <c r="W348" s="30"/>
      <c r="X348" s="30"/>
    </row>
    <row r="349" spans="1:24" x14ac:dyDescent="0.25">
      <c r="A349" s="21">
        <v>13872</v>
      </c>
      <c r="B349" s="17" t="s">
        <v>1010</v>
      </c>
      <c r="C349" s="18">
        <f>SUM(D349+F349+M349+U349)</f>
        <v>220.5</v>
      </c>
      <c r="D349" s="30" t="s">
        <v>129</v>
      </c>
      <c r="E349" s="30"/>
      <c r="F349" s="30" t="s">
        <v>68</v>
      </c>
      <c r="G349" s="30"/>
      <c r="H349" s="30"/>
      <c r="I349" s="30"/>
      <c r="J349" s="30"/>
      <c r="K349" s="30"/>
      <c r="L349" s="30"/>
      <c r="M349" s="30" t="s">
        <v>491</v>
      </c>
      <c r="N349" s="30"/>
      <c r="O349" s="30"/>
      <c r="P349" s="30"/>
      <c r="Q349" s="24"/>
      <c r="R349" s="24"/>
      <c r="S349" s="24"/>
      <c r="T349" s="24"/>
      <c r="U349" s="30" t="s">
        <v>1046</v>
      </c>
      <c r="V349" s="30"/>
      <c r="W349" s="30"/>
      <c r="X349" s="30"/>
    </row>
    <row r="350" spans="1:24" x14ac:dyDescent="0.25">
      <c r="A350" s="21">
        <v>15629</v>
      </c>
      <c r="B350" s="17" t="s">
        <v>1007</v>
      </c>
      <c r="C350" s="18">
        <f>SUM(F350+M350+U350)</f>
        <v>136.5</v>
      </c>
      <c r="D350" s="30"/>
      <c r="E350" s="30"/>
      <c r="F350" s="30" t="s">
        <v>52</v>
      </c>
      <c r="G350" s="30"/>
      <c r="H350" s="30"/>
      <c r="I350" s="30"/>
      <c r="J350" s="30"/>
      <c r="K350" s="30"/>
      <c r="L350" s="30"/>
      <c r="M350" s="30" t="s">
        <v>1075</v>
      </c>
      <c r="N350" s="30"/>
      <c r="O350" s="30"/>
      <c r="P350" s="30"/>
      <c r="Q350" s="24"/>
      <c r="R350" s="24"/>
      <c r="S350" s="24"/>
      <c r="T350" s="24"/>
      <c r="U350" s="30" t="s">
        <v>682</v>
      </c>
      <c r="V350" s="30"/>
      <c r="W350" s="30"/>
      <c r="X350" s="30"/>
    </row>
    <row r="351" spans="1:24" x14ac:dyDescent="0.25">
      <c r="A351" s="21">
        <v>15905</v>
      </c>
      <c r="B351" s="17" t="s">
        <v>1011</v>
      </c>
      <c r="C351" s="18">
        <f>SUM(D351+F351+M351+U351)</f>
        <v>149.25</v>
      </c>
      <c r="D351" s="30" t="s">
        <v>67</v>
      </c>
      <c r="E351" s="30"/>
      <c r="F351" s="30" t="s">
        <v>84</v>
      </c>
      <c r="G351" s="30"/>
      <c r="H351" s="30"/>
      <c r="I351" s="30"/>
      <c r="J351" s="30"/>
      <c r="K351" s="30"/>
      <c r="L351" s="30"/>
      <c r="M351" s="30" t="s">
        <v>1076</v>
      </c>
      <c r="N351" s="30"/>
      <c r="O351" s="30"/>
      <c r="P351" s="30"/>
      <c r="Q351" s="24"/>
      <c r="R351" s="24"/>
      <c r="S351" s="24"/>
      <c r="T351" s="24"/>
      <c r="U351" s="30" t="s">
        <v>475</v>
      </c>
      <c r="V351" s="30"/>
      <c r="W351" s="30"/>
      <c r="X351" s="30"/>
    </row>
    <row r="352" spans="1:24" x14ac:dyDescent="0.25">
      <c r="A352" s="21">
        <v>16488</v>
      </c>
      <c r="B352" s="17" t="s">
        <v>1006</v>
      </c>
      <c r="C352" s="18">
        <f>SUM(M352+U352)</f>
        <v>155.5</v>
      </c>
      <c r="D352" s="30"/>
      <c r="E352" s="30"/>
      <c r="F352" s="30"/>
      <c r="G352" s="30"/>
      <c r="H352" s="30"/>
      <c r="I352" s="30"/>
      <c r="J352" s="30"/>
      <c r="K352" s="30"/>
      <c r="L352" s="30"/>
      <c r="M352" s="30" t="s">
        <v>471</v>
      </c>
      <c r="N352" s="30"/>
      <c r="O352" s="30"/>
      <c r="P352" s="30"/>
      <c r="Q352" s="24"/>
      <c r="R352" s="24"/>
      <c r="S352" s="24"/>
      <c r="T352" s="24"/>
      <c r="U352" s="30" t="s">
        <v>70</v>
      </c>
      <c r="V352" s="30"/>
      <c r="W352" s="30"/>
      <c r="X352" s="30"/>
    </row>
    <row r="353" spans="1:24" x14ac:dyDescent="0.25">
      <c r="A353" s="21">
        <v>17168</v>
      </c>
      <c r="B353" s="17" t="s">
        <v>1008</v>
      </c>
      <c r="C353" s="18">
        <f>SUM(D353+J353+M353+U353)</f>
        <v>143.5</v>
      </c>
      <c r="D353" s="30" t="s">
        <v>135</v>
      </c>
      <c r="E353" s="30"/>
      <c r="F353" s="30"/>
      <c r="G353" s="30"/>
      <c r="H353" s="30"/>
      <c r="I353" s="30"/>
      <c r="J353" s="30" t="s">
        <v>57</v>
      </c>
      <c r="K353" s="30"/>
      <c r="L353" s="30"/>
      <c r="M353" s="30" t="s">
        <v>1077</v>
      </c>
      <c r="N353" s="30"/>
      <c r="O353" s="30"/>
      <c r="P353" s="30"/>
      <c r="Q353" s="24"/>
      <c r="R353" s="24"/>
      <c r="S353" s="24"/>
      <c r="T353" s="24"/>
      <c r="U353" s="30" t="s">
        <v>92</v>
      </c>
      <c r="V353" s="30"/>
      <c r="W353" s="30"/>
      <c r="X353" s="30"/>
    </row>
    <row r="354" spans="1:24" x14ac:dyDescent="0.25">
      <c r="A354" s="12"/>
      <c r="B354" s="12"/>
      <c r="C354" s="18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24"/>
      <c r="R354" s="24"/>
      <c r="S354" s="24"/>
      <c r="T354" s="24"/>
      <c r="U354" s="30"/>
      <c r="V354" s="30"/>
      <c r="W354" s="30"/>
      <c r="X354" s="30"/>
    </row>
    <row r="355" spans="1:24" x14ac:dyDescent="0.25">
      <c r="A355" s="21"/>
      <c r="B355" s="13" t="s">
        <v>458</v>
      </c>
      <c r="C355" s="18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24"/>
      <c r="R355" s="24"/>
      <c r="S355" s="24"/>
      <c r="T355" s="24"/>
      <c r="U355" s="30"/>
      <c r="V355" s="30"/>
      <c r="W355" s="30"/>
      <c r="X355" s="30"/>
    </row>
    <row r="356" spans="1:24" x14ac:dyDescent="0.25">
      <c r="A356" s="21"/>
      <c r="B356" s="17"/>
      <c r="C356" s="18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24"/>
      <c r="R356" s="24"/>
      <c r="S356" s="24"/>
      <c r="T356" s="24"/>
      <c r="U356" s="30"/>
      <c r="V356" s="30"/>
      <c r="W356" s="30"/>
      <c r="X356" s="30"/>
    </row>
    <row r="357" spans="1:24" x14ac:dyDescent="0.25">
      <c r="A357" s="21">
        <v>13120</v>
      </c>
      <c r="B357" s="17" t="s">
        <v>505</v>
      </c>
      <c r="C357" s="18">
        <f>SUM(D357+E357+H357+I357+M357)</f>
        <v>268.5</v>
      </c>
      <c r="D357" s="30" t="s">
        <v>366</v>
      </c>
      <c r="E357" s="30" t="s">
        <v>316</v>
      </c>
      <c r="F357" s="30"/>
      <c r="G357" s="30"/>
      <c r="H357" s="30" t="s">
        <v>65</v>
      </c>
      <c r="I357" s="30" t="s">
        <v>145</v>
      </c>
      <c r="J357" s="30"/>
      <c r="K357" s="30"/>
      <c r="L357" s="30"/>
      <c r="M357" s="30" t="s">
        <v>1078</v>
      </c>
      <c r="N357" s="30"/>
      <c r="O357" s="30"/>
      <c r="P357" s="30"/>
      <c r="Q357" s="24"/>
      <c r="R357" s="24"/>
      <c r="S357" s="24"/>
      <c r="T357" s="24"/>
      <c r="U357" s="30"/>
      <c r="V357" s="30"/>
      <c r="W357" s="30"/>
      <c r="X357" s="30"/>
    </row>
    <row r="358" spans="1:24" x14ac:dyDescent="0.25">
      <c r="A358" s="21">
        <v>13401</v>
      </c>
      <c r="B358" s="17" t="s">
        <v>460</v>
      </c>
      <c r="C358" s="18">
        <f>SUM(D358+I358+P358)</f>
        <v>27.5</v>
      </c>
      <c r="D358" s="30" t="s">
        <v>192</v>
      </c>
      <c r="E358" s="30"/>
      <c r="F358" s="30"/>
      <c r="G358" s="30"/>
      <c r="H358" s="30"/>
      <c r="I358" s="30" t="s">
        <v>192</v>
      </c>
      <c r="J358" s="30"/>
      <c r="K358" s="30"/>
      <c r="L358" s="30"/>
      <c r="M358" s="30"/>
      <c r="N358" s="30"/>
      <c r="O358" s="30"/>
      <c r="P358" s="30" t="s">
        <v>53</v>
      </c>
      <c r="Q358" s="24"/>
      <c r="R358" s="24"/>
      <c r="S358" s="24"/>
      <c r="T358" s="24"/>
      <c r="U358" s="30"/>
      <c r="V358" s="30"/>
      <c r="W358" s="30"/>
      <c r="X358" s="30"/>
    </row>
    <row r="359" spans="1:24" x14ac:dyDescent="0.25">
      <c r="A359" s="21">
        <v>14302</v>
      </c>
      <c r="B359" s="17" t="s">
        <v>528</v>
      </c>
      <c r="C359" s="18">
        <f>SUM(I359+J359+O359+P359)</f>
        <v>49</v>
      </c>
      <c r="D359" s="30"/>
      <c r="E359" s="30"/>
      <c r="F359" s="30"/>
      <c r="G359" s="30"/>
      <c r="H359" s="30"/>
      <c r="I359" s="30" t="s">
        <v>70</v>
      </c>
      <c r="J359" s="30" t="s">
        <v>170</v>
      </c>
      <c r="K359" s="30"/>
      <c r="L359" s="30"/>
      <c r="M359" s="30"/>
      <c r="N359" s="30"/>
      <c r="O359" s="30" t="s">
        <v>360</v>
      </c>
      <c r="P359" s="30" t="s">
        <v>68</v>
      </c>
      <c r="Q359" s="24"/>
      <c r="R359" s="24"/>
      <c r="S359" s="24"/>
      <c r="T359" s="24"/>
      <c r="U359" s="30"/>
      <c r="V359" s="30"/>
      <c r="W359" s="30"/>
      <c r="X359" s="30"/>
    </row>
    <row r="360" spans="1:24" x14ac:dyDescent="0.25">
      <c r="A360" s="21">
        <v>15542</v>
      </c>
      <c r="B360" s="17" t="s">
        <v>461</v>
      </c>
      <c r="C360" s="18">
        <v>33</v>
      </c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 t="s">
        <v>475</v>
      </c>
      <c r="R360" s="30"/>
      <c r="S360" s="30"/>
      <c r="T360" s="24"/>
      <c r="U360" s="30"/>
      <c r="V360" s="30"/>
      <c r="W360" s="30"/>
      <c r="X360" s="30"/>
    </row>
    <row r="361" spans="1:24" x14ac:dyDescent="0.25">
      <c r="A361" s="21">
        <v>15835</v>
      </c>
      <c r="B361" s="17" t="s">
        <v>459</v>
      </c>
      <c r="C361" s="18">
        <v>3.75</v>
      </c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 t="s">
        <v>49</v>
      </c>
      <c r="Q361" s="30"/>
      <c r="R361" s="30"/>
      <c r="S361" s="30"/>
      <c r="T361" s="24"/>
      <c r="U361" s="30"/>
      <c r="V361" s="30"/>
      <c r="W361" s="30"/>
      <c r="X361" s="30"/>
    </row>
    <row r="362" spans="1:24" x14ac:dyDescent="0.25">
      <c r="A362" s="21">
        <v>15623</v>
      </c>
      <c r="B362" s="17" t="s">
        <v>462</v>
      </c>
      <c r="C362" s="18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24"/>
      <c r="U362" s="30"/>
      <c r="V362" s="30"/>
      <c r="W362" s="30"/>
      <c r="X362" s="30"/>
    </row>
    <row r="363" spans="1:24" x14ac:dyDescent="0.25">
      <c r="A363" s="21">
        <v>16591</v>
      </c>
      <c r="B363" s="17" t="s">
        <v>1012</v>
      </c>
      <c r="C363" s="18">
        <f>SUM(M363+O363)</f>
        <v>67.5</v>
      </c>
      <c r="D363" s="30"/>
      <c r="E363" s="30"/>
      <c r="F363" s="30"/>
      <c r="G363" s="30"/>
      <c r="H363" s="30"/>
      <c r="I363" s="30"/>
      <c r="J363" s="30"/>
      <c r="K363" s="30"/>
      <c r="L363" s="30"/>
      <c r="M363" s="30" t="s">
        <v>157</v>
      </c>
      <c r="N363" s="30"/>
      <c r="O363" s="30" t="s">
        <v>568</v>
      </c>
      <c r="P363" s="30"/>
      <c r="Q363" s="30"/>
      <c r="R363" s="30"/>
      <c r="S363" s="30"/>
      <c r="T363" s="24"/>
      <c r="U363" s="30"/>
      <c r="V363" s="30"/>
      <c r="W363" s="30"/>
      <c r="X363" s="30"/>
    </row>
    <row r="364" spans="1:24" x14ac:dyDescent="0.25">
      <c r="A364" s="21">
        <v>17228</v>
      </c>
      <c r="B364" s="17" t="s">
        <v>1013</v>
      </c>
      <c r="C364" s="18">
        <v>2.5</v>
      </c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24"/>
      <c r="U364" s="30" t="s">
        <v>67</v>
      </c>
      <c r="V364" s="30"/>
      <c r="W364" s="30"/>
      <c r="X364" s="30"/>
    </row>
    <row r="365" spans="1:24" x14ac:dyDescent="0.25">
      <c r="A365" s="21">
        <v>17653</v>
      </c>
      <c r="B365" s="17" t="s">
        <v>1014</v>
      </c>
      <c r="C365" s="18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24"/>
      <c r="U365" s="30"/>
      <c r="V365" s="30"/>
      <c r="W365" s="30"/>
      <c r="X365" s="30"/>
    </row>
    <row r="366" spans="1:24" x14ac:dyDescent="0.25">
      <c r="A366" s="12"/>
      <c r="B366" s="12"/>
      <c r="C366" s="18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24"/>
      <c r="U366" s="30"/>
      <c r="V366" s="30"/>
      <c r="W366" s="30"/>
      <c r="X366" s="30"/>
    </row>
    <row r="367" spans="1:24" x14ac:dyDescent="0.25">
      <c r="A367" s="12"/>
      <c r="B367" s="13" t="s">
        <v>500</v>
      </c>
      <c r="C367" s="18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24"/>
      <c r="U367" s="30"/>
      <c r="V367" s="30"/>
      <c r="W367" s="30"/>
      <c r="X367" s="30"/>
    </row>
    <row r="368" spans="1:24" x14ac:dyDescent="0.25">
      <c r="A368" s="12"/>
      <c r="B368" s="12"/>
      <c r="C368" s="18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24"/>
      <c r="U368" s="30"/>
      <c r="V368" s="30"/>
      <c r="W368" s="30"/>
      <c r="X368" s="30"/>
    </row>
    <row r="369" spans="1:24" x14ac:dyDescent="0.25">
      <c r="A369" s="21">
        <v>12592</v>
      </c>
      <c r="B369" s="17" t="s">
        <v>1015</v>
      </c>
      <c r="C369" s="18">
        <f>SUM(I369+O369)</f>
        <v>17.25</v>
      </c>
      <c r="D369" s="30"/>
      <c r="E369" s="30"/>
      <c r="F369" s="30"/>
      <c r="G369" s="30"/>
      <c r="H369" s="30"/>
      <c r="I369" s="30" t="s">
        <v>322</v>
      </c>
      <c r="J369" s="30"/>
      <c r="K369" s="30"/>
      <c r="L369" s="30"/>
      <c r="M369" s="30"/>
      <c r="N369" s="30"/>
      <c r="O369" s="30" t="s">
        <v>399</v>
      </c>
      <c r="P369" s="30"/>
      <c r="Q369" s="30"/>
      <c r="R369" s="30"/>
      <c r="S369" s="30"/>
      <c r="T369" s="24"/>
      <c r="U369" s="30"/>
      <c r="V369" s="30"/>
      <c r="W369" s="30"/>
      <c r="X369" s="30"/>
    </row>
    <row r="370" spans="1:24" x14ac:dyDescent="0.25">
      <c r="A370" s="21">
        <v>12914</v>
      </c>
      <c r="B370" s="17" t="s">
        <v>1016</v>
      </c>
      <c r="C370" s="18"/>
      <c r="D370" s="30"/>
      <c r="E370" s="30"/>
      <c r="F370" s="30"/>
      <c r="G370" s="30"/>
      <c r="H370" s="24"/>
      <c r="I370" s="24"/>
      <c r="J370" s="24"/>
      <c r="K370" s="24"/>
      <c r="L370" s="24"/>
      <c r="M370" s="24"/>
      <c r="N370" s="24"/>
      <c r="O370" s="24"/>
      <c r="P370" s="24"/>
      <c r="Q370" s="30"/>
      <c r="R370" s="30"/>
      <c r="S370" s="30"/>
      <c r="T370" s="24"/>
      <c r="U370" s="30"/>
      <c r="V370" s="30"/>
      <c r="W370" s="30"/>
      <c r="X370" s="30"/>
    </row>
    <row r="371" spans="1:24" x14ac:dyDescent="0.25">
      <c r="A371" s="21">
        <v>13335</v>
      </c>
      <c r="B371" s="17" t="s">
        <v>1017</v>
      </c>
      <c r="C371" s="18">
        <f>SUM(H371+I371+L371+M371+P371)</f>
        <v>51.25</v>
      </c>
      <c r="D371" s="30"/>
      <c r="E371" s="30"/>
      <c r="F371" s="30"/>
      <c r="G371" s="30"/>
      <c r="H371" s="30" t="s">
        <v>138</v>
      </c>
      <c r="I371" s="30" t="s">
        <v>187</v>
      </c>
      <c r="J371" s="30"/>
      <c r="K371" s="30"/>
      <c r="L371" s="30" t="s">
        <v>321</v>
      </c>
      <c r="M371" s="30" t="s">
        <v>79</v>
      </c>
      <c r="N371" s="30"/>
      <c r="O371" s="30"/>
      <c r="P371" s="30" t="s">
        <v>53</v>
      </c>
      <c r="Q371" s="30"/>
      <c r="R371" s="30"/>
      <c r="S371" s="30"/>
      <c r="T371" s="24"/>
      <c r="U371" s="30"/>
      <c r="V371" s="30"/>
      <c r="W371" s="30"/>
      <c r="X371" s="30"/>
    </row>
    <row r="372" spans="1:24" x14ac:dyDescent="0.25">
      <c r="A372" s="21">
        <v>13512</v>
      </c>
      <c r="B372" s="17" t="s">
        <v>1018</v>
      </c>
      <c r="C372" s="18">
        <f>SUM(I372+J372+O372+P372)</f>
        <v>29</v>
      </c>
      <c r="D372" s="30"/>
      <c r="E372" s="30"/>
      <c r="F372" s="30"/>
      <c r="G372" s="30"/>
      <c r="H372" s="30"/>
      <c r="I372" s="30" t="s">
        <v>186</v>
      </c>
      <c r="J372" s="30" t="s">
        <v>157</v>
      </c>
      <c r="K372" s="30"/>
      <c r="L372" s="30"/>
      <c r="M372" s="30"/>
      <c r="N372" s="30"/>
      <c r="O372" s="30" t="s">
        <v>153</v>
      </c>
      <c r="P372" s="30" t="s">
        <v>84</v>
      </c>
      <c r="Q372" s="30"/>
      <c r="R372" s="30"/>
      <c r="S372" s="30"/>
      <c r="T372" s="24"/>
      <c r="U372" s="30"/>
      <c r="V372" s="30"/>
      <c r="W372" s="30"/>
      <c r="X372" s="30"/>
    </row>
    <row r="373" spans="1:24" x14ac:dyDescent="0.25">
      <c r="A373" s="21">
        <v>13928</v>
      </c>
      <c r="B373" s="17" t="s">
        <v>518</v>
      </c>
      <c r="C373" s="18">
        <f>SUM(I373+M373)</f>
        <v>18.5</v>
      </c>
      <c r="D373" s="30"/>
      <c r="E373" s="30"/>
      <c r="F373" s="30"/>
      <c r="G373" s="30"/>
      <c r="H373" s="30"/>
      <c r="I373" s="30" t="s">
        <v>84</v>
      </c>
      <c r="J373" s="30"/>
      <c r="K373" s="30"/>
      <c r="L373" s="30"/>
      <c r="M373" s="30" t="s">
        <v>52</v>
      </c>
      <c r="N373" s="30"/>
      <c r="O373" s="30"/>
      <c r="P373" s="30"/>
      <c r="Q373" s="30"/>
      <c r="R373" s="30"/>
      <c r="S373" s="30"/>
      <c r="T373" s="24"/>
      <c r="U373" s="30"/>
      <c r="V373" s="30"/>
      <c r="W373" s="30"/>
      <c r="X373" s="30"/>
    </row>
    <row r="374" spans="1:24" x14ac:dyDescent="0.25">
      <c r="A374" s="21">
        <v>14245</v>
      </c>
      <c r="B374" s="17" t="s">
        <v>525</v>
      </c>
      <c r="C374" s="18">
        <f>SUM(H374+I374+L374+P374)</f>
        <v>68</v>
      </c>
      <c r="D374" s="30"/>
      <c r="E374" s="30"/>
      <c r="F374" s="30"/>
      <c r="G374" s="30"/>
      <c r="H374" s="30" t="s">
        <v>421</v>
      </c>
      <c r="I374" s="30" t="s">
        <v>395</v>
      </c>
      <c r="J374" s="30"/>
      <c r="K374" s="30"/>
      <c r="L374" s="30" t="s">
        <v>443</v>
      </c>
      <c r="M374" s="30"/>
      <c r="N374" s="30"/>
      <c r="O374" s="30"/>
      <c r="P374" s="30" t="s">
        <v>138</v>
      </c>
      <c r="Q374" s="30"/>
      <c r="R374" s="30"/>
      <c r="S374" s="30"/>
      <c r="T374" s="24"/>
      <c r="U374" s="30"/>
      <c r="V374" s="30"/>
      <c r="W374" s="30"/>
      <c r="X374" s="30"/>
    </row>
    <row r="375" spans="1:24" x14ac:dyDescent="0.25">
      <c r="A375" s="21">
        <v>14621</v>
      </c>
      <c r="B375" s="17" t="s">
        <v>529</v>
      </c>
      <c r="C375" s="18">
        <f>SUM(I375+J375+M375+O375+P375)</f>
        <v>44.5</v>
      </c>
      <c r="D375" s="30"/>
      <c r="E375" s="30"/>
      <c r="F375" s="30"/>
      <c r="G375" s="30"/>
      <c r="H375" s="30"/>
      <c r="I375" s="30" t="s">
        <v>129</v>
      </c>
      <c r="J375" s="30" t="s">
        <v>483</v>
      </c>
      <c r="K375" s="30"/>
      <c r="L375" s="30"/>
      <c r="M375" s="30" t="s">
        <v>70</v>
      </c>
      <c r="N375" s="30"/>
      <c r="O375" s="30" t="s">
        <v>81</v>
      </c>
      <c r="P375" s="30" t="s">
        <v>64</v>
      </c>
      <c r="Q375" s="30"/>
      <c r="R375" s="30"/>
      <c r="S375" s="30"/>
      <c r="T375" s="24"/>
      <c r="U375" s="30"/>
      <c r="V375" s="30"/>
      <c r="W375" s="30"/>
      <c r="X375" s="30"/>
    </row>
    <row r="376" spans="1:24" x14ac:dyDescent="0.25">
      <c r="A376" s="21">
        <v>15519</v>
      </c>
      <c r="B376" s="17" t="s">
        <v>896</v>
      </c>
      <c r="C376" s="18">
        <v>40.25</v>
      </c>
      <c r="D376" s="30"/>
      <c r="E376" s="30"/>
      <c r="F376" s="30"/>
      <c r="G376" s="30"/>
      <c r="H376" s="30"/>
      <c r="I376" s="30"/>
      <c r="J376" s="30"/>
      <c r="K376" s="30"/>
      <c r="L376" s="30" t="s">
        <v>570</v>
      </c>
      <c r="M376" s="30"/>
      <c r="N376" s="30"/>
      <c r="O376" s="30"/>
      <c r="P376" s="30"/>
      <c r="Q376" s="30"/>
      <c r="R376" s="30"/>
      <c r="S376" s="30"/>
      <c r="T376" s="24"/>
      <c r="U376" s="30"/>
      <c r="V376" s="30"/>
      <c r="W376" s="30"/>
      <c r="X376" s="30"/>
    </row>
    <row r="377" spans="1:24" x14ac:dyDescent="0.25">
      <c r="A377" s="12"/>
      <c r="B377" s="12"/>
      <c r="C377" s="18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24"/>
      <c r="U377" s="30"/>
      <c r="V377" s="30"/>
      <c r="W377" s="30"/>
      <c r="X377" s="30"/>
    </row>
    <row r="378" spans="1:24" x14ac:dyDescent="0.25">
      <c r="A378" s="21"/>
      <c r="B378" s="13" t="s">
        <v>502</v>
      </c>
      <c r="C378" s="18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24"/>
      <c r="U378" s="30"/>
      <c r="V378" s="30"/>
      <c r="W378" s="30"/>
      <c r="X378" s="30"/>
    </row>
    <row r="379" spans="1:24" x14ac:dyDescent="0.25">
      <c r="A379" s="21"/>
      <c r="B379" s="17"/>
      <c r="C379" s="18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24"/>
      <c r="U379" s="30"/>
      <c r="V379" s="30"/>
      <c r="W379" s="30"/>
      <c r="X379" s="30"/>
    </row>
    <row r="380" spans="1:24" x14ac:dyDescent="0.25">
      <c r="A380" s="21">
        <v>13083</v>
      </c>
      <c r="B380" s="17" t="s">
        <v>503</v>
      </c>
      <c r="C380" s="18">
        <f>SUM(D380+F380+G380+H380+I380+J380+K380+L380+M380+O380+P380+Q380)</f>
        <v>3480</v>
      </c>
      <c r="D380" s="30" t="s">
        <v>572</v>
      </c>
      <c r="E380" s="30"/>
      <c r="F380" s="30" t="s">
        <v>575</v>
      </c>
      <c r="G380" s="30" t="s">
        <v>162</v>
      </c>
      <c r="H380" s="30" t="s">
        <v>140</v>
      </c>
      <c r="I380" s="30" t="s">
        <v>573</v>
      </c>
      <c r="J380" s="30" t="s">
        <v>1080</v>
      </c>
      <c r="K380" s="30" t="s">
        <v>71</v>
      </c>
      <c r="L380" s="30" t="s">
        <v>424</v>
      </c>
      <c r="M380" s="30" t="s">
        <v>1079</v>
      </c>
      <c r="N380" s="30"/>
      <c r="O380" s="30" t="s">
        <v>574</v>
      </c>
      <c r="P380" s="30" t="s">
        <v>571</v>
      </c>
      <c r="Q380" s="30" t="s">
        <v>339</v>
      </c>
      <c r="R380" s="30"/>
      <c r="S380" s="30"/>
      <c r="T380" s="24"/>
      <c r="U380" s="30"/>
      <c r="V380" s="30"/>
      <c r="W380" s="30"/>
      <c r="X380" s="30"/>
    </row>
    <row r="381" spans="1:24" x14ac:dyDescent="0.25">
      <c r="A381" s="21">
        <v>13114</v>
      </c>
      <c r="B381" s="17" t="s">
        <v>504</v>
      </c>
      <c r="C381" s="18">
        <f>SUM(I381+L381+M381+P381+V381+W381)</f>
        <v>308.75</v>
      </c>
      <c r="D381" s="30"/>
      <c r="E381" s="30"/>
      <c r="F381" s="30"/>
      <c r="G381" s="30"/>
      <c r="H381" s="30"/>
      <c r="I381" s="30" t="s">
        <v>576</v>
      </c>
      <c r="J381" s="30"/>
      <c r="K381" s="30"/>
      <c r="L381" s="30" t="s">
        <v>577</v>
      </c>
      <c r="M381" s="30" t="s">
        <v>92</v>
      </c>
      <c r="N381" s="30"/>
      <c r="O381" s="30"/>
      <c r="P381" s="30" t="s">
        <v>173</v>
      </c>
      <c r="Q381" s="30"/>
      <c r="R381" s="30"/>
      <c r="S381" s="30"/>
      <c r="T381" s="24"/>
      <c r="U381" s="30" t="s">
        <v>53</v>
      </c>
      <c r="V381" s="30"/>
      <c r="W381" s="30" t="s">
        <v>117</v>
      </c>
      <c r="X381" s="30"/>
    </row>
    <row r="382" spans="1:24" x14ac:dyDescent="0.25">
      <c r="A382" s="21">
        <v>13816</v>
      </c>
      <c r="B382" s="17" t="s">
        <v>553</v>
      </c>
      <c r="C382" s="18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24"/>
      <c r="U382" s="30"/>
      <c r="V382" s="30"/>
      <c r="W382" s="30"/>
      <c r="X382" s="30"/>
    </row>
    <row r="383" spans="1:24" x14ac:dyDescent="0.25">
      <c r="A383" s="21">
        <v>13988</v>
      </c>
      <c r="B383" s="17" t="s">
        <v>1019</v>
      </c>
      <c r="C383" s="18">
        <f>SUM(D383+F383+G383+H383+I383+J383+L383+M383+O383+P383+V383)</f>
        <v>1802</v>
      </c>
      <c r="D383" s="30" t="s">
        <v>579</v>
      </c>
      <c r="E383" s="30"/>
      <c r="F383" s="30" t="s">
        <v>145</v>
      </c>
      <c r="G383" s="30" t="s">
        <v>80</v>
      </c>
      <c r="H383" s="30" t="s">
        <v>81</v>
      </c>
      <c r="I383" s="30" t="s">
        <v>580</v>
      </c>
      <c r="J383" s="30" t="s">
        <v>328</v>
      </c>
      <c r="K383" s="30"/>
      <c r="L383" s="30" t="s">
        <v>117</v>
      </c>
      <c r="M383" s="30" t="s">
        <v>1082</v>
      </c>
      <c r="N383" s="30"/>
      <c r="O383" s="30" t="s">
        <v>581</v>
      </c>
      <c r="P383" s="30" t="s">
        <v>578</v>
      </c>
      <c r="Q383" s="30"/>
      <c r="R383" s="30"/>
      <c r="S383" s="30"/>
      <c r="T383" s="24"/>
      <c r="U383" s="30" t="s">
        <v>75</v>
      </c>
      <c r="V383" s="30"/>
      <c r="W383" s="30"/>
      <c r="X383" s="30"/>
    </row>
    <row r="384" spans="1:24" x14ac:dyDescent="0.25">
      <c r="A384" s="21">
        <v>14267</v>
      </c>
      <c r="B384" s="17" t="s">
        <v>526</v>
      </c>
      <c r="C384" s="18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24"/>
      <c r="U384" s="30"/>
      <c r="V384" s="30"/>
      <c r="W384" s="30"/>
      <c r="X384" s="30"/>
    </row>
    <row r="385" spans="1:24" x14ac:dyDescent="0.25">
      <c r="A385" s="21">
        <v>14269</v>
      </c>
      <c r="B385" s="17" t="s">
        <v>527</v>
      </c>
      <c r="C385" s="18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24"/>
      <c r="U385" s="30"/>
      <c r="V385" s="30"/>
      <c r="W385" s="30"/>
      <c r="X385" s="30"/>
    </row>
    <row r="386" spans="1:24" x14ac:dyDescent="0.25">
      <c r="A386" s="21">
        <v>16308</v>
      </c>
      <c r="B386" s="17" t="s">
        <v>540</v>
      </c>
      <c r="C386" s="18">
        <f>SUM(H386+I386+M386+O386+P386+X386)</f>
        <v>59.75</v>
      </c>
      <c r="D386" s="30"/>
      <c r="E386" s="30"/>
      <c r="F386" s="30"/>
      <c r="G386" s="30"/>
      <c r="H386" s="30" t="s">
        <v>129</v>
      </c>
      <c r="I386" s="30" t="s">
        <v>55</v>
      </c>
      <c r="J386" s="30"/>
      <c r="K386" s="30"/>
      <c r="L386" s="30"/>
      <c r="M386" s="30" t="s">
        <v>129</v>
      </c>
      <c r="N386" s="30"/>
      <c r="O386" s="30" t="s">
        <v>129</v>
      </c>
      <c r="P386" s="30" t="s">
        <v>143</v>
      </c>
      <c r="Q386" s="30"/>
      <c r="R386" s="30"/>
      <c r="S386" s="30"/>
      <c r="T386" s="24"/>
      <c r="U386" s="30"/>
      <c r="V386" s="30"/>
      <c r="W386" s="30"/>
      <c r="X386" s="30" t="s">
        <v>89</v>
      </c>
    </row>
    <row r="387" spans="1:24" x14ac:dyDescent="0.25">
      <c r="A387" s="21">
        <v>16393</v>
      </c>
      <c r="B387" s="17" t="s">
        <v>541</v>
      </c>
      <c r="C387" s="18">
        <v>3</v>
      </c>
      <c r="D387" s="30"/>
      <c r="E387" s="30"/>
      <c r="F387" s="30"/>
      <c r="G387" s="30"/>
      <c r="H387" s="30"/>
      <c r="I387" s="30"/>
      <c r="J387" s="30" t="s">
        <v>89</v>
      </c>
      <c r="K387" s="30"/>
      <c r="L387" s="30"/>
      <c r="M387" s="30"/>
      <c r="N387" s="30"/>
      <c r="O387" s="30"/>
      <c r="P387" s="30"/>
      <c r="Q387" s="30"/>
      <c r="R387" s="30"/>
      <c r="S387" s="30"/>
      <c r="T387" s="24"/>
      <c r="U387" s="30"/>
      <c r="V387" s="30"/>
      <c r="W387" s="30"/>
      <c r="X387" s="30"/>
    </row>
    <row r="388" spans="1:24" x14ac:dyDescent="0.25">
      <c r="A388" s="21">
        <v>16660</v>
      </c>
      <c r="B388" s="17" t="s">
        <v>1020</v>
      </c>
      <c r="C388" s="18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24"/>
      <c r="U388" s="30"/>
      <c r="V388" s="30"/>
      <c r="W388" s="30"/>
      <c r="X388" s="30"/>
    </row>
    <row r="389" spans="1:24" x14ac:dyDescent="0.25">
      <c r="A389" s="21">
        <v>17284</v>
      </c>
      <c r="B389" s="17" t="s">
        <v>1021</v>
      </c>
      <c r="C389" s="18">
        <v>33.5</v>
      </c>
      <c r="D389" s="30"/>
      <c r="E389" s="30"/>
      <c r="F389" s="30"/>
      <c r="G389" s="30"/>
      <c r="H389" s="30"/>
      <c r="I389" s="30" t="s">
        <v>424</v>
      </c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24"/>
      <c r="U389" s="30"/>
      <c r="V389" s="30"/>
      <c r="W389" s="30"/>
      <c r="X389" s="30"/>
    </row>
    <row r="390" spans="1:24" x14ac:dyDescent="0.25">
      <c r="A390" s="12"/>
      <c r="B390" s="12"/>
      <c r="C390" s="18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24"/>
      <c r="U390" s="30"/>
      <c r="V390" s="30"/>
      <c r="W390" s="30"/>
      <c r="X390" s="30"/>
    </row>
    <row r="391" spans="1:24" x14ac:dyDescent="0.25">
      <c r="A391" s="21"/>
      <c r="B391" s="13" t="s">
        <v>507</v>
      </c>
      <c r="C391" s="18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24"/>
      <c r="U391" s="30"/>
      <c r="V391" s="30"/>
      <c r="W391" s="30"/>
      <c r="X391" s="30"/>
    </row>
    <row r="392" spans="1:24" x14ac:dyDescent="0.25">
      <c r="A392" s="21"/>
      <c r="B392" s="17"/>
      <c r="C392" s="18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24"/>
      <c r="U392" s="30"/>
      <c r="V392" s="30"/>
      <c r="W392" s="30"/>
      <c r="X392" s="30"/>
    </row>
    <row r="393" spans="1:24" x14ac:dyDescent="0.25">
      <c r="A393" s="21">
        <v>12952</v>
      </c>
      <c r="B393" s="17" t="s">
        <v>556</v>
      </c>
      <c r="C393" s="18">
        <f>SUM(I393+J393)</f>
        <v>92.25</v>
      </c>
      <c r="D393" s="30"/>
      <c r="E393" s="30"/>
      <c r="F393" s="30"/>
      <c r="G393" s="30"/>
      <c r="H393" s="30"/>
      <c r="I393" s="30" t="s">
        <v>464</v>
      </c>
      <c r="J393" s="30" t="s">
        <v>70</v>
      </c>
      <c r="K393" s="30"/>
      <c r="L393" s="30"/>
      <c r="M393" s="30"/>
      <c r="N393" s="30"/>
      <c r="O393" s="30"/>
      <c r="P393" s="30"/>
      <c r="Q393" s="30"/>
      <c r="R393" s="30"/>
      <c r="S393" s="30"/>
      <c r="T393" s="24"/>
      <c r="U393" s="30"/>
      <c r="V393" s="30"/>
      <c r="W393" s="30"/>
      <c r="X393" s="30"/>
    </row>
    <row r="394" spans="1:24" x14ac:dyDescent="0.25">
      <c r="A394" s="21">
        <v>12953</v>
      </c>
      <c r="B394" s="17" t="s">
        <v>557</v>
      </c>
      <c r="C394" s="18">
        <f>SUM(I394+J394+M394)</f>
        <v>79.75</v>
      </c>
      <c r="D394" s="30"/>
      <c r="E394" s="30"/>
      <c r="F394" s="30"/>
      <c r="G394" s="30"/>
      <c r="H394" s="30"/>
      <c r="I394" s="30" t="s">
        <v>582</v>
      </c>
      <c r="J394" s="30" t="s">
        <v>70</v>
      </c>
      <c r="K394" s="30"/>
      <c r="L394" s="30"/>
      <c r="M394" s="30" t="s">
        <v>367</v>
      </c>
      <c r="N394" s="30"/>
      <c r="O394" s="30"/>
      <c r="P394" s="30"/>
      <c r="Q394" s="30"/>
      <c r="R394" s="30"/>
      <c r="S394" s="30"/>
      <c r="T394" s="24"/>
      <c r="U394" s="30"/>
      <c r="V394" s="30"/>
      <c r="W394" s="30"/>
      <c r="X394" s="30"/>
    </row>
    <row r="395" spans="1:24" x14ac:dyDescent="0.25">
      <c r="A395" s="21">
        <v>13272</v>
      </c>
      <c r="B395" s="17" t="s">
        <v>508</v>
      </c>
      <c r="C395" s="18">
        <f>SUM(I395+J395+M395+O395+P395)</f>
        <v>437</v>
      </c>
      <c r="D395" s="30"/>
      <c r="E395" s="30"/>
      <c r="F395" s="30"/>
      <c r="G395" s="30"/>
      <c r="H395" s="30"/>
      <c r="I395" s="30" t="s">
        <v>583</v>
      </c>
      <c r="J395" s="30" t="s">
        <v>101</v>
      </c>
      <c r="K395" s="30"/>
      <c r="L395" s="30"/>
      <c r="M395" s="30" t="s">
        <v>101</v>
      </c>
      <c r="N395" s="30"/>
      <c r="O395" s="30" t="s">
        <v>109</v>
      </c>
      <c r="P395" s="30" t="s">
        <v>337</v>
      </c>
      <c r="Q395" s="30"/>
      <c r="R395" s="30"/>
      <c r="S395" s="30"/>
      <c r="T395" s="24"/>
      <c r="U395" s="30"/>
      <c r="V395" s="30"/>
      <c r="W395" s="30"/>
      <c r="X395" s="30"/>
    </row>
    <row r="396" spans="1:24" x14ac:dyDescent="0.25">
      <c r="A396" s="12"/>
      <c r="B396" s="12"/>
      <c r="C396" s="18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24"/>
      <c r="U396" s="30"/>
      <c r="V396" s="30"/>
      <c r="W396" s="30"/>
      <c r="X396" s="30"/>
    </row>
    <row r="397" spans="1:24" x14ac:dyDescent="0.25">
      <c r="A397" s="21"/>
      <c r="B397" s="13" t="s">
        <v>513</v>
      </c>
      <c r="C397" s="18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24"/>
      <c r="U397" s="30"/>
      <c r="V397" s="30"/>
      <c r="W397" s="30"/>
      <c r="X397" s="30"/>
    </row>
    <row r="398" spans="1:24" x14ac:dyDescent="0.25">
      <c r="A398" s="12"/>
      <c r="B398" s="12"/>
      <c r="C398" s="18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24"/>
      <c r="U398" s="30"/>
      <c r="V398" s="30"/>
      <c r="W398" s="30"/>
      <c r="X398" s="30"/>
    </row>
    <row r="399" spans="1:24" x14ac:dyDescent="0.25">
      <c r="A399" s="21">
        <v>13712</v>
      </c>
      <c r="B399" s="17" t="s">
        <v>551</v>
      </c>
      <c r="C399" s="18">
        <f>SUM(D399+E399+G399+I399+J399+O399+P399)</f>
        <v>93.75</v>
      </c>
      <c r="D399" s="30" t="s">
        <v>67</v>
      </c>
      <c r="E399" s="30" t="s">
        <v>475</v>
      </c>
      <c r="F399" s="30"/>
      <c r="G399" s="30" t="s">
        <v>81</v>
      </c>
      <c r="H399" s="30"/>
      <c r="I399" s="30" t="s">
        <v>157</v>
      </c>
      <c r="J399" s="30" t="s">
        <v>189</v>
      </c>
      <c r="K399" s="30"/>
      <c r="L399" s="30"/>
      <c r="M399" s="30"/>
      <c r="N399" s="30"/>
      <c r="O399" s="30" t="s">
        <v>367</v>
      </c>
      <c r="P399" s="30" t="s">
        <v>64</v>
      </c>
      <c r="Q399" s="30"/>
      <c r="R399" s="30"/>
      <c r="S399" s="30"/>
      <c r="T399" s="24"/>
      <c r="U399" s="30"/>
      <c r="V399" s="30"/>
      <c r="W399" s="30"/>
      <c r="X399" s="30"/>
    </row>
    <row r="400" spans="1:24" x14ac:dyDescent="0.25">
      <c r="A400" s="21">
        <v>14215</v>
      </c>
      <c r="B400" s="17" t="s">
        <v>524</v>
      </c>
      <c r="C400" s="18">
        <f>SUM(D400+E400+H400+I400+J400+L400)</f>
        <v>109.25</v>
      </c>
      <c r="D400" s="30" t="s">
        <v>173</v>
      </c>
      <c r="E400" s="30" t="s">
        <v>337</v>
      </c>
      <c r="F400" s="30"/>
      <c r="G400" s="30"/>
      <c r="H400" s="30" t="s">
        <v>101</v>
      </c>
      <c r="I400" s="30" t="s">
        <v>187</v>
      </c>
      <c r="J400" s="30" t="s">
        <v>584</v>
      </c>
      <c r="K400" s="30"/>
      <c r="L400" s="30" t="s">
        <v>108</v>
      </c>
      <c r="M400" s="30"/>
      <c r="N400" s="30"/>
      <c r="O400" s="30"/>
      <c r="P400" s="30"/>
      <c r="Q400" s="30"/>
      <c r="R400" s="30"/>
      <c r="S400" s="30"/>
      <c r="T400" s="24"/>
      <c r="U400" s="30"/>
      <c r="V400" s="30"/>
      <c r="W400" s="30"/>
      <c r="X400" s="30"/>
    </row>
    <row r="401" spans="1:24" x14ac:dyDescent="0.25">
      <c r="A401" s="21">
        <v>15210</v>
      </c>
      <c r="B401" s="17" t="s">
        <v>535</v>
      </c>
      <c r="C401" s="18">
        <f>SUM(D401+I401+J401+M401)</f>
        <v>41.5</v>
      </c>
      <c r="D401" s="30" t="s">
        <v>170</v>
      </c>
      <c r="E401" s="30"/>
      <c r="F401" s="30"/>
      <c r="G401" s="30"/>
      <c r="H401" s="30"/>
      <c r="I401" s="30" t="s">
        <v>95</v>
      </c>
      <c r="J401" s="30" t="s">
        <v>67</v>
      </c>
      <c r="K401" s="30"/>
      <c r="L401" s="30"/>
      <c r="M401" s="30" t="s">
        <v>111</v>
      </c>
      <c r="N401" s="30"/>
      <c r="O401" s="30"/>
      <c r="P401" s="30"/>
      <c r="Q401" s="30"/>
      <c r="R401" s="30"/>
      <c r="S401" s="30"/>
      <c r="T401" s="24"/>
      <c r="U401" s="30"/>
      <c r="V401" s="30"/>
      <c r="W401" s="30"/>
      <c r="X401" s="30"/>
    </row>
    <row r="402" spans="1:24" x14ac:dyDescent="0.25">
      <c r="A402" s="21">
        <v>15701</v>
      </c>
      <c r="B402" s="17" t="s">
        <v>538</v>
      </c>
      <c r="C402" s="18">
        <f>SUM(I402+J402+O402+P402)</f>
        <v>46</v>
      </c>
      <c r="D402" s="30"/>
      <c r="E402" s="30"/>
      <c r="F402" s="30"/>
      <c r="G402" s="30"/>
      <c r="H402" s="30"/>
      <c r="I402" s="30" t="s">
        <v>70</v>
      </c>
      <c r="J402" s="30" t="s">
        <v>377</v>
      </c>
      <c r="K402" s="30"/>
      <c r="L402" s="30"/>
      <c r="M402" s="30"/>
      <c r="N402" s="30"/>
      <c r="O402" s="30" t="s">
        <v>140</v>
      </c>
      <c r="P402" s="30" t="s">
        <v>86</v>
      </c>
      <c r="Q402" s="30"/>
      <c r="R402" s="30"/>
      <c r="S402" s="30"/>
      <c r="T402" s="24"/>
      <c r="U402" s="30"/>
      <c r="V402" s="30"/>
      <c r="W402" s="30"/>
      <c r="X402" s="30"/>
    </row>
    <row r="403" spans="1:24" x14ac:dyDescent="0.25">
      <c r="A403" s="21">
        <v>16064</v>
      </c>
      <c r="B403" s="17" t="s">
        <v>539</v>
      </c>
      <c r="C403" s="18">
        <f>SUM(I403+J403+M403)</f>
        <v>35.25</v>
      </c>
      <c r="D403" s="30"/>
      <c r="E403" s="30"/>
      <c r="F403" s="30"/>
      <c r="G403" s="30"/>
      <c r="H403" s="30"/>
      <c r="I403" s="30" t="s">
        <v>56</v>
      </c>
      <c r="J403" s="30" t="s">
        <v>140</v>
      </c>
      <c r="K403" s="30"/>
      <c r="L403" s="30"/>
      <c r="M403" s="30" t="s">
        <v>135</v>
      </c>
      <c r="N403" s="30"/>
      <c r="O403" s="30"/>
      <c r="P403" s="30"/>
      <c r="Q403" s="30"/>
      <c r="R403" s="30"/>
      <c r="S403" s="30"/>
      <c r="T403" s="24"/>
      <c r="U403" s="30"/>
      <c r="V403" s="30"/>
      <c r="W403" s="30"/>
      <c r="X403" s="30"/>
    </row>
    <row r="404" spans="1:24" x14ac:dyDescent="0.25">
      <c r="A404" s="16">
        <v>17027</v>
      </c>
      <c r="B404" s="17" t="s">
        <v>542</v>
      </c>
      <c r="C404" s="18">
        <f>SUM(D404+E404+J404+M404+O404+P404+U404)</f>
        <v>234.5</v>
      </c>
      <c r="D404" s="30" t="s">
        <v>366</v>
      </c>
      <c r="E404" s="30" t="s">
        <v>444</v>
      </c>
      <c r="F404" s="30"/>
      <c r="G404" s="30"/>
      <c r="H404" s="30"/>
      <c r="I404" s="30"/>
      <c r="J404" s="30" t="s">
        <v>585</v>
      </c>
      <c r="K404" s="30"/>
      <c r="L404" s="30"/>
      <c r="M404" s="30" t="s">
        <v>492</v>
      </c>
      <c r="N404" s="30"/>
      <c r="O404" s="30" t="s">
        <v>61</v>
      </c>
      <c r="P404" s="30" t="s">
        <v>421</v>
      </c>
      <c r="Q404" s="30"/>
      <c r="R404" s="30"/>
      <c r="S404" s="30"/>
      <c r="T404" s="24"/>
      <c r="U404" s="30" t="s">
        <v>313</v>
      </c>
      <c r="V404" s="30"/>
      <c r="W404" s="30"/>
      <c r="X404" s="30"/>
    </row>
    <row r="405" spans="1:24" x14ac:dyDescent="0.25">
      <c r="A405" s="21">
        <v>17257</v>
      </c>
      <c r="B405" s="17" t="s">
        <v>1022</v>
      </c>
      <c r="C405" s="18">
        <f>SUM(D405+E405+I405+J405+O405+P405)</f>
        <v>131.25</v>
      </c>
      <c r="D405" s="30" t="s">
        <v>483</v>
      </c>
      <c r="E405" s="30" t="s">
        <v>166</v>
      </c>
      <c r="F405" s="30"/>
      <c r="G405" s="30"/>
      <c r="H405" s="30"/>
      <c r="I405" s="30" t="s">
        <v>138</v>
      </c>
      <c r="J405" s="30" t="s">
        <v>586</v>
      </c>
      <c r="K405" s="30"/>
      <c r="L405" s="30"/>
      <c r="M405" s="30"/>
      <c r="N405" s="30"/>
      <c r="O405" s="30" t="s">
        <v>111</v>
      </c>
      <c r="P405" s="30" t="s">
        <v>113</v>
      </c>
      <c r="Q405" s="30"/>
      <c r="R405" s="30"/>
      <c r="S405" s="30"/>
      <c r="T405" s="24"/>
      <c r="U405" s="30"/>
      <c r="V405" s="30"/>
      <c r="W405" s="30"/>
      <c r="X405" s="30"/>
    </row>
    <row r="406" spans="1:24" x14ac:dyDescent="0.25">
      <c r="A406" s="21">
        <v>17349</v>
      </c>
      <c r="B406" s="17" t="s">
        <v>1023</v>
      </c>
      <c r="C406" s="18">
        <f>SUM(E406+J406)</f>
        <v>93</v>
      </c>
      <c r="D406" s="30"/>
      <c r="E406" s="30" t="s">
        <v>587</v>
      </c>
      <c r="F406" s="30"/>
      <c r="G406" s="30"/>
      <c r="H406" s="30"/>
      <c r="I406" s="30"/>
      <c r="J406" s="30" t="s">
        <v>96</v>
      </c>
      <c r="K406" s="30"/>
      <c r="L406" s="30"/>
      <c r="M406" s="30"/>
      <c r="N406" s="30"/>
      <c r="O406" s="30"/>
      <c r="P406" s="30"/>
      <c r="Q406" s="30"/>
      <c r="R406" s="30"/>
      <c r="S406" s="30"/>
      <c r="T406" s="24"/>
      <c r="U406" s="30"/>
      <c r="V406" s="30"/>
      <c r="W406" s="30"/>
      <c r="X406" s="30"/>
    </row>
    <row r="407" spans="1:24" x14ac:dyDescent="0.25">
      <c r="A407" s="21">
        <v>17522</v>
      </c>
      <c r="B407" s="17" t="s">
        <v>1024</v>
      </c>
      <c r="C407" s="18">
        <f>SUM(D407+U407)</f>
        <v>30.5</v>
      </c>
      <c r="D407" s="30" t="s">
        <v>55</v>
      </c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24"/>
      <c r="U407" s="30" t="s">
        <v>89</v>
      </c>
      <c r="V407" s="30"/>
      <c r="W407" s="30"/>
      <c r="X407" s="30"/>
    </row>
    <row r="408" spans="1:24" x14ac:dyDescent="0.25">
      <c r="A408" s="21">
        <v>17587</v>
      </c>
      <c r="B408" s="17" t="s">
        <v>1025</v>
      </c>
      <c r="C408" s="18">
        <f>SUM(D408+E408+J408+P408+U408)</f>
        <v>435.75</v>
      </c>
      <c r="D408" s="30" t="s">
        <v>588</v>
      </c>
      <c r="E408" s="30" t="s">
        <v>590</v>
      </c>
      <c r="F408" s="30"/>
      <c r="G408" s="30"/>
      <c r="H408" s="30"/>
      <c r="I408" s="30"/>
      <c r="J408" s="30" t="s">
        <v>589</v>
      </c>
      <c r="K408" s="30"/>
      <c r="L408" s="30"/>
      <c r="M408" s="30"/>
      <c r="N408" s="30"/>
      <c r="O408" s="30"/>
      <c r="P408" s="30" t="s">
        <v>153</v>
      </c>
      <c r="Q408" s="30"/>
      <c r="R408" s="30"/>
      <c r="S408" s="30"/>
      <c r="T408" s="24"/>
      <c r="U408" s="30"/>
      <c r="V408" s="30"/>
      <c r="W408" s="30"/>
      <c r="X408" s="30"/>
    </row>
    <row r="409" spans="1:24" x14ac:dyDescent="0.25">
      <c r="A409" s="12"/>
      <c r="B409" s="12"/>
      <c r="C409" s="18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24"/>
      <c r="U409" s="30"/>
      <c r="V409" s="30"/>
      <c r="W409" s="30"/>
      <c r="X409" s="30"/>
    </row>
    <row r="410" spans="1:24" x14ac:dyDescent="0.25">
      <c r="A410" s="21"/>
      <c r="B410" s="13" t="s">
        <v>512</v>
      </c>
      <c r="C410" s="18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24"/>
      <c r="U410" s="30"/>
      <c r="V410" s="30"/>
      <c r="W410" s="30"/>
      <c r="X410" s="30"/>
    </row>
    <row r="411" spans="1:24" x14ac:dyDescent="0.25">
      <c r="A411" s="12"/>
      <c r="B411" s="12"/>
      <c r="C411" s="30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30"/>
      <c r="V411" s="30"/>
      <c r="W411" s="30"/>
      <c r="X411" s="30"/>
    </row>
    <row r="412" spans="1:24" x14ac:dyDescent="0.25">
      <c r="A412" s="16">
        <v>13341</v>
      </c>
      <c r="B412" s="17" t="s">
        <v>915</v>
      </c>
      <c r="C412" s="14">
        <f>SUM(I412+M412+P412)</f>
        <v>57.5</v>
      </c>
      <c r="D412" s="30"/>
      <c r="E412" s="30"/>
      <c r="F412" s="30"/>
      <c r="G412" s="30"/>
      <c r="H412" s="30"/>
      <c r="I412" s="30" t="s">
        <v>1098</v>
      </c>
      <c r="J412" s="30"/>
      <c r="K412" s="30"/>
      <c r="L412" s="30"/>
      <c r="M412" s="30" t="s">
        <v>564</v>
      </c>
      <c r="N412" s="30"/>
      <c r="O412" s="30"/>
      <c r="P412" s="30" t="s">
        <v>643</v>
      </c>
      <c r="Q412" s="30"/>
      <c r="R412" s="30"/>
      <c r="S412" s="30"/>
      <c r="T412" s="24"/>
      <c r="U412" s="30"/>
      <c r="V412" s="30"/>
      <c r="W412" s="30"/>
      <c r="X412" s="30"/>
    </row>
    <row r="413" spans="1:24" x14ac:dyDescent="0.25">
      <c r="A413" s="21">
        <v>13717</v>
      </c>
      <c r="B413" s="17" t="s">
        <v>552</v>
      </c>
      <c r="C413" s="14">
        <f>SUM(I413+M413+O413+P413)</f>
        <v>28.5</v>
      </c>
      <c r="D413" s="30"/>
      <c r="E413" s="30"/>
      <c r="F413" s="30"/>
      <c r="G413" s="30"/>
      <c r="H413" s="30"/>
      <c r="I413" s="30" t="s">
        <v>88</v>
      </c>
      <c r="J413" s="30"/>
      <c r="K413" s="30"/>
      <c r="L413" s="30"/>
      <c r="M413" s="30" t="s">
        <v>143</v>
      </c>
      <c r="N413" s="30"/>
      <c r="O413" s="30" t="s">
        <v>566</v>
      </c>
      <c r="P413" s="30" t="s">
        <v>170</v>
      </c>
      <c r="Q413" s="30"/>
      <c r="R413" s="30"/>
      <c r="S413" s="30"/>
      <c r="T413" s="24"/>
      <c r="U413" s="30"/>
      <c r="V413" s="30"/>
      <c r="W413" s="30"/>
      <c r="X413" s="30"/>
    </row>
    <row r="414" spans="1:24" x14ac:dyDescent="0.25">
      <c r="A414" s="21">
        <v>13862</v>
      </c>
      <c r="B414" s="17" t="s">
        <v>554</v>
      </c>
      <c r="C414" s="14">
        <v>11.5</v>
      </c>
      <c r="D414" s="30"/>
      <c r="E414" s="30"/>
      <c r="F414" s="30"/>
      <c r="G414" s="30"/>
      <c r="H414" s="30"/>
      <c r="I414" s="30" t="s">
        <v>157</v>
      </c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24"/>
      <c r="U414" s="30"/>
      <c r="V414" s="30"/>
      <c r="W414" s="30"/>
      <c r="X414" s="30"/>
    </row>
    <row r="415" spans="1:24" x14ac:dyDescent="0.25">
      <c r="A415" s="21">
        <v>14623</v>
      </c>
      <c r="B415" s="17" t="s">
        <v>916</v>
      </c>
      <c r="C415" s="14">
        <f>SUM(I415+L415+M415+U415)</f>
        <v>71</v>
      </c>
      <c r="D415" s="30"/>
      <c r="E415" s="30"/>
      <c r="F415" s="30"/>
      <c r="G415" s="30"/>
      <c r="H415" s="30"/>
      <c r="I415" s="30" t="s">
        <v>141</v>
      </c>
      <c r="J415" s="30"/>
      <c r="K415" s="30"/>
      <c r="L415" s="30" t="s">
        <v>591</v>
      </c>
      <c r="M415" s="30" t="s">
        <v>89</v>
      </c>
      <c r="N415" s="30"/>
      <c r="O415" s="30"/>
      <c r="P415" s="30"/>
      <c r="Q415" s="30"/>
      <c r="R415" s="30"/>
      <c r="S415" s="30"/>
      <c r="T415" s="24"/>
      <c r="U415" s="30" t="s">
        <v>84</v>
      </c>
      <c r="V415" s="30"/>
      <c r="W415" s="30"/>
      <c r="X415" s="30"/>
    </row>
    <row r="416" spans="1:24" x14ac:dyDescent="0.25">
      <c r="A416" s="21">
        <v>14631</v>
      </c>
      <c r="B416" s="17" t="s">
        <v>530</v>
      </c>
      <c r="C416" s="14" t="s">
        <v>376</v>
      </c>
      <c r="D416" s="30"/>
      <c r="E416" s="30"/>
      <c r="F416" s="30"/>
      <c r="G416" s="30"/>
      <c r="H416" s="30"/>
      <c r="I416" s="30"/>
      <c r="J416" s="30"/>
      <c r="K416" s="30"/>
      <c r="L416" s="30" t="s">
        <v>376</v>
      </c>
      <c r="M416" s="30"/>
      <c r="N416" s="30"/>
      <c r="O416" s="30"/>
      <c r="P416" s="30"/>
      <c r="Q416" s="30"/>
      <c r="R416" s="30"/>
      <c r="S416" s="30"/>
      <c r="T416" s="24"/>
      <c r="U416" s="30"/>
      <c r="V416" s="30"/>
      <c r="W416" s="30"/>
      <c r="X416" s="30"/>
    </row>
    <row r="417" spans="1:24" x14ac:dyDescent="0.25">
      <c r="A417" s="21">
        <v>14696</v>
      </c>
      <c r="B417" s="17" t="s">
        <v>531</v>
      </c>
      <c r="C417" s="14">
        <f>SUM(K417+L417)</f>
        <v>103.5</v>
      </c>
      <c r="D417" s="30"/>
      <c r="E417" s="30"/>
      <c r="F417" s="30"/>
      <c r="G417" s="30"/>
      <c r="H417" s="30"/>
      <c r="I417" s="30"/>
      <c r="J417" s="30"/>
      <c r="K417" s="30" t="s">
        <v>192</v>
      </c>
      <c r="L417" s="30" t="s">
        <v>558</v>
      </c>
      <c r="M417" s="30"/>
      <c r="N417" s="30"/>
      <c r="O417" s="30"/>
      <c r="P417" s="30"/>
      <c r="Q417" s="30"/>
      <c r="R417" s="30"/>
      <c r="S417" s="30"/>
      <c r="T417" s="24"/>
      <c r="U417" s="30"/>
      <c r="V417" s="30"/>
      <c r="W417" s="30"/>
      <c r="X417" s="30"/>
    </row>
    <row r="418" spans="1:24" x14ac:dyDescent="0.25">
      <c r="A418" s="21">
        <v>14697</v>
      </c>
      <c r="B418" s="17" t="s">
        <v>532</v>
      </c>
      <c r="C418" s="68">
        <f>SUM(I418+K418+L418)</f>
        <v>83.5</v>
      </c>
      <c r="D418" s="30"/>
      <c r="E418" s="30"/>
      <c r="F418" s="30"/>
      <c r="G418" s="30"/>
      <c r="H418" s="30"/>
      <c r="I418" s="30" t="s">
        <v>129</v>
      </c>
      <c r="J418" s="30"/>
      <c r="K418" s="30" t="s">
        <v>157</v>
      </c>
      <c r="L418" s="30" t="s">
        <v>126</v>
      </c>
      <c r="M418" s="30"/>
      <c r="N418" s="30"/>
      <c r="O418" s="30"/>
      <c r="P418" s="30"/>
      <c r="Q418" s="30"/>
      <c r="R418" s="30"/>
      <c r="S418" s="30"/>
      <c r="T418" s="24"/>
      <c r="U418" s="30"/>
      <c r="V418" s="30"/>
      <c r="W418" s="30"/>
      <c r="X418" s="30"/>
    </row>
    <row r="419" spans="1:24" x14ac:dyDescent="0.25">
      <c r="A419" s="21">
        <v>14819</v>
      </c>
      <c r="B419" s="67" t="s">
        <v>884</v>
      </c>
      <c r="C419" s="18">
        <f>SUM(I419+J419+K419+L419+P419)</f>
        <v>170.5</v>
      </c>
      <c r="D419" s="38"/>
      <c r="E419" s="30"/>
      <c r="F419" s="30"/>
      <c r="G419" s="30"/>
      <c r="H419" s="30"/>
      <c r="I419" s="30" t="s">
        <v>592</v>
      </c>
      <c r="J419" s="30" t="s">
        <v>143</v>
      </c>
      <c r="K419" s="30" t="s">
        <v>682</v>
      </c>
      <c r="L419" s="30" t="s">
        <v>593</v>
      </c>
      <c r="M419" s="30"/>
      <c r="N419" s="30"/>
      <c r="O419" s="30"/>
      <c r="P419" s="30" t="s">
        <v>81</v>
      </c>
      <c r="Q419" s="30"/>
      <c r="R419" s="30"/>
      <c r="S419" s="30"/>
      <c r="T419" s="24"/>
      <c r="U419" s="30"/>
      <c r="V419" s="30"/>
      <c r="W419" s="30"/>
      <c r="X419" s="30"/>
    </row>
    <row r="420" spans="1:24" x14ac:dyDescent="0.25">
      <c r="A420" s="21">
        <v>15586</v>
      </c>
      <c r="B420" s="17" t="s">
        <v>537</v>
      </c>
      <c r="C420" s="69">
        <f>SUM(D420+G420+J420+M420+P420)</f>
        <v>87</v>
      </c>
      <c r="D420" s="30" t="s">
        <v>124</v>
      </c>
      <c r="E420" s="30"/>
      <c r="F420" s="30"/>
      <c r="G420" s="30" t="s">
        <v>71</v>
      </c>
      <c r="H420" s="30"/>
      <c r="I420" s="30"/>
      <c r="J420" s="30" t="s">
        <v>71</v>
      </c>
      <c r="K420" s="30"/>
      <c r="L420" s="30"/>
      <c r="M420" s="30" t="s">
        <v>594</v>
      </c>
      <c r="N420" s="30"/>
      <c r="O420" s="30"/>
      <c r="P420" s="30" t="s">
        <v>56</v>
      </c>
      <c r="Q420" s="30"/>
      <c r="R420" s="30"/>
      <c r="S420" s="30"/>
      <c r="T420" s="24"/>
      <c r="U420" s="30"/>
      <c r="V420" s="30"/>
      <c r="W420" s="30"/>
      <c r="X420" s="30"/>
    </row>
    <row r="421" spans="1:24" x14ac:dyDescent="0.25">
      <c r="A421" s="21">
        <v>15669</v>
      </c>
      <c r="B421" s="17" t="s">
        <v>544</v>
      </c>
      <c r="C421" s="14">
        <f>SUM(P421+U421)</f>
        <v>9.5</v>
      </c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 t="s">
        <v>88</v>
      </c>
      <c r="Q421" s="30"/>
      <c r="R421" s="30"/>
      <c r="S421" s="30"/>
      <c r="T421" s="24"/>
      <c r="U421" s="30" t="s">
        <v>89</v>
      </c>
      <c r="V421" s="30"/>
      <c r="W421" s="30"/>
      <c r="X421" s="30"/>
    </row>
    <row r="422" spans="1:24" x14ac:dyDescent="0.25">
      <c r="A422" s="19">
        <v>16798</v>
      </c>
      <c r="B422" s="20" t="s">
        <v>885</v>
      </c>
      <c r="C422" s="14">
        <f>SUM(M422+P422+U422)</f>
        <v>124.25</v>
      </c>
      <c r="D422" s="24"/>
      <c r="E422" s="24"/>
      <c r="F422" s="24"/>
      <c r="G422" s="24"/>
      <c r="H422" s="24"/>
      <c r="I422" s="24"/>
      <c r="J422" s="24"/>
      <c r="K422" s="24"/>
      <c r="L422" s="24"/>
      <c r="M422" s="30" t="s">
        <v>85</v>
      </c>
      <c r="N422" s="24"/>
      <c r="O422" s="24"/>
      <c r="P422" s="30" t="s">
        <v>644</v>
      </c>
      <c r="Q422" s="24"/>
      <c r="R422" s="24"/>
      <c r="S422" s="24"/>
      <c r="T422" s="24"/>
      <c r="U422" s="30" t="s">
        <v>168</v>
      </c>
      <c r="V422" s="30"/>
      <c r="W422" s="30"/>
      <c r="X422" s="30"/>
    </row>
    <row r="423" spans="1:24" x14ac:dyDescent="0.25">
      <c r="A423" s="21">
        <v>17353</v>
      </c>
      <c r="B423" s="17" t="s">
        <v>545</v>
      </c>
      <c r="C423" s="14">
        <f>SUM(D423+G423+I423+J423+L423+M423+O423)</f>
        <v>113.75</v>
      </c>
      <c r="D423" s="30" t="s">
        <v>53</v>
      </c>
      <c r="E423" s="30"/>
      <c r="F423" s="30"/>
      <c r="G423" s="30" t="s">
        <v>89</v>
      </c>
      <c r="H423" s="30"/>
      <c r="I423" s="30" t="s">
        <v>101</v>
      </c>
      <c r="J423" s="30" t="s">
        <v>138</v>
      </c>
      <c r="K423" s="30"/>
      <c r="L423" s="30" t="s">
        <v>491</v>
      </c>
      <c r="M423" s="30" t="s">
        <v>117</v>
      </c>
      <c r="N423" s="30"/>
      <c r="O423" s="30" t="s">
        <v>121</v>
      </c>
      <c r="P423" s="30"/>
      <c r="Q423" s="30"/>
      <c r="R423" s="30"/>
      <c r="S423" s="30"/>
      <c r="T423" s="24"/>
      <c r="U423" s="30"/>
      <c r="V423" s="30"/>
      <c r="W423" s="30"/>
      <c r="X423" s="30"/>
    </row>
    <row r="424" spans="1:24" x14ac:dyDescent="0.25">
      <c r="A424" s="21">
        <v>17651</v>
      </c>
      <c r="B424" s="17" t="s">
        <v>547</v>
      </c>
      <c r="C424" s="14">
        <f>SUM(J424+L424+P424)</f>
        <v>21.25</v>
      </c>
      <c r="D424" s="30"/>
      <c r="E424" s="30"/>
      <c r="F424" s="30"/>
      <c r="G424" s="30"/>
      <c r="H424" s="30"/>
      <c r="I424" s="30"/>
      <c r="J424" s="30" t="s">
        <v>155</v>
      </c>
      <c r="K424" s="30"/>
      <c r="L424" s="30" t="s">
        <v>421</v>
      </c>
      <c r="M424" s="30"/>
      <c r="N424" s="30"/>
      <c r="O424" s="30"/>
      <c r="P424" s="30" t="s">
        <v>185</v>
      </c>
      <c r="Q424" s="30"/>
      <c r="R424" s="30"/>
      <c r="S424" s="30"/>
      <c r="T424" s="24"/>
      <c r="U424" s="30"/>
      <c r="V424" s="30"/>
      <c r="W424" s="30"/>
      <c r="X424" s="30"/>
    </row>
    <row r="425" spans="1:24" x14ac:dyDescent="0.25">
      <c r="A425" s="12"/>
      <c r="B425" s="12"/>
      <c r="C425" s="30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30"/>
      <c r="V425" s="30"/>
      <c r="W425" s="30"/>
      <c r="X425" s="30"/>
    </row>
    <row r="426" spans="1:24" x14ac:dyDescent="0.25">
      <c r="A426" s="12"/>
      <c r="B426" s="13" t="s">
        <v>536</v>
      </c>
      <c r="C426" s="23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24"/>
      <c r="U426" s="30"/>
      <c r="V426" s="30"/>
      <c r="W426" s="30"/>
      <c r="X426" s="30"/>
    </row>
    <row r="427" spans="1:24" x14ac:dyDescent="0.25">
      <c r="A427" s="12"/>
      <c r="B427" s="12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24"/>
      <c r="U427" s="30"/>
      <c r="V427" s="30"/>
      <c r="W427" s="30"/>
      <c r="X427" s="30"/>
    </row>
    <row r="428" spans="1:24" x14ac:dyDescent="0.25">
      <c r="A428" s="21">
        <v>12937</v>
      </c>
      <c r="B428" s="17" t="s">
        <v>555</v>
      </c>
      <c r="C428" s="30">
        <f>SUM(E428+H428+I428+M428+N428+P428+U428)</f>
        <v>309.75</v>
      </c>
      <c r="D428" s="30"/>
      <c r="E428" s="30" t="s">
        <v>499</v>
      </c>
      <c r="F428" s="30"/>
      <c r="G428" s="30"/>
      <c r="H428" s="30" t="s">
        <v>388</v>
      </c>
      <c r="I428" s="30" t="s">
        <v>75</v>
      </c>
      <c r="J428" s="30"/>
      <c r="K428" s="30"/>
      <c r="L428" s="30"/>
      <c r="M428" s="30" t="s">
        <v>87</v>
      </c>
      <c r="N428" s="30" t="s">
        <v>672</v>
      </c>
      <c r="O428" s="30"/>
      <c r="P428" s="30" t="s">
        <v>483</v>
      </c>
      <c r="Q428" s="30"/>
      <c r="R428" s="30"/>
      <c r="S428" s="30"/>
      <c r="T428" s="24"/>
      <c r="U428" s="30" t="s">
        <v>96</v>
      </c>
      <c r="V428" s="30"/>
      <c r="W428" s="30"/>
      <c r="X428" s="30"/>
    </row>
    <row r="429" spans="1:24" x14ac:dyDescent="0.25">
      <c r="A429" s="21">
        <v>15218</v>
      </c>
      <c r="B429" s="17" t="s">
        <v>917</v>
      </c>
      <c r="C429" s="30">
        <v>2</v>
      </c>
      <c r="D429" s="30"/>
      <c r="E429" s="30"/>
      <c r="F429" s="30"/>
      <c r="G429" s="30"/>
      <c r="H429" s="30"/>
      <c r="I429" s="30" t="s">
        <v>138</v>
      </c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24"/>
      <c r="U429" s="30"/>
      <c r="V429" s="30"/>
      <c r="W429" s="30"/>
      <c r="X429" s="30"/>
    </row>
    <row r="430" spans="1:24" x14ac:dyDescent="0.25">
      <c r="A430" s="21">
        <v>15497</v>
      </c>
      <c r="B430" s="17" t="s">
        <v>606</v>
      </c>
      <c r="C430" s="30">
        <f>SUM(I430+J430+U430)</f>
        <v>30.25</v>
      </c>
      <c r="D430" s="30"/>
      <c r="E430" s="30"/>
      <c r="F430" s="30"/>
      <c r="G430" s="30"/>
      <c r="H430" s="30"/>
      <c r="I430" s="30" t="s">
        <v>88</v>
      </c>
      <c r="J430" s="30" t="s">
        <v>396</v>
      </c>
      <c r="K430" s="30"/>
      <c r="L430" s="30"/>
      <c r="M430" s="30"/>
      <c r="N430" s="30"/>
      <c r="O430" s="30"/>
      <c r="P430" s="30"/>
      <c r="Q430" s="30"/>
      <c r="R430" s="30"/>
      <c r="S430" s="30"/>
      <c r="T430" s="24"/>
      <c r="U430" s="30" t="s">
        <v>182</v>
      </c>
      <c r="V430" s="30"/>
      <c r="W430" s="30"/>
      <c r="X430" s="30"/>
    </row>
    <row r="431" spans="1:24" x14ac:dyDescent="0.25">
      <c r="A431" s="21">
        <v>15521</v>
      </c>
      <c r="B431" s="17" t="s">
        <v>607</v>
      </c>
      <c r="C431" s="30">
        <f>SUM(D431+E431+F431+I431+J431+M431+U431)</f>
        <v>200</v>
      </c>
      <c r="D431" s="30" t="s">
        <v>79</v>
      </c>
      <c r="E431" s="30" t="s">
        <v>79</v>
      </c>
      <c r="F431" s="30" t="s">
        <v>360</v>
      </c>
      <c r="G431" s="30"/>
      <c r="H431" s="30"/>
      <c r="I431" s="30" t="s">
        <v>68</v>
      </c>
      <c r="J431" s="30" t="s">
        <v>86</v>
      </c>
      <c r="K431" s="30"/>
      <c r="L431" s="30"/>
      <c r="M431" s="30" t="s">
        <v>452</v>
      </c>
      <c r="N431" s="30"/>
      <c r="O431" s="30"/>
      <c r="P431" s="30"/>
      <c r="Q431" s="30"/>
      <c r="R431" s="30"/>
      <c r="S431" s="30"/>
      <c r="T431" s="24"/>
      <c r="U431" s="30" t="s">
        <v>86</v>
      </c>
      <c r="V431" s="30"/>
      <c r="W431" s="30"/>
      <c r="X431" s="30"/>
    </row>
    <row r="432" spans="1:24" x14ac:dyDescent="0.25">
      <c r="A432" s="21">
        <v>15924</v>
      </c>
      <c r="B432" s="17" t="s">
        <v>608</v>
      </c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24"/>
      <c r="U432" s="30"/>
      <c r="V432" s="30"/>
      <c r="W432" s="30"/>
      <c r="X432" s="30"/>
    </row>
    <row r="433" spans="1:24" x14ac:dyDescent="0.25">
      <c r="A433" s="21">
        <v>16893</v>
      </c>
      <c r="B433" s="17" t="s">
        <v>610</v>
      </c>
      <c r="C433" s="30">
        <f>SUM(D433+G433+I433+J433+M433+O433)</f>
        <v>174</v>
      </c>
      <c r="D433" s="30" t="s">
        <v>71</v>
      </c>
      <c r="E433" s="30"/>
      <c r="F433" s="30"/>
      <c r="G433" s="30" t="s">
        <v>674</v>
      </c>
      <c r="H433" s="30"/>
      <c r="I433" s="30" t="s">
        <v>673</v>
      </c>
      <c r="J433" s="30" t="s">
        <v>326</v>
      </c>
      <c r="K433" s="30"/>
      <c r="L433" s="30"/>
      <c r="M433" s="30" t="s">
        <v>57</v>
      </c>
      <c r="N433" s="30"/>
      <c r="O433" s="30" t="s">
        <v>135</v>
      </c>
      <c r="P433" s="30"/>
      <c r="Q433" s="30"/>
      <c r="R433" s="30"/>
      <c r="S433" s="30"/>
      <c r="T433" s="24"/>
      <c r="U433" s="30"/>
      <c r="V433" s="30"/>
      <c r="W433" s="30"/>
      <c r="X433" s="30"/>
    </row>
    <row r="434" spans="1:24" x14ac:dyDescent="0.25">
      <c r="A434" s="21">
        <v>17157</v>
      </c>
      <c r="B434" s="17" t="s">
        <v>611</v>
      </c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24"/>
      <c r="U434" s="30"/>
      <c r="V434" s="30"/>
      <c r="W434" s="30"/>
      <c r="X434" s="30"/>
    </row>
    <row r="435" spans="1:24" x14ac:dyDescent="0.25">
      <c r="A435" s="21">
        <v>17415</v>
      </c>
      <c r="B435" s="17" t="s">
        <v>613</v>
      </c>
      <c r="C435" s="30">
        <f>SUM(D435+G435+I435+O435+P435+U435)</f>
        <v>323.25</v>
      </c>
      <c r="D435" s="30" t="s">
        <v>111</v>
      </c>
      <c r="E435" s="30"/>
      <c r="F435" s="30"/>
      <c r="G435" s="30" t="s">
        <v>677</v>
      </c>
      <c r="H435" s="30"/>
      <c r="I435" s="30" t="s">
        <v>675</v>
      </c>
      <c r="J435" s="30"/>
      <c r="K435" s="30"/>
      <c r="L435" s="30"/>
      <c r="M435" s="30"/>
      <c r="N435" s="30"/>
      <c r="O435" s="30" t="s">
        <v>676</v>
      </c>
      <c r="P435" s="30" t="s">
        <v>388</v>
      </c>
      <c r="Q435" s="30"/>
      <c r="R435" s="30"/>
      <c r="S435" s="30"/>
      <c r="T435" s="24"/>
      <c r="U435" s="30" t="s">
        <v>57</v>
      </c>
      <c r="V435" s="30"/>
      <c r="W435" s="30"/>
      <c r="X435" s="30"/>
    </row>
    <row r="436" spans="1:24" x14ac:dyDescent="0.25">
      <c r="A436" s="12"/>
      <c r="B436" s="17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24"/>
      <c r="U436" s="30"/>
      <c r="V436" s="30"/>
      <c r="W436" s="30"/>
      <c r="X436" s="30"/>
    </row>
    <row r="437" spans="1:24" x14ac:dyDescent="0.25">
      <c r="A437" s="21"/>
      <c r="B437" s="13" t="s">
        <v>514</v>
      </c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24"/>
      <c r="U437" s="30"/>
      <c r="V437" s="30"/>
      <c r="W437" s="30"/>
      <c r="X437" s="30"/>
    </row>
    <row r="438" spans="1:24" x14ac:dyDescent="0.25">
      <c r="A438" s="12"/>
      <c r="B438" s="12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24"/>
      <c r="U438" s="30"/>
      <c r="V438" s="30"/>
      <c r="W438" s="30"/>
      <c r="X438" s="30"/>
    </row>
    <row r="439" spans="1:24" x14ac:dyDescent="0.25">
      <c r="A439" s="21">
        <v>13590</v>
      </c>
      <c r="B439" s="17" t="s">
        <v>1026</v>
      </c>
      <c r="C439" s="30">
        <f>SUM(I439+J439+M439+O439+P439+Q439)</f>
        <v>300.75</v>
      </c>
      <c r="D439" s="30"/>
      <c r="E439" s="30"/>
      <c r="F439" s="30"/>
      <c r="G439" s="30"/>
      <c r="H439" s="30"/>
      <c r="I439" s="30" t="s">
        <v>678</v>
      </c>
      <c r="J439" s="30" t="s">
        <v>320</v>
      </c>
      <c r="K439" s="30"/>
      <c r="L439" s="30"/>
      <c r="M439" s="30" t="s">
        <v>56</v>
      </c>
      <c r="N439" s="30"/>
      <c r="O439" s="30" t="s">
        <v>680</v>
      </c>
      <c r="P439" s="30" t="s">
        <v>467</v>
      </c>
      <c r="Q439" s="30" t="s">
        <v>679</v>
      </c>
      <c r="R439" s="30"/>
      <c r="S439" s="30"/>
      <c r="T439" s="24"/>
      <c r="U439" s="30"/>
      <c r="V439" s="30"/>
      <c r="W439" s="30"/>
      <c r="X439" s="30"/>
    </row>
    <row r="440" spans="1:24" x14ac:dyDescent="0.25">
      <c r="A440" s="21">
        <v>13666</v>
      </c>
      <c r="B440" s="17" t="s">
        <v>895</v>
      </c>
      <c r="C440" s="30">
        <f>SUM(D440+I440+J440+M440+P440)</f>
        <v>34.5</v>
      </c>
      <c r="D440" s="30" t="s">
        <v>155</v>
      </c>
      <c r="E440" s="30"/>
      <c r="F440" s="30"/>
      <c r="G440" s="30"/>
      <c r="H440" s="30"/>
      <c r="I440" s="30" t="s">
        <v>88</v>
      </c>
      <c r="J440" s="30" t="s">
        <v>84</v>
      </c>
      <c r="K440" s="30"/>
      <c r="L440" s="30"/>
      <c r="M440" s="30" t="s">
        <v>52</v>
      </c>
      <c r="N440" s="30"/>
      <c r="O440" s="30"/>
      <c r="P440" s="30" t="s">
        <v>144</v>
      </c>
      <c r="Q440" s="30"/>
      <c r="R440" s="30"/>
      <c r="S440" s="30"/>
      <c r="T440" s="24"/>
      <c r="U440" s="30"/>
      <c r="V440" s="30"/>
      <c r="W440" s="30"/>
      <c r="X440" s="30"/>
    </row>
    <row r="441" spans="1:24" x14ac:dyDescent="0.25">
      <c r="A441" s="21">
        <v>13735</v>
      </c>
      <c r="B441" s="17" t="s">
        <v>1027</v>
      </c>
      <c r="C441" s="30">
        <f>SUM(D441+F441+I441)</f>
        <v>34.5</v>
      </c>
      <c r="D441" s="30" t="s">
        <v>170</v>
      </c>
      <c r="E441" s="30"/>
      <c r="F441" s="30" t="s">
        <v>329</v>
      </c>
      <c r="G441" s="30"/>
      <c r="H441" s="30"/>
      <c r="I441" s="30" t="s">
        <v>86</v>
      </c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24"/>
      <c r="U441" s="30"/>
      <c r="V441" s="30"/>
      <c r="W441" s="30"/>
      <c r="X441" s="30"/>
    </row>
    <row r="442" spans="1:24" x14ac:dyDescent="0.25">
      <c r="A442" s="21">
        <v>14261</v>
      </c>
      <c r="B442" s="17" t="s">
        <v>601</v>
      </c>
      <c r="C442" s="30">
        <v>7.5</v>
      </c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 t="s">
        <v>143</v>
      </c>
      <c r="Q442" s="30"/>
      <c r="R442" s="30"/>
      <c r="S442" s="30"/>
      <c r="T442" s="24"/>
      <c r="U442" s="30"/>
      <c r="V442" s="30"/>
      <c r="W442" s="30"/>
      <c r="X442" s="30"/>
    </row>
    <row r="443" spans="1:24" x14ac:dyDescent="0.25">
      <c r="A443" s="21">
        <v>14390</v>
      </c>
      <c r="B443" s="17" t="s">
        <v>603</v>
      </c>
      <c r="C443" s="30">
        <f>SUM(D443+M443+P443+U443)</f>
        <v>56.75</v>
      </c>
      <c r="D443" s="30" t="s">
        <v>88</v>
      </c>
      <c r="E443" s="30"/>
      <c r="F443" s="30"/>
      <c r="G443" s="30"/>
      <c r="H443" s="30"/>
      <c r="I443" s="30"/>
      <c r="J443" s="30"/>
      <c r="K443" s="30"/>
      <c r="L443" s="30"/>
      <c r="M443" s="30" t="s">
        <v>57</v>
      </c>
      <c r="N443" s="30"/>
      <c r="O443" s="30"/>
      <c r="P443" s="30" t="s">
        <v>681</v>
      </c>
      <c r="Q443" s="30"/>
      <c r="R443" s="30"/>
      <c r="S443" s="30"/>
      <c r="T443" s="24"/>
      <c r="U443" s="30" t="s">
        <v>129</v>
      </c>
      <c r="V443" s="30"/>
      <c r="W443" s="30"/>
      <c r="X443" s="30"/>
    </row>
    <row r="444" spans="1:24" x14ac:dyDescent="0.25">
      <c r="A444" s="21">
        <v>14598</v>
      </c>
      <c r="B444" s="17" t="s">
        <v>605</v>
      </c>
      <c r="C444" s="30">
        <f>SUM(D444+F444+I444)</f>
        <v>40.75</v>
      </c>
      <c r="D444" s="30" t="s">
        <v>63</v>
      </c>
      <c r="E444" s="30"/>
      <c r="F444" s="30" t="s">
        <v>68</v>
      </c>
      <c r="G444" s="30"/>
      <c r="H444" s="30"/>
      <c r="I444" s="30" t="s">
        <v>168</v>
      </c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24"/>
      <c r="U444" s="30"/>
      <c r="V444" s="30"/>
      <c r="W444" s="30"/>
      <c r="X444" s="30"/>
    </row>
    <row r="445" spans="1:24" x14ac:dyDescent="0.25">
      <c r="A445" s="16">
        <v>14808</v>
      </c>
      <c r="B445" s="17" t="s">
        <v>697</v>
      </c>
      <c r="C445" s="30">
        <f>SUM(I445+O445)</f>
        <v>24</v>
      </c>
      <c r="D445" s="30"/>
      <c r="E445" s="30"/>
      <c r="F445" s="30"/>
      <c r="G445" s="30"/>
      <c r="H445" s="30"/>
      <c r="I445" s="30" t="s">
        <v>182</v>
      </c>
      <c r="J445" s="30"/>
      <c r="K445" s="30"/>
      <c r="L445" s="30"/>
      <c r="M445" s="30"/>
      <c r="N445" s="30"/>
      <c r="O445" s="30" t="s">
        <v>66</v>
      </c>
      <c r="P445" s="30"/>
      <c r="Q445" s="30"/>
      <c r="R445" s="30"/>
      <c r="S445" s="30"/>
      <c r="T445" s="24"/>
      <c r="U445" s="30"/>
      <c r="V445" s="30"/>
      <c r="W445" s="30"/>
      <c r="X445" s="30"/>
    </row>
    <row r="446" spans="1:24" x14ac:dyDescent="0.25">
      <c r="A446" s="21">
        <v>14993</v>
      </c>
      <c r="B446" s="17" t="s">
        <v>1028</v>
      </c>
      <c r="C446" s="30">
        <f>SUM(I446+J446+M446+O446+P446)</f>
        <v>23.75</v>
      </c>
      <c r="D446" s="30"/>
      <c r="E446" s="30"/>
      <c r="F446" s="30"/>
      <c r="G446" s="30"/>
      <c r="H446" s="30"/>
      <c r="I446" s="30" t="s">
        <v>164</v>
      </c>
      <c r="J446" s="30" t="s">
        <v>138</v>
      </c>
      <c r="K446" s="30"/>
      <c r="L446" s="30"/>
      <c r="M446" s="30" t="s">
        <v>86</v>
      </c>
      <c r="N446" s="30"/>
      <c r="O446" s="30" t="s">
        <v>89</v>
      </c>
      <c r="P446" s="30" t="s">
        <v>79</v>
      </c>
      <c r="Q446" s="30"/>
      <c r="R446" s="30"/>
      <c r="S446" s="30"/>
      <c r="T446" s="24"/>
      <c r="U446" s="30"/>
      <c r="V446" s="30"/>
      <c r="W446" s="30"/>
      <c r="X446" s="30"/>
    </row>
    <row r="447" spans="1:24" x14ac:dyDescent="0.25">
      <c r="A447" s="21">
        <v>16095</v>
      </c>
      <c r="B447" s="17" t="s">
        <v>609</v>
      </c>
      <c r="C447" s="30">
        <f>SUM(D447+I447+P447)</f>
        <v>11.75</v>
      </c>
      <c r="D447" s="30" t="s">
        <v>69</v>
      </c>
      <c r="E447" s="30"/>
      <c r="F447" s="30"/>
      <c r="G447" s="30"/>
      <c r="H447" s="30"/>
      <c r="I447" s="30" t="s">
        <v>56</v>
      </c>
      <c r="J447" s="30"/>
      <c r="K447" s="30"/>
      <c r="L447" s="30"/>
      <c r="M447" s="30"/>
      <c r="N447" s="30"/>
      <c r="O447" s="30"/>
      <c r="P447" s="30" t="s">
        <v>57</v>
      </c>
      <c r="Q447" s="30"/>
      <c r="R447" s="30"/>
      <c r="S447" s="30"/>
      <c r="T447" s="24"/>
      <c r="U447" s="30"/>
      <c r="V447" s="30"/>
      <c r="W447" s="30"/>
      <c r="X447" s="30"/>
    </row>
    <row r="448" spans="1:24" x14ac:dyDescent="0.25">
      <c r="A448" s="21">
        <v>16244</v>
      </c>
      <c r="B448" s="17" t="s">
        <v>1029</v>
      </c>
      <c r="C448" s="30">
        <f>SUM(M448+P448)</f>
        <v>6.5</v>
      </c>
      <c r="D448" s="30"/>
      <c r="E448" s="30"/>
      <c r="F448" s="30"/>
      <c r="G448" s="30"/>
      <c r="H448" s="30"/>
      <c r="I448" s="30"/>
      <c r="J448" s="30"/>
      <c r="K448" s="30"/>
      <c r="L448" s="30"/>
      <c r="M448" s="30" t="s">
        <v>138</v>
      </c>
      <c r="N448" s="30"/>
      <c r="O448" s="30"/>
      <c r="P448" s="30">
        <v>4.5</v>
      </c>
      <c r="Q448" s="24"/>
      <c r="R448" s="24"/>
      <c r="S448" s="24"/>
      <c r="T448" s="24"/>
      <c r="U448" s="30"/>
      <c r="V448" s="30"/>
      <c r="W448" s="30"/>
      <c r="X448" s="30"/>
    </row>
    <row r="449" spans="1:24" x14ac:dyDescent="0.25">
      <c r="A449" s="21">
        <v>17527</v>
      </c>
      <c r="B449" s="17" t="s">
        <v>616</v>
      </c>
      <c r="C449" s="30">
        <f>SUM(D449+G449+I449+J449+M449+O449)</f>
        <v>223</v>
      </c>
      <c r="D449" s="30" t="s">
        <v>682</v>
      </c>
      <c r="E449" s="30"/>
      <c r="F449" s="30"/>
      <c r="G449" s="30" t="s">
        <v>330</v>
      </c>
      <c r="H449" s="30"/>
      <c r="I449" s="30" t="s">
        <v>101</v>
      </c>
      <c r="J449" s="30" t="s">
        <v>683</v>
      </c>
      <c r="K449" s="30"/>
      <c r="L449" s="30"/>
      <c r="M449" s="30" t="s">
        <v>153</v>
      </c>
      <c r="N449" s="30"/>
      <c r="O449" s="30" t="s">
        <v>1105</v>
      </c>
      <c r="P449" s="30"/>
      <c r="Q449" s="24"/>
      <c r="R449" s="24"/>
      <c r="S449" s="24"/>
      <c r="T449" s="24"/>
      <c r="U449" s="30"/>
      <c r="V449" s="30"/>
      <c r="W449" s="30"/>
      <c r="X449" s="30"/>
    </row>
    <row r="450" spans="1:24" x14ac:dyDescent="0.25">
      <c r="A450" s="12"/>
      <c r="B450" s="12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24"/>
      <c r="R450" s="24"/>
      <c r="S450" s="24"/>
      <c r="T450" s="24"/>
      <c r="U450" s="30"/>
      <c r="V450" s="30"/>
      <c r="W450" s="30"/>
      <c r="X450" s="30"/>
    </row>
    <row r="451" spans="1:24" x14ac:dyDescent="0.25">
      <c r="A451" s="21"/>
      <c r="B451" s="17" t="s">
        <v>549</v>
      </c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24"/>
      <c r="R451" s="24"/>
      <c r="S451" s="24"/>
      <c r="T451" s="24"/>
      <c r="U451" s="30"/>
      <c r="V451" s="30"/>
      <c r="W451" s="30"/>
      <c r="X451" s="30"/>
    </row>
    <row r="452" spans="1:24" x14ac:dyDescent="0.25">
      <c r="A452" s="21"/>
      <c r="B452" s="12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24"/>
      <c r="R452" s="24"/>
      <c r="S452" s="24"/>
      <c r="T452" s="24"/>
      <c r="U452" s="30"/>
      <c r="V452" s="30"/>
      <c r="W452" s="30"/>
      <c r="X452" s="30"/>
    </row>
    <row r="453" spans="1:24" x14ac:dyDescent="0.25">
      <c r="A453" s="21">
        <v>13216</v>
      </c>
      <c r="B453" s="17" t="s">
        <v>595</v>
      </c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24"/>
      <c r="U453" s="30"/>
      <c r="V453" s="30"/>
      <c r="W453" s="30"/>
      <c r="X453" s="30"/>
    </row>
    <row r="454" spans="1:24" x14ac:dyDescent="0.25">
      <c r="A454" s="21">
        <v>13267</v>
      </c>
      <c r="B454" s="17" t="s">
        <v>596</v>
      </c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24"/>
      <c r="U454" s="30"/>
      <c r="V454" s="30"/>
      <c r="W454" s="30"/>
      <c r="X454" s="30"/>
    </row>
    <row r="455" spans="1:24" x14ac:dyDescent="0.25">
      <c r="A455" s="21">
        <v>13450</v>
      </c>
      <c r="B455" s="17" t="s">
        <v>598</v>
      </c>
      <c r="C455" s="30">
        <f>SUM(I455+J455+O455)</f>
        <v>21</v>
      </c>
      <c r="D455" s="30"/>
      <c r="E455" s="30"/>
      <c r="F455" s="30"/>
      <c r="G455" s="30"/>
      <c r="H455" s="30"/>
      <c r="I455" s="30" t="s">
        <v>89</v>
      </c>
      <c r="J455" s="30" t="s">
        <v>53</v>
      </c>
      <c r="K455" s="30"/>
      <c r="L455" s="30"/>
      <c r="M455" s="30"/>
      <c r="N455" s="30"/>
      <c r="O455" s="30" t="s">
        <v>61</v>
      </c>
      <c r="P455" s="30"/>
      <c r="Q455" s="30"/>
      <c r="R455" s="30"/>
      <c r="S455" s="30"/>
      <c r="T455" s="24"/>
      <c r="U455" s="30"/>
      <c r="V455" s="30"/>
      <c r="W455" s="30"/>
      <c r="X455" s="30"/>
    </row>
    <row r="456" spans="1:24" x14ac:dyDescent="0.25">
      <c r="A456" s="21">
        <v>13868</v>
      </c>
      <c r="B456" s="17" t="s">
        <v>600</v>
      </c>
      <c r="C456" s="30">
        <f>SUM(I456+J456+M456+O456+P456)</f>
        <v>71.25</v>
      </c>
      <c r="D456" s="30"/>
      <c r="E456" s="30"/>
      <c r="F456" s="30"/>
      <c r="G456" s="30"/>
      <c r="H456" s="30"/>
      <c r="I456" s="30" t="s">
        <v>84</v>
      </c>
      <c r="J456" s="30" t="s">
        <v>388</v>
      </c>
      <c r="K456" s="30"/>
      <c r="L456" s="30"/>
      <c r="M456" s="30" t="s">
        <v>71</v>
      </c>
      <c r="N456" s="30"/>
      <c r="O456" s="30" t="s">
        <v>95</v>
      </c>
      <c r="P456" s="30" t="s">
        <v>564</v>
      </c>
      <c r="Q456" s="30"/>
      <c r="R456" s="30"/>
      <c r="S456" s="30"/>
      <c r="T456" s="24"/>
      <c r="U456" s="30"/>
      <c r="V456" s="30"/>
      <c r="W456" s="30"/>
      <c r="X456" s="30"/>
    </row>
    <row r="457" spans="1:24" x14ac:dyDescent="0.25">
      <c r="A457" s="21">
        <v>15471</v>
      </c>
      <c r="B457" s="17" t="s">
        <v>918</v>
      </c>
      <c r="C457" s="30">
        <v>10.5</v>
      </c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 t="s">
        <v>168</v>
      </c>
      <c r="P457" s="30"/>
      <c r="Q457" s="30"/>
      <c r="R457" s="30"/>
      <c r="S457" s="30"/>
      <c r="T457" s="24"/>
      <c r="U457" s="30"/>
      <c r="V457" s="30"/>
      <c r="W457" s="30"/>
      <c r="X457" s="30"/>
    </row>
    <row r="458" spans="1:24" x14ac:dyDescent="0.25">
      <c r="A458" s="21">
        <v>17366</v>
      </c>
      <c r="B458" s="17" t="s">
        <v>612</v>
      </c>
      <c r="C458" s="30">
        <f>SUM(J458+P458+U458)</f>
        <v>26.5</v>
      </c>
      <c r="D458" s="30"/>
      <c r="E458" s="30"/>
      <c r="F458" s="30"/>
      <c r="G458" s="30"/>
      <c r="H458" s="30"/>
      <c r="I458" s="30"/>
      <c r="J458" s="30" t="s">
        <v>67</v>
      </c>
      <c r="K458" s="30"/>
      <c r="L458" s="30"/>
      <c r="M458" s="30"/>
      <c r="N458" s="30"/>
      <c r="O458" s="30"/>
      <c r="P458" s="30" t="s">
        <v>387</v>
      </c>
      <c r="Q458" s="30"/>
      <c r="R458" s="30"/>
      <c r="S458" s="30"/>
      <c r="T458" s="24"/>
      <c r="U458" s="30" t="s">
        <v>67</v>
      </c>
      <c r="V458" s="30"/>
      <c r="W458" s="30"/>
      <c r="X458" s="30"/>
    </row>
    <row r="459" spans="1:24" x14ac:dyDescent="0.25">
      <c r="A459" s="21">
        <v>17431</v>
      </c>
      <c r="B459" s="17" t="s">
        <v>614</v>
      </c>
      <c r="C459" s="30">
        <f>SUM(J459+P459)</f>
        <v>16</v>
      </c>
      <c r="D459" s="30"/>
      <c r="E459" s="30"/>
      <c r="F459" s="30"/>
      <c r="G459" s="30"/>
      <c r="H459" s="30"/>
      <c r="I459" s="30"/>
      <c r="J459" s="30" t="s">
        <v>57</v>
      </c>
      <c r="K459" s="30"/>
      <c r="L459" s="30"/>
      <c r="M459" s="30"/>
      <c r="N459" s="30"/>
      <c r="O459" s="24"/>
      <c r="P459" s="30" t="s">
        <v>64</v>
      </c>
      <c r="Q459" s="30"/>
      <c r="R459" s="30"/>
      <c r="S459" s="30"/>
      <c r="T459" s="24"/>
      <c r="U459" s="30"/>
      <c r="V459" s="30"/>
      <c r="W459" s="30"/>
      <c r="X459" s="30"/>
    </row>
    <row r="460" spans="1:24" x14ac:dyDescent="0.25">
      <c r="A460" s="12"/>
      <c r="B460" s="12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24"/>
      <c r="U460" s="30"/>
      <c r="V460" s="30"/>
      <c r="W460" s="30"/>
      <c r="X460" s="30"/>
    </row>
    <row r="461" spans="1:24" x14ac:dyDescent="0.25">
      <c r="A461" s="21"/>
      <c r="B461" s="13" t="s">
        <v>515</v>
      </c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24"/>
      <c r="U461" s="30"/>
      <c r="V461" s="30"/>
      <c r="W461" s="30"/>
      <c r="X461" s="30"/>
    </row>
    <row r="462" spans="1:24" x14ac:dyDescent="0.25">
      <c r="A462" s="21"/>
      <c r="B462" s="12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24"/>
      <c r="U462" s="30"/>
      <c r="V462" s="30"/>
      <c r="W462" s="30"/>
      <c r="X462" s="30"/>
    </row>
    <row r="463" spans="1:24" x14ac:dyDescent="0.25">
      <c r="A463" s="21">
        <v>13308</v>
      </c>
      <c r="B463" s="17" t="s">
        <v>1030</v>
      </c>
      <c r="C463" s="30">
        <f>SUM(I463+J463+M463+O463+P463+U463)</f>
        <v>212</v>
      </c>
      <c r="D463" s="30"/>
      <c r="E463" s="30"/>
      <c r="F463" s="30"/>
      <c r="G463" s="30"/>
      <c r="H463" s="30"/>
      <c r="I463" s="30" t="s">
        <v>715</v>
      </c>
      <c r="J463" s="30" t="s">
        <v>51</v>
      </c>
      <c r="K463" s="30"/>
      <c r="L463" s="30"/>
      <c r="M463" s="30" t="s">
        <v>101</v>
      </c>
      <c r="N463" s="30"/>
      <c r="O463" s="30" t="s">
        <v>138</v>
      </c>
      <c r="P463" s="30" t="s">
        <v>164</v>
      </c>
      <c r="Q463" s="30"/>
      <c r="R463" s="30"/>
      <c r="S463" s="30"/>
      <c r="T463" s="24"/>
      <c r="U463" s="30" t="s">
        <v>71</v>
      </c>
      <c r="V463" s="30"/>
      <c r="W463" s="30"/>
      <c r="X463" s="30"/>
    </row>
    <row r="464" spans="1:24" x14ac:dyDescent="0.25">
      <c r="A464" s="21">
        <v>13829</v>
      </c>
      <c r="B464" s="17" t="s">
        <v>599</v>
      </c>
      <c r="C464" s="30">
        <f>SUM(I464+J464+P464)</f>
        <v>101</v>
      </c>
      <c r="D464" s="30"/>
      <c r="E464" s="30"/>
      <c r="F464" s="30"/>
      <c r="G464" s="30"/>
      <c r="H464" s="30"/>
      <c r="I464" s="30" t="s">
        <v>122</v>
      </c>
      <c r="J464" s="30" t="s">
        <v>113</v>
      </c>
      <c r="K464" s="30"/>
      <c r="L464" s="30"/>
      <c r="M464" s="30"/>
      <c r="N464" s="30"/>
      <c r="O464" s="30"/>
      <c r="P464" s="30" t="s">
        <v>85</v>
      </c>
      <c r="Q464" s="30"/>
      <c r="R464" s="30"/>
      <c r="S464" s="30"/>
      <c r="T464" s="24"/>
      <c r="U464" s="30"/>
      <c r="V464" s="30"/>
      <c r="W464" s="30"/>
      <c r="X464" s="30"/>
    </row>
    <row r="465" spans="1:24" x14ac:dyDescent="0.25">
      <c r="A465" s="21">
        <v>14922</v>
      </c>
      <c r="B465" s="17" t="s">
        <v>1031</v>
      </c>
      <c r="C465" s="30">
        <f>SUM(D465+I465+P465)</f>
        <v>327.75</v>
      </c>
      <c r="D465" s="30" t="s">
        <v>108</v>
      </c>
      <c r="E465" s="30"/>
      <c r="F465" s="30"/>
      <c r="G465" s="30"/>
      <c r="H465" s="30"/>
      <c r="I465" s="30" t="s">
        <v>1084</v>
      </c>
      <c r="J465" s="30"/>
      <c r="K465" s="30"/>
      <c r="L465" s="30"/>
      <c r="M465" s="30"/>
      <c r="N465" s="30"/>
      <c r="O465" s="30"/>
      <c r="P465" s="30" t="s">
        <v>643</v>
      </c>
      <c r="Q465" s="30"/>
      <c r="R465" s="30"/>
      <c r="S465" s="30"/>
      <c r="T465" s="24"/>
      <c r="U465" s="30"/>
      <c r="V465" s="30"/>
      <c r="W465" s="30"/>
      <c r="X465" s="30"/>
    </row>
    <row r="466" spans="1:24" x14ac:dyDescent="0.25">
      <c r="A466" s="21">
        <v>15731</v>
      </c>
      <c r="B466" s="17" t="s">
        <v>1032</v>
      </c>
      <c r="C466" s="30">
        <f>SUM(H466+I466+P466)</f>
        <v>210</v>
      </c>
      <c r="D466" s="30"/>
      <c r="E466" s="30"/>
      <c r="F466" s="30"/>
      <c r="G466" s="30"/>
      <c r="H466" s="30" t="s">
        <v>337</v>
      </c>
      <c r="I466" s="30" t="s">
        <v>716</v>
      </c>
      <c r="J466" s="30"/>
      <c r="K466" s="30"/>
      <c r="L466" s="30"/>
      <c r="M466" s="30"/>
      <c r="N466" s="30"/>
      <c r="O466" s="30"/>
      <c r="P466" s="30" t="s">
        <v>88</v>
      </c>
      <c r="Q466" s="30"/>
      <c r="R466" s="30"/>
      <c r="S466" s="30"/>
      <c r="T466" s="24"/>
      <c r="U466" s="30"/>
      <c r="V466" s="30"/>
      <c r="W466" s="30"/>
      <c r="X466" s="30"/>
    </row>
    <row r="467" spans="1:24" x14ac:dyDescent="0.25">
      <c r="A467" s="21">
        <v>16702</v>
      </c>
      <c r="B467" s="17" t="s">
        <v>1033</v>
      </c>
      <c r="C467" s="30">
        <f>SUM(H467+I467+M467+P467+U467)</f>
        <v>148.5</v>
      </c>
      <c r="D467" s="30"/>
      <c r="E467" s="30"/>
      <c r="F467" s="30"/>
      <c r="G467" s="30"/>
      <c r="H467" s="30" t="s">
        <v>70</v>
      </c>
      <c r="I467" s="30" t="s">
        <v>717</v>
      </c>
      <c r="J467" s="30"/>
      <c r="K467" s="30"/>
      <c r="L467" s="30"/>
      <c r="M467" s="30" t="s">
        <v>71</v>
      </c>
      <c r="N467" s="30"/>
      <c r="O467" s="30"/>
      <c r="P467" s="30" t="s">
        <v>185</v>
      </c>
      <c r="Q467" s="30"/>
      <c r="R467" s="30"/>
      <c r="S467" s="30"/>
      <c r="T467" s="24"/>
      <c r="U467" s="30" t="s">
        <v>54</v>
      </c>
      <c r="V467" s="30"/>
      <c r="W467" s="30"/>
      <c r="X467" s="30"/>
    </row>
    <row r="468" spans="1:24" x14ac:dyDescent="0.25">
      <c r="A468" s="12"/>
      <c r="B468" s="12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24"/>
      <c r="U468" s="30"/>
      <c r="V468" s="30"/>
      <c r="W468" s="30"/>
      <c r="X468" s="30"/>
    </row>
    <row r="469" spans="1:24" x14ac:dyDescent="0.25">
      <c r="A469" s="21"/>
      <c r="B469" s="13" t="s">
        <v>520</v>
      </c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24"/>
      <c r="U469" s="30"/>
      <c r="V469" s="30"/>
      <c r="W469" s="30"/>
      <c r="X469" s="30"/>
    </row>
    <row r="470" spans="1:24" x14ac:dyDescent="0.25">
      <c r="A470" s="12"/>
      <c r="B470" s="12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24"/>
      <c r="U470" s="30"/>
      <c r="V470" s="30"/>
      <c r="W470" s="30"/>
      <c r="X470" s="30"/>
    </row>
    <row r="471" spans="1:24" x14ac:dyDescent="0.25">
      <c r="A471" s="21">
        <v>14018</v>
      </c>
      <c r="B471" s="17" t="s">
        <v>625</v>
      </c>
      <c r="C471" s="30">
        <f>SUM(D471+G471+I471+J471+M471+O471+P471)</f>
        <v>370.75</v>
      </c>
      <c r="D471" s="30" t="s">
        <v>71</v>
      </c>
      <c r="E471" s="30"/>
      <c r="F471" s="30"/>
      <c r="G471" s="30" t="s">
        <v>70</v>
      </c>
      <c r="H471" s="30"/>
      <c r="I471" s="30" t="s">
        <v>719</v>
      </c>
      <c r="J471" s="30" t="s">
        <v>718</v>
      </c>
      <c r="K471" s="30"/>
      <c r="L471" s="30"/>
      <c r="M471" s="30" t="s">
        <v>89</v>
      </c>
      <c r="N471" s="30"/>
      <c r="O471" s="30" t="s">
        <v>125</v>
      </c>
      <c r="P471" s="30" t="s">
        <v>171</v>
      </c>
      <c r="Q471" s="30"/>
      <c r="R471" s="30"/>
      <c r="S471" s="30"/>
      <c r="T471" s="24"/>
      <c r="U471" s="30"/>
      <c r="V471" s="30"/>
      <c r="W471" s="30"/>
      <c r="X471" s="30"/>
    </row>
    <row r="472" spans="1:24" x14ac:dyDescent="0.25">
      <c r="A472" s="21">
        <v>14582</v>
      </c>
      <c r="B472" s="17" t="s">
        <v>630</v>
      </c>
      <c r="C472" s="30">
        <f>SUM(D472+G472+I472+J472+M472+O472+P472+U472)</f>
        <v>821.5</v>
      </c>
      <c r="D472" s="30" t="s">
        <v>138</v>
      </c>
      <c r="E472" s="30"/>
      <c r="F472" s="30"/>
      <c r="G472" s="30" t="s">
        <v>57</v>
      </c>
      <c r="H472" s="30"/>
      <c r="I472" s="30" t="s">
        <v>720</v>
      </c>
      <c r="J472" s="30" t="s">
        <v>326</v>
      </c>
      <c r="K472" s="30"/>
      <c r="L472" s="30"/>
      <c r="M472" s="30" t="s">
        <v>1085</v>
      </c>
      <c r="N472" s="30"/>
      <c r="O472" s="30" t="s">
        <v>95</v>
      </c>
      <c r="P472" s="30" t="s">
        <v>105</v>
      </c>
      <c r="Q472" s="30"/>
      <c r="R472" s="30"/>
      <c r="S472" s="30"/>
      <c r="T472" s="24"/>
      <c r="U472" s="30" t="s">
        <v>70</v>
      </c>
      <c r="V472" s="30"/>
      <c r="W472" s="30"/>
      <c r="X472" s="30"/>
    </row>
    <row r="473" spans="1:24" x14ac:dyDescent="0.25">
      <c r="A473" s="21">
        <v>15095</v>
      </c>
      <c r="B473" s="17" t="s">
        <v>632</v>
      </c>
      <c r="C473" s="30">
        <f>SUM(J473+O473)</f>
        <v>15.5</v>
      </c>
      <c r="D473" s="30"/>
      <c r="E473" s="30"/>
      <c r="F473" s="30"/>
      <c r="G473" s="30"/>
      <c r="H473" s="30"/>
      <c r="I473" s="30"/>
      <c r="J473" s="30" t="s">
        <v>157</v>
      </c>
      <c r="K473" s="30"/>
      <c r="L473" s="30"/>
      <c r="M473" s="30"/>
      <c r="N473" s="30"/>
      <c r="O473" s="30" t="s">
        <v>79</v>
      </c>
      <c r="P473" s="30"/>
      <c r="Q473" s="30"/>
      <c r="R473" s="30"/>
      <c r="S473" s="30"/>
      <c r="T473" s="24"/>
      <c r="U473" s="30"/>
      <c r="V473" s="30"/>
      <c r="W473" s="30"/>
      <c r="X473" s="30"/>
    </row>
    <row r="474" spans="1:24" x14ac:dyDescent="0.25">
      <c r="A474" s="21">
        <v>16795</v>
      </c>
      <c r="B474" s="17" t="s">
        <v>640</v>
      </c>
      <c r="C474" s="30">
        <f>SUM(J474+M474+P474)</f>
        <v>7.25</v>
      </c>
      <c r="D474" s="30"/>
      <c r="E474" s="30"/>
      <c r="F474" s="30"/>
      <c r="G474" s="30"/>
      <c r="H474" s="30"/>
      <c r="I474" s="30"/>
      <c r="J474" s="30" t="s">
        <v>186</v>
      </c>
      <c r="K474" s="30"/>
      <c r="L474" s="30"/>
      <c r="M474" s="30" t="s">
        <v>322</v>
      </c>
      <c r="N474" s="30"/>
      <c r="O474" s="30"/>
      <c r="P474" s="30" t="s">
        <v>56</v>
      </c>
      <c r="Q474" s="30"/>
      <c r="R474" s="30"/>
      <c r="S474" s="30"/>
      <c r="T474" s="24"/>
      <c r="U474" s="30"/>
      <c r="V474" s="30"/>
      <c r="W474" s="30"/>
      <c r="X474" s="30"/>
    </row>
    <row r="475" spans="1:24" x14ac:dyDescent="0.25">
      <c r="A475" s="12"/>
      <c r="B475" s="12"/>
      <c r="C475" s="30"/>
      <c r="D475" s="30"/>
      <c r="E475" s="30"/>
      <c r="F475" s="30"/>
      <c r="G475" s="30"/>
      <c r="H475" s="30"/>
      <c r="I475" s="30"/>
      <c r="J475" s="24"/>
      <c r="K475" s="24"/>
      <c r="L475" s="24"/>
      <c r="M475" s="24"/>
      <c r="N475" s="24"/>
      <c r="O475" s="24"/>
      <c r="P475" s="24"/>
      <c r="Q475" s="30"/>
      <c r="R475" s="30"/>
      <c r="S475" s="30"/>
      <c r="T475" s="24"/>
      <c r="U475" s="30"/>
      <c r="V475" s="30"/>
      <c r="W475" s="30"/>
      <c r="X475" s="30"/>
    </row>
    <row r="476" spans="1:24" x14ac:dyDescent="0.25">
      <c r="A476" s="12"/>
      <c r="B476" s="13" t="s">
        <v>523</v>
      </c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24"/>
      <c r="U476" s="30"/>
      <c r="V476" s="30"/>
      <c r="W476" s="30"/>
      <c r="X476" s="30"/>
    </row>
    <row r="477" spans="1:24" x14ac:dyDescent="0.25">
      <c r="A477" s="12"/>
      <c r="B477" s="17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24"/>
      <c r="U477" s="30"/>
      <c r="V477" s="30"/>
      <c r="W477" s="30"/>
      <c r="X477" s="30"/>
    </row>
    <row r="478" spans="1:24" x14ac:dyDescent="0.25">
      <c r="A478" s="21">
        <v>13084</v>
      </c>
      <c r="B478" s="17" t="s">
        <v>618</v>
      </c>
      <c r="C478" s="30">
        <f>SUM(D478+F478+G478+I478+J478+M478+O478+P478+Q478+R478+U478)</f>
        <v>1564</v>
      </c>
      <c r="D478" s="30" t="s">
        <v>722</v>
      </c>
      <c r="E478" s="30"/>
      <c r="F478" s="30" t="s">
        <v>725</v>
      </c>
      <c r="G478" s="30" t="s">
        <v>53</v>
      </c>
      <c r="H478" s="30"/>
      <c r="I478" s="30" t="s">
        <v>723</v>
      </c>
      <c r="J478" s="30" t="s">
        <v>591</v>
      </c>
      <c r="K478" s="30"/>
      <c r="L478" s="30"/>
      <c r="M478" s="30" t="s">
        <v>1086</v>
      </c>
      <c r="N478" s="30"/>
      <c r="O478" s="30" t="s">
        <v>113</v>
      </c>
      <c r="P478" s="30" t="s">
        <v>721</v>
      </c>
      <c r="Q478" s="30" t="s">
        <v>724</v>
      </c>
      <c r="R478" s="30" t="s">
        <v>143</v>
      </c>
      <c r="S478" s="30"/>
      <c r="T478" s="24"/>
      <c r="U478" s="30" t="s">
        <v>155</v>
      </c>
      <c r="V478" s="30"/>
      <c r="W478" s="30"/>
      <c r="X478" s="30"/>
    </row>
    <row r="479" spans="1:24" x14ac:dyDescent="0.25">
      <c r="A479" s="21">
        <v>13394</v>
      </c>
      <c r="B479" s="17" t="s">
        <v>894</v>
      </c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24"/>
      <c r="U479" s="30"/>
      <c r="V479" s="30"/>
      <c r="W479" s="30"/>
      <c r="X479" s="30"/>
    </row>
    <row r="480" spans="1:24" x14ac:dyDescent="0.25">
      <c r="A480" s="21">
        <v>13915</v>
      </c>
      <c r="B480" s="17" t="s">
        <v>624</v>
      </c>
      <c r="C480" s="30">
        <f>SUM(D480+M480+U480)</f>
        <v>44.5</v>
      </c>
      <c r="D480" s="30" t="s">
        <v>52</v>
      </c>
      <c r="E480" s="30"/>
      <c r="F480" s="30"/>
      <c r="G480" s="30"/>
      <c r="H480" s="30"/>
      <c r="I480" s="30"/>
      <c r="J480" s="30"/>
      <c r="K480" s="30"/>
      <c r="L480" s="30"/>
      <c r="M480" s="30" t="s">
        <v>55</v>
      </c>
      <c r="N480" s="30"/>
      <c r="O480" s="30"/>
      <c r="P480" s="30"/>
      <c r="Q480" s="30"/>
      <c r="R480" s="30"/>
      <c r="S480" s="30"/>
      <c r="T480" s="24"/>
      <c r="U480" s="30" t="s">
        <v>52</v>
      </c>
      <c r="V480" s="30"/>
      <c r="W480" s="30"/>
      <c r="X480" s="30"/>
    </row>
    <row r="481" spans="1:24" x14ac:dyDescent="0.25">
      <c r="A481" s="21">
        <v>14208</v>
      </c>
      <c r="B481" s="17" t="s">
        <v>626</v>
      </c>
      <c r="C481" s="30">
        <v>4</v>
      </c>
      <c r="D481" s="30"/>
      <c r="E481" s="30"/>
      <c r="F481" s="30"/>
      <c r="G481" s="30"/>
      <c r="H481" s="30"/>
      <c r="I481" s="30"/>
      <c r="J481" s="30" t="s">
        <v>79</v>
      </c>
      <c r="K481" s="30"/>
      <c r="L481" s="30"/>
      <c r="M481" s="30"/>
      <c r="N481" s="30"/>
      <c r="O481" s="30"/>
      <c r="P481" s="30"/>
      <c r="Q481" s="30"/>
      <c r="R481" s="30"/>
      <c r="S481" s="30"/>
      <c r="T481" s="24"/>
      <c r="U481" s="30"/>
      <c r="V481" s="30"/>
      <c r="W481" s="30"/>
      <c r="X481" s="30"/>
    </row>
    <row r="482" spans="1:24" x14ac:dyDescent="0.25">
      <c r="A482" s="21">
        <v>14420</v>
      </c>
      <c r="B482" s="17" t="s">
        <v>627</v>
      </c>
      <c r="C482" s="30">
        <f>SUM(M482++P482+U482)</f>
        <v>65.25</v>
      </c>
      <c r="D482" s="30"/>
      <c r="E482" s="30"/>
      <c r="F482" s="30"/>
      <c r="G482" s="30"/>
      <c r="H482" s="30"/>
      <c r="I482" s="30"/>
      <c r="J482" s="30"/>
      <c r="K482" s="30"/>
      <c r="L482" s="30"/>
      <c r="M482" s="30" t="s">
        <v>173</v>
      </c>
      <c r="N482" s="30"/>
      <c r="O482" s="30"/>
      <c r="P482" s="30" t="s">
        <v>79</v>
      </c>
      <c r="Q482" s="30"/>
      <c r="R482" s="30"/>
      <c r="S482" s="30"/>
      <c r="T482" s="24"/>
      <c r="U482" s="30" t="s">
        <v>390</v>
      </c>
      <c r="V482" s="30"/>
      <c r="W482" s="30"/>
      <c r="X482" s="30"/>
    </row>
    <row r="483" spans="1:24" x14ac:dyDescent="0.25">
      <c r="A483" s="21">
        <v>15236</v>
      </c>
      <c r="B483" s="17" t="s">
        <v>633</v>
      </c>
      <c r="C483" s="30">
        <f>SUM(M483+P483)</f>
        <v>100.25</v>
      </c>
      <c r="D483" s="30"/>
      <c r="E483" s="30"/>
      <c r="F483" s="30"/>
      <c r="G483" s="30"/>
      <c r="H483" s="30"/>
      <c r="I483" s="30"/>
      <c r="J483" s="30"/>
      <c r="K483" s="30"/>
      <c r="L483" s="30"/>
      <c r="M483" s="30" t="s">
        <v>464</v>
      </c>
      <c r="N483" s="30"/>
      <c r="O483" s="30"/>
      <c r="P483" s="30" t="s">
        <v>183</v>
      </c>
      <c r="Q483" s="30"/>
      <c r="R483" s="30"/>
      <c r="S483" s="30"/>
      <c r="T483" s="24"/>
      <c r="U483" s="30"/>
      <c r="V483" s="30"/>
      <c r="W483" s="30"/>
      <c r="X483" s="30"/>
    </row>
    <row r="484" spans="1:24" x14ac:dyDescent="0.25">
      <c r="A484" s="21">
        <v>15845</v>
      </c>
      <c r="B484" s="17" t="s">
        <v>635</v>
      </c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24"/>
      <c r="U484" s="30"/>
      <c r="V484" s="30"/>
      <c r="W484" s="30"/>
      <c r="X484" s="30"/>
    </row>
    <row r="485" spans="1:24" x14ac:dyDescent="0.25">
      <c r="A485" s="21">
        <v>15887</v>
      </c>
      <c r="B485" s="17" t="s">
        <v>636</v>
      </c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24"/>
      <c r="U485" s="30"/>
      <c r="V485" s="30"/>
      <c r="W485" s="30"/>
      <c r="X485" s="30"/>
    </row>
    <row r="486" spans="1:24" x14ac:dyDescent="0.25">
      <c r="A486" s="21">
        <v>16243</v>
      </c>
      <c r="B486" s="17" t="s">
        <v>637</v>
      </c>
      <c r="C486" s="30">
        <f>SUM(D486+G486+I486+J486+M486+O486)</f>
        <v>36.25</v>
      </c>
      <c r="D486" s="30" t="s">
        <v>421</v>
      </c>
      <c r="E486" s="30"/>
      <c r="F486" s="30"/>
      <c r="G486" s="30" t="s">
        <v>129</v>
      </c>
      <c r="H486" s="30"/>
      <c r="I486" s="30" t="s">
        <v>186</v>
      </c>
      <c r="J486" s="30" t="s">
        <v>89</v>
      </c>
      <c r="K486" s="30"/>
      <c r="L486" s="30"/>
      <c r="M486" s="30" t="s">
        <v>86</v>
      </c>
      <c r="N486" s="30"/>
      <c r="O486" s="30" t="s">
        <v>71</v>
      </c>
      <c r="P486" s="30"/>
      <c r="Q486" s="30"/>
      <c r="R486" s="30"/>
      <c r="S486" s="30"/>
      <c r="T486" s="24"/>
      <c r="U486" s="30"/>
      <c r="V486" s="30"/>
      <c r="W486" s="30"/>
      <c r="X486" s="30"/>
    </row>
    <row r="487" spans="1:24" x14ac:dyDescent="0.25">
      <c r="A487" s="21">
        <v>16335</v>
      </c>
      <c r="B487" s="17" t="s">
        <v>638</v>
      </c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24"/>
      <c r="U487" s="30"/>
      <c r="V487" s="30"/>
      <c r="W487" s="30"/>
      <c r="X487" s="30"/>
    </row>
    <row r="488" spans="1:24" x14ac:dyDescent="0.25">
      <c r="A488" s="16">
        <v>17230</v>
      </c>
      <c r="B488" s="17" t="s">
        <v>848</v>
      </c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24"/>
      <c r="U488" s="30"/>
      <c r="V488" s="30"/>
      <c r="W488" s="30"/>
      <c r="X488" s="30"/>
    </row>
    <row r="489" spans="1:24" x14ac:dyDescent="0.25">
      <c r="A489" s="21">
        <v>17357</v>
      </c>
      <c r="B489" s="17" t="s">
        <v>641</v>
      </c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24"/>
      <c r="U489" s="30"/>
      <c r="V489" s="30"/>
      <c r="W489" s="30"/>
      <c r="X489" s="30"/>
    </row>
    <row r="490" spans="1:24" x14ac:dyDescent="0.25">
      <c r="A490" s="21">
        <v>17508</v>
      </c>
      <c r="B490" s="17" t="s">
        <v>642</v>
      </c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24"/>
      <c r="U490" s="30"/>
      <c r="V490" s="30"/>
      <c r="W490" s="30"/>
      <c r="X490" s="30"/>
    </row>
    <row r="491" spans="1:24" x14ac:dyDescent="0.25">
      <c r="A491" s="12"/>
      <c r="B491" s="12"/>
      <c r="C491" s="30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30"/>
      <c r="V491" s="30"/>
      <c r="W491" s="30"/>
      <c r="X491" s="30"/>
    </row>
    <row r="492" spans="1:24" x14ac:dyDescent="0.25">
      <c r="A492" s="21"/>
      <c r="B492" s="13" t="s">
        <v>550</v>
      </c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24"/>
      <c r="U492" s="30"/>
      <c r="V492" s="30"/>
      <c r="W492" s="30"/>
      <c r="X492" s="30"/>
    </row>
    <row r="493" spans="1:24" x14ac:dyDescent="0.25">
      <c r="A493" s="12"/>
      <c r="B493" s="12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24"/>
      <c r="U493" s="30"/>
      <c r="V493" s="30"/>
      <c r="W493" s="30"/>
      <c r="X493" s="30"/>
    </row>
    <row r="494" spans="1:24" x14ac:dyDescent="0.25">
      <c r="A494" s="21">
        <v>13536</v>
      </c>
      <c r="B494" s="17" t="s">
        <v>620</v>
      </c>
      <c r="C494" s="30">
        <f>SUM(O494+P494)</f>
        <v>3</v>
      </c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 t="s">
        <v>138</v>
      </c>
      <c r="P494" s="30" t="s">
        <v>70</v>
      </c>
      <c r="Q494" s="30"/>
      <c r="R494" s="30"/>
      <c r="S494" s="30"/>
      <c r="T494" s="24"/>
      <c r="U494" s="30"/>
      <c r="V494" s="30"/>
      <c r="W494" s="30"/>
      <c r="X494" s="30"/>
    </row>
    <row r="495" spans="1:24" x14ac:dyDescent="0.25">
      <c r="A495" s="21">
        <v>13549</v>
      </c>
      <c r="B495" s="17" t="s">
        <v>621</v>
      </c>
      <c r="C495" s="30">
        <f>SUM(I495+O495)</f>
        <v>53.5</v>
      </c>
      <c r="D495" s="30"/>
      <c r="E495" s="30"/>
      <c r="F495" s="30"/>
      <c r="G495" s="30"/>
      <c r="H495" s="30"/>
      <c r="I495" s="30" t="s">
        <v>562</v>
      </c>
      <c r="J495" s="30"/>
      <c r="K495" s="30"/>
      <c r="L495" s="30"/>
      <c r="M495" s="30"/>
      <c r="N495" s="30"/>
      <c r="O495" s="30" t="s">
        <v>562</v>
      </c>
      <c r="P495" s="30"/>
      <c r="Q495" s="30"/>
      <c r="R495" s="30"/>
      <c r="S495" s="30"/>
      <c r="T495" s="24"/>
      <c r="U495" s="30"/>
      <c r="V495" s="30"/>
      <c r="W495" s="30"/>
      <c r="X495" s="30"/>
    </row>
    <row r="496" spans="1:24" x14ac:dyDescent="0.25">
      <c r="A496" s="21">
        <v>13558</v>
      </c>
      <c r="B496" s="17" t="s">
        <v>622</v>
      </c>
      <c r="C496" s="30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30"/>
      <c r="R496" s="30"/>
      <c r="S496" s="30"/>
      <c r="T496" s="24"/>
      <c r="U496" s="30"/>
      <c r="V496" s="30"/>
      <c r="W496" s="30"/>
      <c r="X496" s="30"/>
    </row>
    <row r="497" spans="1:24" x14ac:dyDescent="0.25">
      <c r="A497" s="21">
        <v>13807</v>
      </c>
      <c r="B497" s="17" t="s">
        <v>623</v>
      </c>
      <c r="C497" s="30">
        <f>SUM(D497+I497+J497+M497+O497)</f>
        <v>43.25</v>
      </c>
      <c r="D497" s="30" t="s">
        <v>53</v>
      </c>
      <c r="E497" s="30"/>
      <c r="F497" s="30"/>
      <c r="G497" s="30"/>
      <c r="H497" s="30"/>
      <c r="I497" s="30" t="s">
        <v>56</v>
      </c>
      <c r="J497" s="30" t="s">
        <v>69</v>
      </c>
      <c r="K497" s="30"/>
      <c r="L497" s="30"/>
      <c r="M497" s="30" t="s">
        <v>171</v>
      </c>
      <c r="N497" s="30"/>
      <c r="O497" s="30" t="s">
        <v>726</v>
      </c>
      <c r="P497" s="30"/>
      <c r="Q497" s="30"/>
      <c r="R497" s="30"/>
      <c r="S497" s="30"/>
      <c r="T497" s="24"/>
      <c r="U497" s="30"/>
      <c r="V497" s="30"/>
      <c r="W497" s="30"/>
      <c r="X497" s="30"/>
    </row>
    <row r="498" spans="1:24" x14ac:dyDescent="0.25">
      <c r="A498" s="21">
        <v>16774</v>
      </c>
      <c r="B498" s="17" t="s">
        <v>1034</v>
      </c>
      <c r="C498" s="30">
        <v>5.75</v>
      </c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 t="s">
        <v>54</v>
      </c>
      <c r="P498" s="30"/>
      <c r="Q498" s="30"/>
      <c r="R498" s="30"/>
      <c r="S498" s="30"/>
      <c r="T498" s="24"/>
      <c r="U498" s="30"/>
      <c r="V498" s="30"/>
      <c r="W498" s="30"/>
      <c r="X498" s="30"/>
    </row>
    <row r="499" spans="1:24" x14ac:dyDescent="0.25">
      <c r="A499" s="12"/>
      <c r="B499" s="12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24"/>
      <c r="U499" s="30"/>
      <c r="V499" s="30"/>
      <c r="W499" s="30"/>
      <c r="X499" s="30"/>
    </row>
    <row r="500" spans="1:24" x14ac:dyDescent="0.25">
      <c r="A500" s="21"/>
      <c r="B500" s="13" t="s">
        <v>521</v>
      </c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24"/>
      <c r="U500" s="30"/>
      <c r="V500" s="30"/>
      <c r="W500" s="30"/>
      <c r="X500" s="30"/>
    </row>
    <row r="501" spans="1:24" x14ac:dyDescent="0.25">
      <c r="A501" s="21"/>
      <c r="B501" s="12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24"/>
      <c r="U501" s="30"/>
      <c r="V501" s="30"/>
      <c r="W501" s="30"/>
      <c r="X501" s="30"/>
    </row>
    <row r="502" spans="1:24" x14ac:dyDescent="0.25">
      <c r="A502" s="21">
        <v>14539</v>
      </c>
      <c r="B502" s="17" t="s">
        <v>629</v>
      </c>
      <c r="C502" s="18">
        <f>SUM(+I502+L502+M502+U502)</f>
        <v>80.75</v>
      </c>
      <c r="D502" s="30"/>
      <c r="E502" s="30"/>
      <c r="F502" s="30"/>
      <c r="G502" s="30"/>
      <c r="H502" s="30"/>
      <c r="I502" s="30" t="s">
        <v>81</v>
      </c>
      <c r="J502" s="30"/>
      <c r="K502" s="30"/>
      <c r="L502" s="30" t="s">
        <v>683</v>
      </c>
      <c r="M502" s="30" t="s">
        <v>727</v>
      </c>
      <c r="N502" s="30"/>
      <c r="O502" s="30"/>
      <c r="P502" s="30"/>
      <c r="Q502" s="30"/>
      <c r="R502" s="30"/>
      <c r="S502" s="30"/>
      <c r="T502" s="24"/>
      <c r="U502" s="30" t="s">
        <v>89</v>
      </c>
      <c r="V502" s="30"/>
      <c r="W502" s="30"/>
      <c r="X502" s="30"/>
    </row>
    <row r="503" spans="1:24" x14ac:dyDescent="0.25">
      <c r="A503" s="21">
        <v>14921</v>
      </c>
      <c r="B503" s="17" t="s">
        <v>631</v>
      </c>
      <c r="C503" s="30">
        <v>3.5</v>
      </c>
      <c r="D503" s="30"/>
      <c r="E503" s="30"/>
      <c r="F503" s="30"/>
      <c r="G503" s="30"/>
      <c r="H503" s="30"/>
      <c r="I503" s="30"/>
      <c r="J503" s="30"/>
      <c r="K503" s="30"/>
      <c r="L503" s="30" t="s">
        <v>57</v>
      </c>
      <c r="M503" s="30"/>
      <c r="N503" s="30"/>
      <c r="O503" s="30"/>
      <c r="P503" s="30"/>
      <c r="Q503" s="30"/>
      <c r="R503" s="30"/>
      <c r="S503" s="30"/>
      <c r="T503" s="24"/>
      <c r="U503" s="30"/>
      <c r="V503" s="30"/>
      <c r="W503" s="30"/>
      <c r="X503" s="30"/>
    </row>
    <row r="504" spans="1:24" x14ac:dyDescent="0.25">
      <c r="A504" s="21">
        <v>15519</v>
      </c>
      <c r="B504" s="17" t="s">
        <v>634</v>
      </c>
      <c r="C504" s="30">
        <v>40.25</v>
      </c>
      <c r="D504" s="30"/>
      <c r="E504" s="30"/>
      <c r="F504" s="30"/>
      <c r="G504" s="30"/>
      <c r="H504" s="30"/>
      <c r="I504" s="30"/>
      <c r="J504" s="30"/>
      <c r="K504" s="30"/>
      <c r="L504" s="30" t="s">
        <v>570</v>
      </c>
      <c r="M504" s="30"/>
      <c r="N504" s="30"/>
      <c r="O504" s="30"/>
      <c r="P504" s="30"/>
      <c r="Q504" s="30"/>
      <c r="R504" s="30"/>
      <c r="S504" s="30"/>
      <c r="T504" s="24"/>
      <c r="U504" s="30"/>
      <c r="V504" s="30"/>
      <c r="W504" s="30"/>
      <c r="X504" s="30"/>
    </row>
    <row r="505" spans="1:24" x14ac:dyDescent="0.25">
      <c r="A505" s="21">
        <v>16564</v>
      </c>
      <c r="B505" s="17" t="s">
        <v>1035</v>
      </c>
      <c r="C505" s="30">
        <f>SUM(H505+I505+L505+M505+P505)</f>
        <v>158.25</v>
      </c>
      <c r="D505" s="30"/>
      <c r="E505" s="30"/>
      <c r="F505" s="30"/>
      <c r="G505" s="30"/>
      <c r="H505" s="30" t="s">
        <v>52</v>
      </c>
      <c r="I505" s="30" t="s">
        <v>729</v>
      </c>
      <c r="J505" s="30"/>
      <c r="K505" s="30"/>
      <c r="L505" s="30" t="s">
        <v>730</v>
      </c>
      <c r="M505" s="30" t="s">
        <v>728</v>
      </c>
      <c r="N505" s="30"/>
      <c r="O505" s="30"/>
      <c r="P505" s="30" t="s">
        <v>56</v>
      </c>
      <c r="Q505" s="30"/>
      <c r="R505" s="30"/>
      <c r="S505" s="30"/>
      <c r="T505" s="24"/>
      <c r="U505" s="30"/>
      <c r="V505" s="30"/>
      <c r="W505" s="30"/>
      <c r="X505" s="30"/>
    </row>
    <row r="506" spans="1:24" x14ac:dyDescent="0.25">
      <c r="A506" s="21">
        <v>16698</v>
      </c>
      <c r="B506" s="17" t="s">
        <v>1036</v>
      </c>
      <c r="C506" s="30">
        <f>SUM(D506+I506+L506+P506)</f>
        <v>83.5</v>
      </c>
      <c r="D506" s="30" t="s">
        <v>138</v>
      </c>
      <c r="E506" s="30"/>
      <c r="F506" s="30"/>
      <c r="G506" s="30"/>
      <c r="H506" s="30"/>
      <c r="I506" s="30" t="s">
        <v>569</v>
      </c>
      <c r="J506" s="30"/>
      <c r="K506" s="30"/>
      <c r="L506" s="30" t="s">
        <v>72</v>
      </c>
      <c r="M506" s="30"/>
      <c r="N506" s="30"/>
      <c r="O506" s="30"/>
      <c r="P506" s="30" t="s">
        <v>395</v>
      </c>
      <c r="Q506" s="30"/>
      <c r="R506" s="30"/>
      <c r="S506" s="30"/>
      <c r="T506" s="24"/>
      <c r="U506" s="30"/>
      <c r="V506" s="30"/>
      <c r="W506" s="30"/>
      <c r="X506" s="30"/>
    </row>
    <row r="507" spans="1:24" x14ac:dyDescent="0.25">
      <c r="A507" s="12"/>
      <c r="B507" s="12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24"/>
      <c r="U507" s="30"/>
      <c r="V507" s="30"/>
      <c r="W507" s="30"/>
      <c r="X507" s="30"/>
    </row>
    <row r="508" spans="1:24" x14ac:dyDescent="0.25">
      <c r="A508" s="21"/>
      <c r="B508" s="13" t="s">
        <v>628</v>
      </c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24"/>
      <c r="U508" s="30"/>
      <c r="V508" s="30"/>
      <c r="W508" s="30"/>
      <c r="X508" s="30"/>
    </row>
    <row r="509" spans="1:24" x14ac:dyDescent="0.25">
      <c r="A509" s="21"/>
      <c r="B509" s="22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24"/>
      <c r="U509" s="30"/>
      <c r="V509" s="30"/>
      <c r="W509" s="30"/>
      <c r="X509" s="30"/>
    </row>
    <row r="510" spans="1:24" x14ac:dyDescent="0.25">
      <c r="A510" s="21">
        <v>12664</v>
      </c>
      <c r="B510" s="17" t="s">
        <v>648</v>
      </c>
      <c r="C510" s="30">
        <f>SUM(I510+P510)</f>
        <v>8</v>
      </c>
      <c r="D510" s="30"/>
      <c r="E510" s="30"/>
      <c r="F510" s="30"/>
      <c r="G510" s="30"/>
      <c r="H510" s="30"/>
      <c r="I510" s="30" t="s">
        <v>86</v>
      </c>
      <c r="J510" s="30"/>
      <c r="K510" s="30"/>
      <c r="L510" s="30"/>
      <c r="M510" s="30"/>
      <c r="N510" s="30"/>
      <c r="O510" s="30"/>
      <c r="P510" s="30" t="s">
        <v>70</v>
      </c>
      <c r="Q510" s="30"/>
      <c r="R510" s="30"/>
      <c r="S510" s="30"/>
      <c r="T510" s="24"/>
      <c r="U510" s="30"/>
      <c r="V510" s="30"/>
      <c r="W510" s="30"/>
      <c r="X510" s="30"/>
    </row>
    <row r="511" spans="1:24" x14ac:dyDescent="0.25">
      <c r="A511" s="21">
        <v>12954</v>
      </c>
      <c r="B511" s="17" t="s">
        <v>617</v>
      </c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24"/>
      <c r="U511" s="30"/>
      <c r="V511" s="30"/>
      <c r="W511" s="30"/>
      <c r="X511" s="30"/>
    </row>
    <row r="512" spans="1:24" x14ac:dyDescent="0.25">
      <c r="A512" s="21">
        <v>16665</v>
      </c>
      <c r="B512" s="17" t="s">
        <v>639</v>
      </c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24"/>
      <c r="U512" s="30"/>
      <c r="V512" s="30"/>
      <c r="W512" s="30"/>
      <c r="X512" s="30"/>
    </row>
    <row r="513" spans="1:24" x14ac:dyDescent="0.25">
      <c r="A513" s="12"/>
      <c r="B513" s="12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24"/>
      <c r="U513" s="30"/>
      <c r="V513" s="30"/>
      <c r="W513" s="30"/>
      <c r="X513" s="30"/>
    </row>
    <row r="514" spans="1:24" x14ac:dyDescent="0.25">
      <c r="A514" s="21"/>
      <c r="B514" s="13" t="s">
        <v>516</v>
      </c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24"/>
      <c r="U514" s="30"/>
      <c r="V514" s="30"/>
      <c r="W514" s="30"/>
      <c r="X514" s="30"/>
    </row>
    <row r="515" spans="1:24" x14ac:dyDescent="0.25">
      <c r="A515" s="21"/>
      <c r="B515" s="17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24"/>
      <c r="U515" s="30"/>
      <c r="V515" s="30"/>
      <c r="W515" s="30"/>
      <c r="X515" s="30"/>
    </row>
    <row r="516" spans="1:24" x14ac:dyDescent="0.25">
      <c r="A516" s="21">
        <v>12643</v>
      </c>
      <c r="B516" s="17" t="s">
        <v>647</v>
      </c>
      <c r="C516" s="30">
        <v>4</v>
      </c>
      <c r="D516" s="30"/>
      <c r="E516" s="30"/>
      <c r="F516" s="30"/>
      <c r="G516" s="30"/>
      <c r="H516" s="30"/>
      <c r="I516" s="30" t="s">
        <v>79</v>
      </c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24"/>
      <c r="U516" s="30"/>
      <c r="V516" s="30"/>
      <c r="W516" s="30"/>
      <c r="X516" s="30"/>
    </row>
    <row r="517" spans="1:24" x14ac:dyDescent="0.25">
      <c r="A517" s="21">
        <v>12972</v>
      </c>
      <c r="B517" s="17" t="s">
        <v>709</v>
      </c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24"/>
      <c r="U517" s="30"/>
      <c r="V517" s="30"/>
      <c r="W517" s="30"/>
      <c r="X517" s="30"/>
    </row>
    <row r="518" spans="1:24" x14ac:dyDescent="0.25">
      <c r="A518" s="19">
        <v>13479</v>
      </c>
      <c r="B518" s="20" t="s">
        <v>804</v>
      </c>
      <c r="C518" s="33">
        <f>SUM(D518+I518+M518+O518+P518)</f>
        <v>137.75</v>
      </c>
      <c r="D518" s="33" t="s">
        <v>176</v>
      </c>
      <c r="E518" s="33"/>
      <c r="F518" s="33"/>
      <c r="G518" s="33"/>
      <c r="H518" s="33"/>
      <c r="I518" s="33" t="s">
        <v>818</v>
      </c>
      <c r="J518" s="33"/>
      <c r="K518" s="33"/>
      <c r="L518" s="33"/>
      <c r="M518" s="33" t="s">
        <v>89</v>
      </c>
      <c r="N518" s="33"/>
      <c r="O518" s="33" t="s">
        <v>726</v>
      </c>
      <c r="P518" s="33" t="s">
        <v>170</v>
      </c>
      <c r="Q518" s="33"/>
      <c r="R518" s="33"/>
      <c r="S518" s="33"/>
      <c r="T518" s="24"/>
      <c r="U518" s="30"/>
      <c r="V518" s="30"/>
      <c r="W518" s="30"/>
      <c r="X518" s="30"/>
    </row>
    <row r="519" spans="1:24" x14ac:dyDescent="0.25">
      <c r="A519" s="21">
        <v>13496</v>
      </c>
      <c r="B519" s="17" t="s">
        <v>805</v>
      </c>
      <c r="C519" s="30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30"/>
      <c r="V519" s="30"/>
      <c r="W519" s="30"/>
      <c r="X519" s="30"/>
    </row>
    <row r="520" spans="1:24" x14ac:dyDescent="0.25">
      <c r="A520" s="21">
        <v>13646</v>
      </c>
      <c r="B520" s="17" t="s">
        <v>1040</v>
      </c>
      <c r="C520" s="30">
        <f>SUM(I520+J520+M520+O520)</f>
        <v>43</v>
      </c>
      <c r="D520" s="30"/>
      <c r="E520" s="30"/>
      <c r="F520" s="30"/>
      <c r="G520" s="30"/>
      <c r="H520" s="30"/>
      <c r="I520" s="30" t="s">
        <v>398</v>
      </c>
      <c r="J520" s="30" t="s">
        <v>70</v>
      </c>
      <c r="K520" s="30"/>
      <c r="L520" s="30"/>
      <c r="M520" s="30" t="s">
        <v>70</v>
      </c>
      <c r="N520" s="30"/>
      <c r="O520" s="30" t="s">
        <v>79</v>
      </c>
      <c r="P520" s="30"/>
      <c r="Q520" s="30"/>
      <c r="R520" s="30"/>
      <c r="S520" s="30"/>
      <c r="T520" s="24"/>
      <c r="U520" s="30"/>
      <c r="V520" s="30"/>
      <c r="W520" s="30"/>
      <c r="X520" s="30"/>
    </row>
    <row r="521" spans="1:24" x14ac:dyDescent="0.25">
      <c r="A521" s="21">
        <v>14178</v>
      </c>
      <c r="B521" s="17" t="s">
        <v>653</v>
      </c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24"/>
      <c r="U521" s="30"/>
      <c r="V521" s="30"/>
      <c r="W521" s="30"/>
      <c r="X521" s="30"/>
    </row>
    <row r="522" spans="1:24" x14ac:dyDescent="0.25">
      <c r="A522" s="21">
        <v>14260</v>
      </c>
      <c r="B522" s="17" t="s">
        <v>694</v>
      </c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24"/>
      <c r="U522" s="30"/>
      <c r="V522" s="30"/>
      <c r="W522" s="30"/>
      <c r="X522" s="30"/>
    </row>
    <row r="523" spans="1:24" x14ac:dyDescent="0.25">
      <c r="A523" s="21">
        <v>14424</v>
      </c>
      <c r="B523" s="17" t="s">
        <v>655</v>
      </c>
      <c r="C523" s="30">
        <f>SUM(D523+F523+I523+M523+P523+U523)</f>
        <v>211.75</v>
      </c>
      <c r="D523" s="30" t="s">
        <v>320</v>
      </c>
      <c r="E523" s="30"/>
      <c r="F523" s="30" t="s">
        <v>57</v>
      </c>
      <c r="G523" s="30"/>
      <c r="H523" s="30"/>
      <c r="I523" s="30" t="s">
        <v>129</v>
      </c>
      <c r="J523" s="30"/>
      <c r="K523" s="30"/>
      <c r="L523" s="30"/>
      <c r="M523" s="30" t="s">
        <v>122</v>
      </c>
      <c r="N523" s="30"/>
      <c r="O523" s="30"/>
      <c r="P523" s="30" t="s">
        <v>107</v>
      </c>
      <c r="Q523" s="30"/>
      <c r="R523" s="30"/>
      <c r="S523" s="30"/>
      <c r="T523" s="24"/>
      <c r="U523" s="30" t="s">
        <v>674</v>
      </c>
      <c r="V523" s="30"/>
      <c r="W523" s="30"/>
      <c r="X523" s="30"/>
    </row>
    <row r="524" spans="1:24" x14ac:dyDescent="0.25">
      <c r="A524" s="21">
        <v>14677</v>
      </c>
      <c r="B524" s="17" t="s">
        <v>902</v>
      </c>
      <c r="C524" s="30">
        <v>8.5</v>
      </c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 t="s">
        <v>52</v>
      </c>
      <c r="Q524" s="30"/>
      <c r="R524" s="30"/>
      <c r="S524" s="30"/>
      <c r="T524" s="24"/>
      <c r="U524" s="30"/>
      <c r="V524" s="30"/>
      <c r="W524" s="30"/>
      <c r="X524" s="30"/>
    </row>
    <row r="525" spans="1:24" x14ac:dyDescent="0.25">
      <c r="A525" s="21">
        <v>14794</v>
      </c>
      <c r="B525" s="17" t="s">
        <v>657</v>
      </c>
      <c r="C525" s="30">
        <v>41.25</v>
      </c>
      <c r="D525" s="30"/>
      <c r="E525" s="30"/>
      <c r="F525" s="30"/>
      <c r="G525" s="30"/>
      <c r="H525" s="30"/>
      <c r="I525" s="30" t="s">
        <v>588</v>
      </c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24"/>
      <c r="U525" s="30"/>
      <c r="V525" s="30"/>
      <c r="W525" s="30"/>
      <c r="X525" s="30"/>
    </row>
    <row r="526" spans="1:24" x14ac:dyDescent="0.25">
      <c r="A526" s="21">
        <v>15651</v>
      </c>
      <c r="B526" s="17" t="s">
        <v>662</v>
      </c>
      <c r="C526" s="30">
        <f>SUM(D526+F526+H526+I526+J526+M526+O526+P526+U526)</f>
        <v>256.25</v>
      </c>
      <c r="D526" s="30" t="s">
        <v>587</v>
      </c>
      <c r="E526" s="30"/>
      <c r="F526" s="30" t="s">
        <v>138</v>
      </c>
      <c r="G526" s="30"/>
      <c r="H526" s="30" t="s">
        <v>79</v>
      </c>
      <c r="I526" s="30" t="s">
        <v>53</v>
      </c>
      <c r="J526" s="30" t="s">
        <v>168</v>
      </c>
      <c r="K526" s="30"/>
      <c r="L526" s="30"/>
      <c r="M526" s="30" t="s">
        <v>100</v>
      </c>
      <c r="N526" s="30"/>
      <c r="O526" s="30" t="s">
        <v>322</v>
      </c>
      <c r="P526" s="30" t="s">
        <v>80</v>
      </c>
      <c r="Q526" s="30"/>
      <c r="R526" s="30"/>
      <c r="S526" s="30"/>
      <c r="T526" s="24"/>
      <c r="U526" s="30" t="s">
        <v>1087</v>
      </c>
      <c r="V526" s="30"/>
      <c r="W526" s="30"/>
      <c r="X526" s="30"/>
    </row>
    <row r="527" spans="1:24" x14ac:dyDescent="0.25">
      <c r="A527" s="21">
        <v>15680</v>
      </c>
      <c r="B527" s="17" t="s">
        <v>698</v>
      </c>
      <c r="C527" s="30">
        <f>SUM(M527+P527+R527)</f>
        <v>16</v>
      </c>
      <c r="D527" s="30"/>
      <c r="E527" s="30"/>
      <c r="F527" s="30"/>
      <c r="G527" s="30"/>
      <c r="H527" s="30"/>
      <c r="I527" s="30"/>
      <c r="J527" s="30"/>
      <c r="K527" s="30"/>
      <c r="L527" s="30"/>
      <c r="M527" s="30" t="s">
        <v>52</v>
      </c>
      <c r="N527" s="30"/>
      <c r="O527" s="30"/>
      <c r="P527" s="30" t="s">
        <v>89</v>
      </c>
      <c r="Q527" s="24"/>
      <c r="R527" s="30" t="s">
        <v>71</v>
      </c>
      <c r="S527" s="30"/>
      <c r="T527" s="24"/>
      <c r="U527" s="30"/>
      <c r="V527" s="30"/>
      <c r="W527" s="30"/>
      <c r="X527" s="30"/>
    </row>
    <row r="528" spans="1:24" x14ac:dyDescent="0.25">
      <c r="A528" s="21">
        <v>15760</v>
      </c>
      <c r="B528" s="17" t="s">
        <v>934</v>
      </c>
      <c r="C528" s="30">
        <f>SUM(F528+I528+P528+U528)</f>
        <v>48.5</v>
      </c>
      <c r="D528" s="30"/>
      <c r="E528" s="30"/>
      <c r="F528" s="30" t="s">
        <v>53</v>
      </c>
      <c r="G528" s="30"/>
      <c r="H528" s="30"/>
      <c r="I528" s="30" t="s">
        <v>319</v>
      </c>
      <c r="J528" s="30"/>
      <c r="K528" s="30"/>
      <c r="L528" s="30"/>
      <c r="M528" s="30"/>
      <c r="N528" s="30"/>
      <c r="O528" s="30"/>
      <c r="P528" s="30" t="s">
        <v>138</v>
      </c>
      <c r="Q528" s="30"/>
      <c r="R528" s="30"/>
      <c r="S528" s="30"/>
      <c r="T528" s="24"/>
      <c r="U528" s="30" t="s">
        <v>81</v>
      </c>
      <c r="V528" s="30"/>
      <c r="W528" s="30"/>
      <c r="X528" s="30"/>
    </row>
    <row r="529" spans="1:24" x14ac:dyDescent="0.25">
      <c r="A529" s="21">
        <v>15898</v>
      </c>
      <c r="B529" s="17" t="s">
        <v>666</v>
      </c>
      <c r="C529" s="30">
        <f>SUM(I529+L529)</f>
        <v>34</v>
      </c>
      <c r="D529" s="30"/>
      <c r="E529" s="30"/>
      <c r="F529" s="30"/>
      <c r="G529" s="30"/>
      <c r="H529" s="30"/>
      <c r="I529" s="30" t="s">
        <v>53</v>
      </c>
      <c r="J529" s="24"/>
      <c r="K529" s="30"/>
      <c r="L529" s="30" t="s">
        <v>132</v>
      </c>
      <c r="M529" s="30"/>
      <c r="N529" s="30"/>
      <c r="O529" s="30"/>
      <c r="P529" s="30"/>
      <c r="Q529" s="30"/>
      <c r="R529" s="30"/>
      <c r="S529" s="30"/>
      <c r="T529" s="24"/>
      <c r="U529" s="30"/>
      <c r="V529" s="30"/>
      <c r="W529" s="30"/>
      <c r="X529" s="30"/>
    </row>
    <row r="530" spans="1:24" x14ac:dyDescent="0.25">
      <c r="A530" s="21">
        <v>16123</v>
      </c>
      <c r="B530" s="17" t="s">
        <v>700</v>
      </c>
      <c r="C530" s="30">
        <f>SUM(D530+F530+G530+I530+J530+O530+P530+U530)</f>
        <v>123.75</v>
      </c>
      <c r="D530" s="30" t="s">
        <v>141</v>
      </c>
      <c r="E530" s="30"/>
      <c r="F530" s="30" t="s">
        <v>564</v>
      </c>
      <c r="G530" s="30" t="s">
        <v>54</v>
      </c>
      <c r="H530" s="30"/>
      <c r="I530" s="30" t="s">
        <v>732</v>
      </c>
      <c r="J530" s="30" t="s">
        <v>101</v>
      </c>
      <c r="K530" s="30"/>
      <c r="L530" s="30"/>
      <c r="M530" s="30"/>
      <c r="N530" s="30"/>
      <c r="O530" s="30" t="s">
        <v>56</v>
      </c>
      <c r="P530" s="30" t="s">
        <v>731</v>
      </c>
      <c r="Q530" s="30"/>
      <c r="R530" s="30"/>
      <c r="S530" s="30"/>
      <c r="T530" s="24"/>
      <c r="U530" s="30" t="s">
        <v>71</v>
      </c>
      <c r="V530" s="30"/>
      <c r="W530" s="30"/>
      <c r="X530" s="30"/>
    </row>
    <row r="531" spans="1:24" x14ac:dyDescent="0.25">
      <c r="A531" s="21">
        <v>16124</v>
      </c>
      <c r="B531" s="17" t="s">
        <v>701</v>
      </c>
      <c r="C531" s="30">
        <f>SUM(D531+J531+O531+P531)</f>
        <v>34.75</v>
      </c>
      <c r="D531" s="30" t="s">
        <v>107</v>
      </c>
      <c r="E531" s="30"/>
      <c r="F531" s="24"/>
      <c r="G531" s="24"/>
      <c r="H531" s="30"/>
      <c r="I531" s="30"/>
      <c r="J531" s="30" t="s">
        <v>56</v>
      </c>
      <c r="K531" s="30"/>
      <c r="L531" s="30"/>
      <c r="M531" s="30"/>
      <c r="N531" s="30"/>
      <c r="O531" s="30" t="s">
        <v>569</v>
      </c>
      <c r="P531" s="30" t="s">
        <v>492</v>
      </c>
      <c r="Q531" s="30"/>
      <c r="R531" s="30"/>
      <c r="S531" s="30"/>
      <c r="T531" s="24"/>
      <c r="U531" s="30"/>
      <c r="V531" s="30"/>
      <c r="W531" s="30"/>
      <c r="X531" s="30"/>
    </row>
    <row r="532" spans="1:24" x14ac:dyDescent="0.25">
      <c r="A532" s="21">
        <v>16404</v>
      </c>
      <c r="B532" s="17" t="s">
        <v>935</v>
      </c>
      <c r="C532" s="30">
        <f>SUM(O532+P532)</f>
        <v>5</v>
      </c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 t="s">
        <v>71</v>
      </c>
      <c r="P532" s="30" t="s">
        <v>322</v>
      </c>
      <c r="Q532" s="30"/>
      <c r="R532" s="30"/>
      <c r="S532" s="30"/>
      <c r="T532" s="24"/>
      <c r="U532" s="30"/>
      <c r="V532" s="30"/>
      <c r="W532" s="30"/>
      <c r="X532" s="30"/>
    </row>
    <row r="533" spans="1:24" x14ac:dyDescent="0.25">
      <c r="A533" s="21">
        <v>16451</v>
      </c>
      <c r="B533" s="17" t="s">
        <v>705</v>
      </c>
      <c r="C533" s="30">
        <f>SUM(D533+M533)</f>
        <v>13.5</v>
      </c>
      <c r="D533" s="30" t="s">
        <v>168</v>
      </c>
      <c r="E533" s="30"/>
      <c r="F533" s="30"/>
      <c r="G533" s="30"/>
      <c r="H533" s="30"/>
      <c r="I533" s="30"/>
      <c r="J533" s="30"/>
      <c r="K533" s="30"/>
      <c r="L533" s="30"/>
      <c r="M533" s="30" t="s">
        <v>89</v>
      </c>
      <c r="N533" s="30"/>
      <c r="O533" s="30"/>
      <c r="P533" s="30"/>
      <c r="Q533" s="30"/>
      <c r="R533" s="30"/>
      <c r="S533" s="30"/>
      <c r="T533" s="24"/>
      <c r="U533" s="30"/>
      <c r="V533" s="30"/>
      <c r="W533" s="30"/>
      <c r="X533" s="30"/>
    </row>
    <row r="534" spans="1:24" x14ac:dyDescent="0.25">
      <c r="A534" s="19">
        <v>16840</v>
      </c>
      <c r="B534" s="34" t="s">
        <v>809</v>
      </c>
      <c r="C534" s="30">
        <v>3</v>
      </c>
      <c r="D534" s="30"/>
      <c r="E534" s="30"/>
      <c r="F534" s="30"/>
      <c r="G534" s="30"/>
      <c r="H534" s="30"/>
      <c r="I534" s="30"/>
      <c r="J534" s="30"/>
      <c r="K534" s="30"/>
      <c r="L534" s="30"/>
      <c r="M534" s="30" t="s">
        <v>89</v>
      </c>
      <c r="N534" s="30"/>
      <c r="O534" s="30"/>
      <c r="P534" s="30"/>
      <c r="Q534" s="30"/>
      <c r="R534" s="30"/>
      <c r="S534" s="30"/>
      <c r="T534" s="24"/>
      <c r="U534" s="30"/>
      <c r="V534" s="30"/>
      <c r="W534" s="30"/>
      <c r="X534" s="30"/>
    </row>
    <row r="535" spans="1:24" x14ac:dyDescent="0.25">
      <c r="A535" s="21">
        <v>16950</v>
      </c>
      <c r="B535" s="17" t="s">
        <v>669</v>
      </c>
      <c r="C535" s="30">
        <f>SUM(D535+I535+M535+P535)</f>
        <v>24.75</v>
      </c>
      <c r="D535" s="30" t="s">
        <v>322</v>
      </c>
      <c r="E535" s="30"/>
      <c r="F535" s="30"/>
      <c r="G535" s="30"/>
      <c r="H535" s="30"/>
      <c r="I535" s="30" t="s">
        <v>67</v>
      </c>
      <c r="J535" s="30"/>
      <c r="K535" s="30"/>
      <c r="L535" s="30"/>
      <c r="M535" s="30" t="s">
        <v>57</v>
      </c>
      <c r="N535" s="30"/>
      <c r="O535" s="30"/>
      <c r="P535" s="30" t="s">
        <v>128</v>
      </c>
      <c r="Q535" s="30"/>
      <c r="R535" s="30"/>
      <c r="S535" s="30"/>
      <c r="T535" s="24"/>
      <c r="U535" s="30"/>
      <c r="V535" s="30"/>
      <c r="W535" s="30"/>
      <c r="X535" s="30"/>
    </row>
    <row r="536" spans="1:24" x14ac:dyDescent="0.25">
      <c r="A536" s="21">
        <v>17083</v>
      </c>
      <c r="B536" s="17" t="s">
        <v>707</v>
      </c>
      <c r="C536" s="30">
        <f>SUM(M536++P536)</f>
        <v>18.75</v>
      </c>
      <c r="D536" s="30"/>
      <c r="E536" s="30"/>
      <c r="F536" s="30"/>
      <c r="G536" s="30"/>
      <c r="H536" s="30"/>
      <c r="I536" s="30"/>
      <c r="J536" s="30"/>
      <c r="K536" s="30"/>
      <c r="L536" s="30"/>
      <c r="M536" s="30" t="s">
        <v>71</v>
      </c>
      <c r="N536" s="30"/>
      <c r="O536" s="30"/>
      <c r="P536" s="30" t="s">
        <v>161</v>
      </c>
      <c r="Q536" s="30"/>
      <c r="R536" s="30"/>
      <c r="S536" s="30"/>
      <c r="T536" s="24"/>
      <c r="U536" s="30"/>
      <c r="V536" s="30"/>
      <c r="W536" s="30"/>
      <c r="X536" s="30"/>
    </row>
    <row r="537" spans="1:24" x14ac:dyDescent="0.25">
      <c r="A537" s="21">
        <v>17180</v>
      </c>
      <c r="B537" s="17" t="s">
        <v>708</v>
      </c>
      <c r="C537" s="30">
        <v>7.75</v>
      </c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 t="s">
        <v>164</v>
      </c>
      <c r="Q537" s="30"/>
      <c r="R537" s="30"/>
      <c r="S537" s="30"/>
      <c r="T537" s="24"/>
      <c r="U537" s="30"/>
      <c r="V537" s="30"/>
      <c r="W537" s="30"/>
      <c r="X537" s="30"/>
    </row>
    <row r="538" spans="1:24" x14ac:dyDescent="0.25">
      <c r="A538" s="21">
        <v>17214</v>
      </c>
      <c r="B538" s="17" t="s">
        <v>893</v>
      </c>
      <c r="C538" s="30">
        <f>SUM(D538+F538+I538+M538+O538+P538)</f>
        <v>95.25</v>
      </c>
      <c r="D538" s="30" t="s">
        <v>447</v>
      </c>
      <c r="E538" s="30"/>
      <c r="F538" s="30" t="s">
        <v>143</v>
      </c>
      <c r="G538" s="30"/>
      <c r="H538" s="30"/>
      <c r="I538" s="30" t="s">
        <v>170</v>
      </c>
      <c r="J538" s="30"/>
      <c r="K538" s="30"/>
      <c r="L538" s="30"/>
      <c r="M538" s="30" t="s">
        <v>69</v>
      </c>
      <c r="N538" s="30"/>
      <c r="O538" s="30" t="s">
        <v>71</v>
      </c>
      <c r="P538" s="30" t="s">
        <v>733</v>
      </c>
      <c r="Q538" s="30"/>
      <c r="R538" s="30"/>
      <c r="S538" s="30"/>
      <c r="T538" s="24"/>
      <c r="U538" s="30"/>
      <c r="V538" s="30"/>
      <c r="W538" s="30"/>
      <c r="X538" s="30"/>
    </row>
    <row r="539" spans="1:24" x14ac:dyDescent="0.25">
      <c r="A539" s="21">
        <v>17262</v>
      </c>
      <c r="B539" s="17" t="s">
        <v>671</v>
      </c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24"/>
      <c r="U539" s="30"/>
      <c r="V539" s="30"/>
      <c r="W539" s="30"/>
      <c r="X539" s="30"/>
    </row>
    <row r="540" spans="1:24" x14ac:dyDescent="0.25">
      <c r="A540" s="19">
        <v>17430</v>
      </c>
      <c r="B540" s="20" t="s">
        <v>811</v>
      </c>
      <c r="C540" s="30">
        <f>SUM(I540+U540)</f>
        <v>62.5</v>
      </c>
      <c r="D540" s="30"/>
      <c r="E540" s="30"/>
      <c r="F540" s="30"/>
      <c r="G540" s="30"/>
      <c r="H540" s="30"/>
      <c r="I540" s="30" t="s">
        <v>62</v>
      </c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24"/>
      <c r="U540" s="30" t="s">
        <v>141</v>
      </c>
      <c r="V540" s="30"/>
      <c r="W540" s="30"/>
      <c r="X540" s="30"/>
    </row>
    <row r="541" spans="1:24" x14ac:dyDescent="0.25">
      <c r="A541" s="21">
        <v>17528</v>
      </c>
      <c r="B541" s="17" t="s">
        <v>711</v>
      </c>
      <c r="C541" s="30">
        <v>10</v>
      </c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 t="s">
        <v>84</v>
      </c>
      <c r="Q541" s="30"/>
      <c r="R541" s="30"/>
      <c r="S541" s="30"/>
      <c r="T541" s="24"/>
      <c r="U541" s="30"/>
      <c r="V541" s="30"/>
      <c r="W541" s="30"/>
      <c r="X541" s="30"/>
    </row>
    <row r="542" spans="1:24" x14ac:dyDescent="0.25">
      <c r="A542" s="21">
        <v>17655</v>
      </c>
      <c r="B542" s="17" t="s">
        <v>711</v>
      </c>
      <c r="C542" s="30">
        <v>2</v>
      </c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 t="s">
        <v>138</v>
      </c>
      <c r="Q542" s="30"/>
      <c r="R542" s="30"/>
      <c r="S542" s="30"/>
      <c r="T542" s="24"/>
      <c r="U542" s="30"/>
      <c r="V542" s="30"/>
      <c r="W542" s="30"/>
      <c r="X542" s="30"/>
    </row>
    <row r="543" spans="1:24" x14ac:dyDescent="0.25">
      <c r="A543" s="12"/>
      <c r="B543" s="12"/>
      <c r="C543" s="30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30"/>
      <c r="V543" s="30"/>
      <c r="W543" s="30"/>
      <c r="X543" s="30"/>
    </row>
    <row r="544" spans="1:24" x14ac:dyDescent="0.25">
      <c r="A544" s="21"/>
      <c r="B544" s="13" t="s">
        <v>548</v>
      </c>
      <c r="C544" s="23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24"/>
      <c r="U544" s="30"/>
      <c r="V544" s="30"/>
      <c r="W544" s="30"/>
      <c r="X544" s="30"/>
    </row>
    <row r="545" spans="1:24" x14ac:dyDescent="0.25">
      <c r="A545" s="12"/>
      <c r="B545" s="12"/>
      <c r="C545" s="23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24"/>
      <c r="U545" s="30"/>
      <c r="V545" s="30"/>
      <c r="W545" s="30"/>
      <c r="X545" s="30"/>
    </row>
    <row r="546" spans="1:24" x14ac:dyDescent="0.25">
      <c r="A546" s="21">
        <v>12895</v>
      </c>
      <c r="B546" s="17" t="s">
        <v>740</v>
      </c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24"/>
      <c r="U546" s="30"/>
      <c r="V546" s="30"/>
      <c r="W546" s="30"/>
      <c r="X546" s="30"/>
    </row>
    <row r="547" spans="1:24" x14ac:dyDescent="0.25">
      <c r="A547" s="21">
        <v>13217</v>
      </c>
      <c r="B547" s="17" t="s">
        <v>1037</v>
      </c>
      <c r="C547" s="30">
        <f>SUM(D547+I547+M547+O547+P547)</f>
        <v>187.75</v>
      </c>
      <c r="D547" s="30" t="s">
        <v>71</v>
      </c>
      <c r="E547" s="30"/>
      <c r="F547" s="30"/>
      <c r="G547" s="30"/>
      <c r="H547" s="30"/>
      <c r="I547" s="30" t="s">
        <v>819</v>
      </c>
      <c r="J547" s="30"/>
      <c r="K547" s="30"/>
      <c r="L547" s="30"/>
      <c r="M547" s="30" t="s">
        <v>68</v>
      </c>
      <c r="N547" s="30"/>
      <c r="O547" s="30" t="s">
        <v>102</v>
      </c>
      <c r="P547" s="30" t="s">
        <v>124</v>
      </c>
      <c r="Q547" s="30"/>
      <c r="R547" s="30"/>
      <c r="S547" s="30"/>
      <c r="T547" s="24"/>
      <c r="U547" s="30"/>
      <c r="V547" s="30"/>
      <c r="W547" s="30"/>
      <c r="X547" s="30"/>
    </row>
    <row r="548" spans="1:24" x14ac:dyDescent="0.25">
      <c r="A548" s="21">
        <v>13813</v>
      </c>
      <c r="B548" s="17" t="s">
        <v>743</v>
      </c>
      <c r="C548" s="30">
        <f>SUM(D548+I548+O548+Q548+U548)</f>
        <v>115</v>
      </c>
      <c r="D548" s="30" t="s">
        <v>565</v>
      </c>
      <c r="E548" s="30"/>
      <c r="F548" s="30"/>
      <c r="G548" s="30"/>
      <c r="H548" s="30"/>
      <c r="I548" s="30" t="s">
        <v>77</v>
      </c>
      <c r="J548" s="30"/>
      <c r="K548" s="30"/>
      <c r="L548" s="30"/>
      <c r="M548" s="30"/>
      <c r="N548" s="30"/>
      <c r="O548" s="30" t="s">
        <v>101</v>
      </c>
      <c r="P548" s="30"/>
      <c r="Q548" s="30" t="s">
        <v>820</v>
      </c>
      <c r="R548" s="30"/>
      <c r="S548" s="30"/>
      <c r="T548" s="24"/>
      <c r="U548" s="30" t="s">
        <v>183</v>
      </c>
      <c r="V548" s="30"/>
      <c r="W548" s="30"/>
      <c r="X548" s="30"/>
    </row>
    <row r="549" spans="1:24" x14ac:dyDescent="0.25">
      <c r="A549" s="21">
        <v>13902</v>
      </c>
      <c r="B549" s="17" t="s">
        <v>1038</v>
      </c>
      <c r="C549" s="30">
        <f>SUM(F549+G549+H549+I549+J549+M549+O549+P549+U549)</f>
        <v>308.25</v>
      </c>
      <c r="D549" s="30"/>
      <c r="E549" s="30"/>
      <c r="F549" s="30" t="s">
        <v>81</v>
      </c>
      <c r="G549" s="30" t="s">
        <v>79</v>
      </c>
      <c r="H549" s="30" t="s">
        <v>52</v>
      </c>
      <c r="I549" s="30" t="s">
        <v>822</v>
      </c>
      <c r="J549" s="30" t="s">
        <v>101</v>
      </c>
      <c r="K549" s="30"/>
      <c r="L549" s="30"/>
      <c r="M549" s="30" t="s">
        <v>67</v>
      </c>
      <c r="N549" s="30"/>
      <c r="O549" s="30" t="s">
        <v>823</v>
      </c>
      <c r="P549" s="30" t="s">
        <v>821</v>
      </c>
      <c r="Q549" s="30"/>
      <c r="R549" s="30"/>
      <c r="S549" s="30"/>
      <c r="T549" s="24"/>
      <c r="U549" s="30" t="s">
        <v>1088</v>
      </c>
      <c r="V549" s="30"/>
      <c r="W549" s="30"/>
      <c r="X549" s="30"/>
    </row>
    <row r="550" spans="1:24" x14ac:dyDescent="0.25">
      <c r="A550" s="21">
        <v>15043</v>
      </c>
      <c r="B550" s="17" t="s">
        <v>748</v>
      </c>
      <c r="C550" s="30">
        <v>3.25</v>
      </c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 t="s">
        <v>155</v>
      </c>
      <c r="Q550" s="30"/>
      <c r="R550" s="30"/>
      <c r="S550" s="30"/>
      <c r="T550" s="24"/>
      <c r="U550" s="30"/>
      <c r="V550" s="30"/>
      <c r="W550" s="30"/>
      <c r="X550" s="30"/>
    </row>
    <row r="551" spans="1:24" x14ac:dyDescent="0.25">
      <c r="A551" s="21">
        <v>15865</v>
      </c>
      <c r="B551" s="17" t="s">
        <v>665</v>
      </c>
      <c r="C551" s="30">
        <f>SUM(D551+F551+G551+H551+I551+J551+M551+O551+P551+Q551+U551)</f>
        <v>811.25</v>
      </c>
      <c r="D551" s="30" t="s">
        <v>143</v>
      </c>
      <c r="E551" s="30"/>
      <c r="F551" s="30" t="s">
        <v>52</v>
      </c>
      <c r="G551" s="30" t="s">
        <v>101</v>
      </c>
      <c r="H551" s="30" t="s">
        <v>377</v>
      </c>
      <c r="I551" s="30" t="s">
        <v>716</v>
      </c>
      <c r="J551" s="30" t="s">
        <v>131</v>
      </c>
      <c r="K551" s="30"/>
      <c r="L551" s="30"/>
      <c r="M551" s="30" t="s">
        <v>825</v>
      </c>
      <c r="N551" s="30"/>
      <c r="O551" s="30" t="s">
        <v>680</v>
      </c>
      <c r="P551" s="30" t="s">
        <v>824</v>
      </c>
      <c r="Q551" s="30" t="s">
        <v>367</v>
      </c>
      <c r="R551" s="30"/>
      <c r="S551" s="30"/>
      <c r="T551" s="24"/>
      <c r="U551" s="30" t="s">
        <v>111</v>
      </c>
      <c r="V551" s="30"/>
      <c r="W551" s="30"/>
      <c r="X551" s="30"/>
    </row>
    <row r="552" spans="1:24" x14ac:dyDescent="0.25">
      <c r="A552" s="21">
        <v>16230</v>
      </c>
      <c r="B552" s="17" t="s">
        <v>702</v>
      </c>
      <c r="C552" s="30">
        <v>12.5</v>
      </c>
      <c r="D552" s="30"/>
      <c r="E552" s="30"/>
      <c r="F552" s="30"/>
      <c r="G552" s="30"/>
      <c r="H552" s="30"/>
      <c r="I552" s="30" t="s">
        <v>64</v>
      </c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24"/>
      <c r="U552" s="30"/>
      <c r="V552" s="30"/>
      <c r="W552" s="30"/>
      <c r="X552" s="30"/>
    </row>
    <row r="553" spans="1:24" x14ac:dyDescent="0.25">
      <c r="A553" s="21">
        <v>16261</v>
      </c>
      <c r="B553" s="17" t="s">
        <v>703</v>
      </c>
      <c r="C553" s="30">
        <f>SUM(D553+I553+J553+O553+P553)</f>
        <v>354.75</v>
      </c>
      <c r="D553" s="30" t="s">
        <v>189</v>
      </c>
      <c r="E553" s="30"/>
      <c r="F553" s="30"/>
      <c r="G553" s="30"/>
      <c r="H553" s="30"/>
      <c r="I553" s="30" t="s">
        <v>827</v>
      </c>
      <c r="J553" s="30" t="s">
        <v>68</v>
      </c>
      <c r="K553" s="30"/>
      <c r="L553" s="30"/>
      <c r="M553" s="30"/>
      <c r="N553" s="30"/>
      <c r="O553" s="30" t="s">
        <v>313</v>
      </c>
      <c r="P553" s="30" t="s">
        <v>826</v>
      </c>
      <c r="Q553" s="30"/>
      <c r="R553" s="30"/>
      <c r="S553" s="30"/>
      <c r="T553" s="24"/>
      <c r="U553" s="30"/>
      <c r="V553" s="30"/>
      <c r="W553" s="30"/>
      <c r="X553" s="30"/>
    </row>
    <row r="554" spans="1:24" x14ac:dyDescent="0.25">
      <c r="A554" s="21">
        <v>16540</v>
      </c>
      <c r="B554" s="17" t="s">
        <v>667</v>
      </c>
      <c r="C554" s="30">
        <f>SUM(D554+I554+J554+M554+O554+P554+Q554+U554)</f>
        <v>549.5</v>
      </c>
      <c r="D554" s="30" t="s">
        <v>731</v>
      </c>
      <c r="E554" s="30"/>
      <c r="F554" s="30"/>
      <c r="G554" s="30"/>
      <c r="H554" s="30"/>
      <c r="I554" s="30" t="s">
        <v>829</v>
      </c>
      <c r="J554" s="30" t="s">
        <v>587</v>
      </c>
      <c r="K554" s="30"/>
      <c r="L554" s="30"/>
      <c r="M554" s="30" t="s">
        <v>1089</v>
      </c>
      <c r="N554" s="30"/>
      <c r="O554" s="30" t="s">
        <v>56</v>
      </c>
      <c r="P554" s="30" t="s">
        <v>828</v>
      </c>
      <c r="Q554" s="30" t="s">
        <v>143</v>
      </c>
      <c r="R554" s="30"/>
      <c r="S554" s="30"/>
      <c r="T554" s="24"/>
      <c r="U554" s="30" t="s">
        <v>113</v>
      </c>
      <c r="V554" s="30"/>
      <c r="W554" s="30"/>
      <c r="X554" s="30"/>
    </row>
    <row r="555" spans="1:24" x14ac:dyDescent="0.25">
      <c r="A555" s="21">
        <v>17158</v>
      </c>
      <c r="B555" s="17" t="s">
        <v>1039</v>
      </c>
      <c r="C555" s="30">
        <f>SUM(I555+J555+M555+O555+P555+U555)</f>
        <v>383.75</v>
      </c>
      <c r="D555" s="30"/>
      <c r="E555" s="30"/>
      <c r="F555" s="30"/>
      <c r="G555" s="30"/>
      <c r="H555" s="30"/>
      <c r="I555" s="30" t="s">
        <v>644</v>
      </c>
      <c r="J555" s="30" t="s">
        <v>337</v>
      </c>
      <c r="K555" s="30"/>
      <c r="L555" s="30"/>
      <c r="M555" s="30" t="s">
        <v>1090</v>
      </c>
      <c r="N555" s="30"/>
      <c r="O555" s="30" t="s">
        <v>679</v>
      </c>
      <c r="P555" s="30" t="s">
        <v>830</v>
      </c>
      <c r="Q555" s="30"/>
      <c r="R555" s="30"/>
      <c r="S555" s="30"/>
      <c r="T555" s="24"/>
      <c r="U555" s="30" t="s">
        <v>728</v>
      </c>
      <c r="V555" s="30"/>
      <c r="W555" s="30"/>
      <c r="X555" s="30"/>
    </row>
    <row r="556" spans="1:24" x14ac:dyDescent="0.25">
      <c r="A556" s="21">
        <v>17513</v>
      </c>
      <c r="B556" s="17" t="s">
        <v>710</v>
      </c>
      <c r="C556" s="30"/>
      <c r="D556" s="30"/>
      <c r="E556" s="30"/>
      <c r="F556" s="30"/>
      <c r="G556" s="30"/>
      <c r="H556" s="30"/>
      <c r="I556" s="24"/>
      <c r="J556" s="24"/>
      <c r="K556" s="24"/>
      <c r="L556" s="24"/>
      <c r="M556" s="24"/>
      <c r="N556" s="24"/>
      <c r="O556" s="24"/>
      <c r="P556" s="24"/>
      <c r="Q556" s="30"/>
      <c r="R556" s="30"/>
      <c r="S556" s="30"/>
      <c r="T556" s="24"/>
      <c r="U556" s="30"/>
      <c r="V556" s="30"/>
      <c r="W556" s="30"/>
      <c r="X556" s="30"/>
    </row>
    <row r="557" spans="1:24" x14ac:dyDescent="0.25">
      <c r="A557" s="21">
        <v>17708</v>
      </c>
      <c r="B557" s="17" t="s">
        <v>815</v>
      </c>
      <c r="C557" s="30">
        <f>SUM(I557+O557+P557+U557)</f>
        <v>92</v>
      </c>
      <c r="D557" s="30"/>
      <c r="E557" s="30"/>
      <c r="F557" s="30"/>
      <c r="G557" s="30"/>
      <c r="H557" s="30"/>
      <c r="I557" s="30" t="s">
        <v>390</v>
      </c>
      <c r="J557" s="30"/>
      <c r="K557" s="30"/>
      <c r="L557" s="30"/>
      <c r="M557" s="30"/>
      <c r="N557" s="30"/>
      <c r="O557" s="30" t="s">
        <v>192</v>
      </c>
      <c r="P557" s="30" t="s">
        <v>562</v>
      </c>
      <c r="Q557" s="30"/>
      <c r="R557" s="30"/>
      <c r="S557" s="30"/>
      <c r="T557" s="24"/>
      <c r="U557" s="30" t="s">
        <v>52</v>
      </c>
      <c r="V557" s="30"/>
      <c r="W557" s="30"/>
      <c r="X557" s="30"/>
    </row>
    <row r="558" spans="1:24" x14ac:dyDescent="0.25">
      <c r="A558" s="21">
        <v>17709</v>
      </c>
      <c r="B558" s="17" t="s">
        <v>713</v>
      </c>
      <c r="C558" s="30">
        <v>8</v>
      </c>
      <c r="D558" s="30"/>
      <c r="E558" s="30"/>
      <c r="F558" s="30"/>
      <c r="G558" s="30" t="s">
        <v>101</v>
      </c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24"/>
      <c r="U558" s="30"/>
      <c r="V558" s="30"/>
      <c r="W558" s="30"/>
      <c r="X558" s="30"/>
    </row>
    <row r="559" spans="1:24" x14ac:dyDescent="0.25">
      <c r="A559" s="12"/>
      <c r="B559" s="12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24"/>
      <c r="U559" s="30"/>
      <c r="V559" s="30"/>
      <c r="W559" s="30"/>
      <c r="X559" s="30"/>
    </row>
    <row r="560" spans="1:24" x14ac:dyDescent="0.25">
      <c r="A560" s="21"/>
      <c r="B560" s="13" t="s">
        <v>659</v>
      </c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24"/>
      <c r="U560" s="30"/>
      <c r="V560" s="30"/>
      <c r="W560" s="30"/>
      <c r="X560" s="30"/>
    </row>
    <row r="561" spans="1:24" x14ac:dyDescent="0.25">
      <c r="A561" s="22"/>
      <c r="B561" s="12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24"/>
      <c r="U561" s="30"/>
      <c r="V561" s="30"/>
      <c r="W561" s="30"/>
      <c r="X561" s="30"/>
    </row>
    <row r="562" spans="1:24" x14ac:dyDescent="0.25">
      <c r="A562" s="21">
        <v>12503</v>
      </c>
      <c r="B562" s="17" t="s">
        <v>646</v>
      </c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24"/>
      <c r="U562" s="30"/>
      <c r="V562" s="30"/>
      <c r="W562" s="30"/>
      <c r="X562" s="30"/>
    </row>
    <row r="563" spans="1:24" x14ac:dyDescent="0.25">
      <c r="A563" s="21">
        <v>12689</v>
      </c>
      <c r="B563" s="17" t="s">
        <v>649</v>
      </c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24"/>
      <c r="U563" s="30"/>
      <c r="V563" s="30"/>
      <c r="W563" s="30"/>
      <c r="X563" s="30"/>
    </row>
    <row r="564" spans="1:24" x14ac:dyDescent="0.25">
      <c r="A564" s="16">
        <v>12930</v>
      </c>
      <c r="B564" s="17" t="s">
        <v>652</v>
      </c>
      <c r="C564" s="30">
        <v>3</v>
      </c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 t="s">
        <v>89</v>
      </c>
      <c r="P564" s="30"/>
      <c r="Q564" s="30"/>
      <c r="R564" s="30"/>
      <c r="S564" s="30"/>
      <c r="T564" s="24"/>
      <c r="U564" s="30"/>
      <c r="V564" s="30"/>
      <c r="W564" s="30"/>
      <c r="X564" s="30"/>
    </row>
    <row r="565" spans="1:24" x14ac:dyDescent="0.25">
      <c r="A565" s="21">
        <v>15523</v>
      </c>
      <c r="B565" s="17" t="s">
        <v>660</v>
      </c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24"/>
      <c r="U565" s="30"/>
      <c r="V565" s="30"/>
      <c r="W565" s="30"/>
      <c r="X565" s="30"/>
    </row>
    <row r="566" spans="1:24" x14ac:dyDescent="0.25">
      <c r="A566" s="21">
        <v>15609</v>
      </c>
      <c r="B566" s="17" t="s">
        <v>661</v>
      </c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24"/>
      <c r="U566" s="30"/>
      <c r="V566" s="30"/>
      <c r="W566" s="30"/>
      <c r="X566" s="30"/>
    </row>
    <row r="567" spans="1:24" x14ac:dyDescent="0.25">
      <c r="A567" s="21">
        <v>15655</v>
      </c>
      <c r="B567" s="17" t="s">
        <v>663</v>
      </c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24"/>
      <c r="U567" s="30"/>
      <c r="V567" s="30"/>
      <c r="W567" s="30"/>
      <c r="X567" s="30"/>
    </row>
    <row r="568" spans="1:24" x14ac:dyDescent="0.25">
      <c r="A568" s="16">
        <v>15987</v>
      </c>
      <c r="B568" s="17" t="s">
        <v>879</v>
      </c>
      <c r="C568" s="30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30"/>
      <c r="V568" s="30"/>
      <c r="W568" s="30"/>
      <c r="X568" s="30"/>
    </row>
    <row r="569" spans="1:24" x14ac:dyDescent="0.25">
      <c r="A569" s="21">
        <v>17258</v>
      </c>
      <c r="B569" s="17" t="s">
        <v>756</v>
      </c>
      <c r="C569" s="30">
        <f>SUM(J569+O569+P569)</f>
        <v>168</v>
      </c>
      <c r="D569" s="30"/>
      <c r="E569" s="30"/>
      <c r="F569" s="30"/>
      <c r="G569" s="30"/>
      <c r="H569" s="30"/>
      <c r="I569" s="30"/>
      <c r="J569" s="30" t="s">
        <v>313</v>
      </c>
      <c r="K569" s="30"/>
      <c r="L569" s="30"/>
      <c r="M569" s="30"/>
      <c r="N569" s="30"/>
      <c r="O569" s="30" t="s">
        <v>831</v>
      </c>
      <c r="P569" s="30" t="s">
        <v>113</v>
      </c>
      <c r="Q569" s="30"/>
      <c r="R569" s="30"/>
      <c r="S569" s="30"/>
      <c r="T569" s="24"/>
      <c r="U569" s="30"/>
      <c r="V569" s="30"/>
      <c r="W569" s="30"/>
      <c r="X569" s="30"/>
    </row>
    <row r="570" spans="1:24" x14ac:dyDescent="0.25">
      <c r="A570" s="12"/>
      <c r="B570" s="12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24"/>
      <c r="U570" s="30"/>
      <c r="V570" s="30"/>
      <c r="W570" s="30"/>
      <c r="X570" s="30"/>
    </row>
    <row r="571" spans="1:24" x14ac:dyDescent="0.25">
      <c r="A571" s="12"/>
      <c r="B571" s="13" t="s">
        <v>534</v>
      </c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24"/>
      <c r="U571" s="30"/>
      <c r="V571" s="30"/>
      <c r="W571" s="30"/>
      <c r="X571" s="30"/>
    </row>
    <row r="572" spans="1:24" x14ac:dyDescent="0.25">
      <c r="A572" s="12"/>
      <c r="B572" s="12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24"/>
      <c r="U572" s="30"/>
      <c r="V572" s="30"/>
      <c r="W572" s="30"/>
      <c r="X572" s="30"/>
    </row>
    <row r="573" spans="1:24" x14ac:dyDescent="0.25">
      <c r="A573" s="21">
        <v>12870</v>
      </c>
      <c r="B573" s="17" t="s">
        <v>650</v>
      </c>
      <c r="C573" s="30">
        <f>SUM(I573+P573)</f>
        <v>40.25</v>
      </c>
      <c r="D573" s="30"/>
      <c r="E573" s="30"/>
      <c r="F573" s="30"/>
      <c r="G573" s="30"/>
      <c r="H573" s="30"/>
      <c r="I573" s="30" t="s">
        <v>322</v>
      </c>
      <c r="J573" s="30"/>
      <c r="K573" s="30"/>
      <c r="L573" s="30"/>
      <c r="M573" s="30"/>
      <c r="N573" s="30"/>
      <c r="O573" s="30"/>
      <c r="P573" s="30" t="s">
        <v>832</v>
      </c>
      <c r="Q573" s="30"/>
      <c r="R573" s="30"/>
      <c r="S573" s="30"/>
      <c r="T573" s="24"/>
      <c r="U573" s="30"/>
      <c r="V573" s="30"/>
      <c r="W573" s="30"/>
      <c r="X573" s="30"/>
    </row>
    <row r="574" spans="1:24" x14ac:dyDescent="0.25">
      <c r="A574" s="16">
        <v>13166</v>
      </c>
      <c r="B574" s="17" t="s">
        <v>651</v>
      </c>
      <c r="C574" s="18">
        <f>SUM(D574+F574+I574+M574+O574+P574)</f>
        <v>114.75</v>
      </c>
      <c r="D574" s="30" t="s">
        <v>168</v>
      </c>
      <c r="E574" s="30"/>
      <c r="F574" s="30" t="s">
        <v>565</v>
      </c>
      <c r="G574" s="30"/>
      <c r="H574" s="30"/>
      <c r="I574" s="30" t="s">
        <v>499</v>
      </c>
      <c r="J574" s="30"/>
      <c r="K574" s="30"/>
      <c r="L574" s="30"/>
      <c r="M574" s="30" t="s">
        <v>153</v>
      </c>
      <c r="N574" s="30"/>
      <c r="O574" s="30" t="s">
        <v>567</v>
      </c>
      <c r="P574" s="30" t="s">
        <v>89</v>
      </c>
      <c r="Q574" s="30"/>
      <c r="R574" s="30"/>
      <c r="S574" s="30"/>
      <c r="T574" s="24"/>
      <c r="U574" s="30"/>
      <c r="V574" s="30"/>
      <c r="W574" s="30"/>
      <c r="X574" s="30"/>
    </row>
    <row r="575" spans="1:24" x14ac:dyDescent="0.25">
      <c r="A575" s="21">
        <v>14189</v>
      </c>
      <c r="B575" s="17" t="s">
        <v>654</v>
      </c>
      <c r="C575" s="30">
        <f>SUM(D575+I575)</f>
        <v>14.75</v>
      </c>
      <c r="D575" s="30" t="s">
        <v>161</v>
      </c>
      <c r="E575" s="30"/>
      <c r="F575" s="30"/>
      <c r="G575" s="30"/>
      <c r="H575" s="30"/>
      <c r="I575" s="30" t="s">
        <v>322</v>
      </c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24"/>
      <c r="U575" s="30"/>
      <c r="V575" s="30"/>
      <c r="W575" s="30"/>
      <c r="X575" s="30"/>
    </row>
    <row r="576" spans="1:24" x14ac:dyDescent="0.25">
      <c r="A576" s="21">
        <v>14927</v>
      </c>
      <c r="B576" s="17" t="s">
        <v>903</v>
      </c>
      <c r="C576" s="30">
        <f>SUM(D576+E576+H576+I576+J576+K576+M576+N576+U576)</f>
        <v>582.25</v>
      </c>
      <c r="D576" s="30" t="s">
        <v>330</v>
      </c>
      <c r="E576" s="30" t="s">
        <v>834</v>
      </c>
      <c r="F576" s="30"/>
      <c r="G576" s="30"/>
      <c r="H576" s="30" t="s">
        <v>835</v>
      </c>
      <c r="I576" s="30" t="s">
        <v>833</v>
      </c>
      <c r="J576" s="30" t="s">
        <v>676</v>
      </c>
      <c r="K576" s="30" t="s">
        <v>52</v>
      </c>
      <c r="L576" s="30"/>
      <c r="M576" s="30" t="s">
        <v>733</v>
      </c>
      <c r="N576" s="30" t="s">
        <v>568</v>
      </c>
      <c r="O576" s="30"/>
      <c r="P576" s="30"/>
      <c r="Q576" s="30"/>
      <c r="R576" s="30"/>
      <c r="S576" s="30"/>
      <c r="T576" s="24"/>
      <c r="U576" s="30" t="s">
        <v>447</v>
      </c>
      <c r="V576" s="30"/>
      <c r="W576" s="30"/>
      <c r="X576" s="30"/>
    </row>
    <row r="577" spans="1:24" x14ac:dyDescent="0.25">
      <c r="A577" s="21">
        <v>15158</v>
      </c>
      <c r="B577" s="17" t="s">
        <v>1041</v>
      </c>
      <c r="C577" s="30">
        <f>SUM(M577+O577+P577)</f>
        <v>20.25</v>
      </c>
      <c r="D577" s="30"/>
      <c r="E577" s="30"/>
      <c r="F577" s="30"/>
      <c r="G577" s="30"/>
      <c r="H577" s="30"/>
      <c r="I577" s="30"/>
      <c r="J577" s="30"/>
      <c r="K577" s="30"/>
      <c r="L577" s="30"/>
      <c r="M577" s="30" t="s">
        <v>52</v>
      </c>
      <c r="N577" s="30"/>
      <c r="O577" s="30" t="s">
        <v>57</v>
      </c>
      <c r="P577" s="30" t="s">
        <v>121</v>
      </c>
      <c r="Q577" s="30"/>
      <c r="R577" s="30"/>
      <c r="S577" s="30"/>
      <c r="T577" s="24"/>
      <c r="U577" s="30"/>
      <c r="V577" s="30"/>
      <c r="W577" s="30"/>
      <c r="X577" s="30"/>
    </row>
    <row r="578" spans="1:24" x14ac:dyDescent="0.25">
      <c r="A578" s="21">
        <v>15237</v>
      </c>
      <c r="B578" s="17" t="s">
        <v>658</v>
      </c>
      <c r="C578" s="30">
        <f>SUM(I578+M578+P578)</f>
        <v>54.25</v>
      </c>
      <c r="D578" s="30"/>
      <c r="E578" s="30"/>
      <c r="F578" s="30"/>
      <c r="G578" s="30"/>
      <c r="H578" s="30"/>
      <c r="I578" s="30" t="s">
        <v>53</v>
      </c>
      <c r="J578" s="30"/>
      <c r="K578" s="30"/>
      <c r="L578" s="30"/>
      <c r="M578" s="30" t="s">
        <v>166</v>
      </c>
      <c r="N578" s="30"/>
      <c r="O578" s="30"/>
      <c r="P578" s="30" t="s">
        <v>823</v>
      </c>
      <c r="Q578" s="30"/>
      <c r="R578" s="30"/>
      <c r="S578" s="30"/>
      <c r="T578" s="24"/>
      <c r="U578" s="30"/>
      <c r="V578" s="30"/>
      <c r="W578" s="30"/>
      <c r="X578" s="30"/>
    </row>
    <row r="579" spans="1:24" x14ac:dyDescent="0.25">
      <c r="A579" s="21">
        <v>17589</v>
      </c>
      <c r="B579" s="17" t="s">
        <v>892</v>
      </c>
      <c r="C579" s="30">
        <f>SUM(D579+I579+M579)</f>
        <v>34.5</v>
      </c>
      <c r="D579" s="30" t="s">
        <v>492</v>
      </c>
      <c r="E579" s="30"/>
      <c r="F579" s="30"/>
      <c r="G579" s="30"/>
      <c r="H579" s="30"/>
      <c r="I579" s="30" t="s">
        <v>69</v>
      </c>
      <c r="J579" s="30"/>
      <c r="K579" s="30"/>
      <c r="L579" s="30"/>
      <c r="M579" s="30" t="s">
        <v>143</v>
      </c>
      <c r="N579" s="30"/>
      <c r="O579" s="30"/>
      <c r="P579" s="30"/>
      <c r="Q579" s="30"/>
      <c r="R579" s="30"/>
      <c r="S579" s="30"/>
      <c r="T579" s="24"/>
      <c r="U579" s="30"/>
      <c r="V579" s="30"/>
      <c r="W579" s="30"/>
      <c r="X579" s="30"/>
    </row>
    <row r="580" spans="1:24" x14ac:dyDescent="0.25">
      <c r="A580" s="21"/>
      <c r="B580" s="17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24"/>
      <c r="U580" s="30"/>
      <c r="V580" s="30"/>
      <c r="W580" s="30"/>
      <c r="X580" s="30"/>
    </row>
    <row r="581" spans="1:24" x14ac:dyDescent="0.25">
      <c r="A581" s="21"/>
      <c r="B581" s="13" t="s">
        <v>668</v>
      </c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24"/>
      <c r="U581" s="30"/>
      <c r="V581" s="30"/>
      <c r="W581" s="30"/>
      <c r="X581" s="30"/>
    </row>
    <row r="582" spans="1:24" x14ac:dyDescent="0.25">
      <c r="A582" s="21"/>
      <c r="B582" s="12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24"/>
      <c r="U582" s="30"/>
      <c r="V582" s="30"/>
      <c r="W582" s="30"/>
      <c r="X582" s="30"/>
    </row>
    <row r="583" spans="1:24" x14ac:dyDescent="0.25">
      <c r="A583" s="21">
        <v>16581</v>
      </c>
      <c r="B583" s="17" t="s">
        <v>797</v>
      </c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24"/>
      <c r="U583" s="30"/>
      <c r="V583" s="30"/>
      <c r="W583" s="30"/>
      <c r="X583" s="30"/>
    </row>
    <row r="584" spans="1:24" x14ac:dyDescent="0.25">
      <c r="A584" s="21">
        <v>17728</v>
      </c>
      <c r="B584" s="17" t="s">
        <v>685</v>
      </c>
      <c r="C584" s="30">
        <f>SUM(G584+I584+J584+M584+O584+P584+U584)</f>
        <v>511</v>
      </c>
      <c r="D584" s="30"/>
      <c r="E584" s="30"/>
      <c r="F584" s="30"/>
      <c r="G584" s="30" t="s">
        <v>189</v>
      </c>
      <c r="H584" s="30"/>
      <c r="I584" s="30" t="s">
        <v>836</v>
      </c>
      <c r="J584" s="30" t="s">
        <v>681</v>
      </c>
      <c r="K584" s="30"/>
      <c r="L584" s="30"/>
      <c r="M584" s="30" t="s">
        <v>1091</v>
      </c>
      <c r="N584" s="30"/>
      <c r="O584" s="30" t="s">
        <v>176</v>
      </c>
      <c r="P584" s="30" t="s">
        <v>588</v>
      </c>
      <c r="Q584" s="30"/>
      <c r="R584" s="30"/>
      <c r="S584" s="30"/>
      <c r="T584" s="24"/>
      <c r="U584" s="30" t="s">
        <v>80</v>
      </c>
      <c r="V584" s="30"/>
      <c r="W584" s="30"/>
      <c r="X584" s="30"/>
    </row>
    <row r="585" spans="1:24" x14ac:dyDescent="0.25">
      <c r="A585" s="21">
        <v>17729</v>
      </c>
      <c r="B585" s="17" t="s">
        <v>714</v>
      </c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24"/>
      <c r="U585" s="30"/>
      <c r="V585" s="30"/>
      <c r="W585" s="30"/>
      <c r="X585" s="30"/>
    </row>
    <row r="586" spans="1:24" x14ac:dyDescent="0.25">
      <c r="A586" s="21"/>
      <c r="B586" s="17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24"/>
      <c r="U586" s="30"/>
      <c r="V586" s="30"/>
      <c r="W586" s="30"/>
      <c r="X586" s="30"/>
    </row>
    <row r="587" spans="1:24" x14ac:dyDescent="0.25">
      <c r="A587" s="21"/>
      <c r="B587" s="13" t="s">
        <v>656</v>
      </c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24"/>
      <c r="U587" s="30"/>
      <c r="V587" s="30"/>
      <c r="W587" s="30"/>
      <c r="X587" s="30"/>
    </row>
    <row r="588" spans="1:24" x14ac:dyDescent="0.25">
      <c r="A588" s="21"/>
      <c r="B588" s="17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24"/>
      <c r="U588" s="30"/>
      <c r="V588" s="30"/>
      <c r="W588" s="30"/>
      <c r="X588" s="30"/>
    </row>
    <row r="589" spans="1:24" x14ac:dyDescent="0.25">
      <c r="A589" s="21">
        <v>13164</v>
      </c>
      <c r="B589" s="17" t="s">
        <v>788</v>
      </c>
      <c r="C589" s="30">
        <f>SUM(I589+Q589)</f>
        <v>73</v>
      </c>
      <c r="D589" s="30"/>
      <c r="E589" s="30"/>
      <c r="F589" s="30"/>
      <c r="G589" s="30"/>
      <c r="H589" s="30"/>
      <c r="I589" s="30" t="s">
        <v>837</v>
      </c>
      <c r="J589" s="30"/>
      <c r="K589" s="30"/>
      <c r="L589" s="30"/>
      <c r="M589" s="30"/>
      <c r="N589" s="30"/>
      <c r="O589" s="30"/>
      <c r="P589" s="30"/>
      <c r="Q589" s="30" t="s">
        <v>838</v>
      </c>
      <c r="R589" s="30"/>
      <c r="S589" s="30"/>
      <c r="T589" s="24"/>
      <c r="U589" s="30"/>
      <c r="V589" s="30"/>
      <c r="W589" s="30"/>
      <c r="X589" s="30"/>
    </row>
    <row r="590" spans="1:24" x14ac:dyDescent="0.25">
      <c r="A590" s="21">
        <v>13285</v>
      </c>
      <c r="B590" s="17" t="s">
        <v>691</v>
      </c>
      <c r="C590" s="30">
        <f>SUM(I590+Q590)</f>
        <v>11.5</v>
      </c>
      <c r="D590" s="30"/>
      <c r="E590" s="30"/>
      <c r="F590" s="30"/>
      <c r="G590" s="30"/>
      <c r="H590" s="30"/>
      <c r="I590" s="30" t="s">
        <v>322</v>
      </c>
      <c r="J590" s="30"/>
      <c r="K590" s="30"/>
      <c r="L590" s="30"/>
      <c r="M590" s="30"/>
      <c r="N590" s="30"/>
      <c r="O590" s="30"/>
      <c r="P590" s="30"/>
      <c r="Q590" s="30" t="s">
        <v>367</v>
      </c>
      <c r="R590" s="30"/>
      <c r="S590" s="30"/>
      <c r="T590" s="24"/>
      <c r="U590" s="30"/>
      <c r="V590" s="30"/>
      <c r="W590" s="30"/>
      <c r="X590" s="30"/>
    </row>
    <row r="591" spans="1:24" x14ac:dyDescent="0.25">
      <c r="A591" s="21">
        <v>14210</v>
      </c>
      <c r="B591" s="17" t="s">
        <v>745</v>
      </c>
      <c r="C591" s="30">
        <f>SUM(J591+O591+U591)</f>
        <v>53.75</v>
      </c>
      <c r="D591" s="30"/>
      <c r="E591" s="30"/>
      <c r="F591" s="30"/>
      <c r="G591" s="30"/>
      <c r="H591" s="30"/>
      <c r="I591" s="30"/>
      <c r="J591" s="30" t="s">
        <v>64</v>
      </c>
      <c r="K591" s="30"/>
      <c r="L591" s="30"/>
      <c r="M591" s="30"/>
      <c r="N591" s="30"/>
      <c r="O591" s="30" t="s">
        <v>139</v>
      </c>
      <c r="P591" s="30"/>
      <c r="Q591" s="30"/>
      <c r="R591" s="30"/>
      <c r="S591" s="30"/>
      <c r="T591" s="24"/>
      <c r="U591" s="30" t="s">
        <v>67</v>
      </c>
      <c r="V591" s="30"/>
      <c r="W591" s="30"/>
      <c r="X591" s="30"/>
    </row>
    <row r="592" spans="1:24" x14ac:dyDescent="0.25">
      <c r="A592" s="21">
        <v>14468</v>
      </c>
      <c r="B592" s="17" t="s">
        <v>795</v>
      </c>
      <c r="C592" s="30">
        <f>SUM(I592+J592+P592)</f>
        <v>20</v>
      </c>
      <c r="D592" s="30"/>
      <c r="E592" s="30"/>
      <c r="F592" s="30"/>
      <c r="G592" s="30"/>
      <c r="H592" s="30"/>
      <c r="I592" s="30" t="s">
        <v>138</v>
      </c>
      <c r="J592" s="30" t="s">
        <v>52</v>
      </c>
      <c r="K592" s="30"/>
      <c r="L592" s="30"/>
      <c r="M592" s="30"/>
      <c r="N592" s="30"/>
      <c r="O592" s="30"/>
      <c r="P592" s="30" t="s">
        <v>170</v>
      </c>
      <c r="Q592" s="30"/>
      <c r="R592" s="30"/>
      <c r="S592" s="30"/>
      <c r="T592" s="24"/>
      <c r="U592" s="30"/>
      <c r="V592" s="30"/>
      <c r="W592" s="30"/>
      <c r="X592" s="30"/>
    </row>
    <row r="593" spans="1:24" x14ac:dyDescent="0.25">
      <c r="A593" s="26">
        <v>15149</v>
      </c>
      <c r="B593" s="23" t="s">
        <v>1042</v>
      </c>
      <c r="C593" s="18">
        <v>51</v>
      </c>
      <c r="D593" s="30"/>
      <c r="E593" s="30"/>
      <c r="F593" s="30"/>
      <c r="G593" s="30"/>
      <c r="H593" s="30"/>
      <c r="I593" s="30" t="s">
        <v>71</v>
      </c>
      <c r="J593" s="30" t="s">
        <v>101</v>
      </c>
      <c r="K593" s="30"/>
      <c r="L593" s="30"/>
      <c r="M593" s="30" t="s">
        <v>79</v>
      </c>
      <c r="N593" s="30"/>
      <c r="O593" s="30"/>
      <c r="P593" s="30" t="s">
        <v>378</v>
      </c>
      <c r="Q593" s="30"/>
      <c r="R593" s="30"/>
      <c r="S593" s="30"/>
      <c r="T593" s="24"/>
      <c r="U593" s="30"/>
      <c r="V593" s="30"/>
      <c r="W593" s="30"/>
      <c r="X593" s="30"/>
    </row>
    <row r="594" spans="1:24" x14ac:dyDescent="0.25">
      <c r="A594" s="21">
        <v>15759</v>
      </c>
      <c r="B594" s="17" t="s">
        <v>796</v>
      </c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24"/>
      <c r="U594" s="30"/>
      <c r="V594" s="30"/>
      <c r="W594" s="30"/>
      <c r="X594" s="30"/>
    </row>
    <row r="595" spans="1:24" x14ac:dyDescent="0.25">
      <c r="A595" s="18">
        <v>16023</v>
      </c>
      <c r="B595" s="23" t="s">
        <v>308</v>
      </c>
      <c r="C595" s="18">
        <v>0.5</v>
      </c>
      <c r="D595" s="30"/>
      <c r="E595" s="30"/>
      <c r="F595" s="30"/>
      <c r="G595" s="30"/>
      <c r="H595" s="30"/>
      <c r="I595" s="30" t="s">
        <v>322</v>
      </c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24"/>
      <c r="U595" s="30"/>
      <c r="V595" s="30"/>
      <c r="W595" s="30"/>
      <c r="X595" s="30"/>
    </row>
    <row r="596" spans="1:24" x14ac:dyDescent="0.25">
      <c r="A596" s="21">
        <v>16394</v>
      </c>
      <c r="B596" s="17" t="s">
        <v>704</v>
      </c>
      <c r="C596" s="30">
        <f>SUM(M596+O596)</f>
        <v>6.25</v>
      </c>
      <c r="D596" s="30"/>
      <c r="E596" s="30"/>
      <c r="F596" s="30"/>
      <c r="G596" s="30"/>
      <c r="H596" s="30"/>
      <c r="I596" s="30"/>
      <c r="J596" s="30"/>
      <c r="K596" s="30"/>
      <c r="L596" s="30"/>
      <c r="M596" s="30" t="s">
        <v>89</v>
      </c>
      <c r="N596" s="30"/>
      <c r="O596" s="30" t="s">
        <v>155</v>
      </c>
      <c r="P596" s="30"/>
      <c r="Q596" s="30"/>
      <c r="R596" s="30"/>
      <c r="S596" s="30"/>
      <c r="T596" s="24"/>
      <c r="U596" s="30"/>
      <c r="V596" s="30"/>
      <c r="W596" s="30"/>
      <c r="X596" s="30"/>
    </row>
    <row r="597" spans="1:24" x14ac:dyDescent="0.25">
      <c r="A597" s="12"/>
      <c r="B597" s="12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24"/>
      <c r="U597" s="30"/>
      <c r="V597" s="30"/>
      <c r="W597" s="30"/>
      <c r="X597" s="30"/>
    </row>
    <row r="598" spans="1:24" x14ac:dyDescent="0.25">
      <c r="A598" s="21"/>
      <c r="B598" s="13" t="s">
        <v>664</v>
      </c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24"/>
      <c r="U598" s="30"/>
      <c r="V598" s="30"/>
      <c r="W598" s="30"/>
      <c r="X598" s="30"/>
    </row>
    <row r="599" spans="1:24" x14ac:dyDescent="0.25">
      <c r="A599" s="12"/>
      <c r="B599" s="12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24"/>
      <c r="U599" s="30"/>
      <c r="V599" s="30"/>
      <c r="W599" s="30"/>
      <c r="X599" s="30"/>
    </row>
    <row r="600" spans="1:24" x14ac:dyDescent="0.25">
      <c r="A600" s="21">
        <v>12804</v>
      </c>
      <c r="B600" s="17" t="s">
        <v>801</v>
      </c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24"/>
      <c r="U600" s="30"/>
      <c r="V600" s="30"/>
      <c r="W600" s="30"/>
      <c r="X600" s="30"/>
    </row>
    <row r="601" spans="1:24" x14ac:dyDescent="0.25">
      <c r="A601" s="21">
        <v>12842</v>
      </c>
      <c r="B601" s="17" t="s">
        <v>739</v>
      </c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24"/>
      <c r="U601" s="30"/>
      <c r="V601" s="30"/>
      <c r="W601" s="30"/>
      <c r="X601" s="30"/>
    </row>
    <row r="602" spans="1:24" x14ac:dyDescent="0.25">
      <c r="A602" s="21">
        <v>12961</v>
      </c>
      <c r="B602" s="17" t="s">
        <v>793</v>
      </c>
      <c r="C602" s="30">
        <v>1.75</v>
      </c>
      <c r="D602" s="30"/>
      <c r="E602" s="30"/>
      <c r="F602" s="30"/>
      <c r="G602" s="30"/>
      <c r="H602" s="30"/>
      <c r="I602" s="30" t="s">
        <v>182</v>
      </c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24"/>
      <c r="U602" s="30"/>
      <c r="V602" s="30"/>
      <c r="W602" s="30"/>
      <c r="X602" s="30"/>
    </row>
    <row r="603" spans="1:24" x14ac:dyDescent="0.25">
      <c r="A603" s="21">
        <v>13269</v>
      </c>
      <c r="B603" s="17" t="s">
        <v>692</v>
      </c>
      <c r="C603" s="30">
        <f>SUM(I603+P603)</f>
        <v>6.25</v>
      </c>
      <c r="D603" s="30"/>
      <c r="E603" s="30"/>
      <c r="F603" s="30"/>
      <c r="G603" s="30"/>
      <c r="H603" s="30"/>
      <c r="I603" s="30" t="s">
        <v>79</v>
      </c>
      <c r="J603" s="30"/>
      <c r="K603" s="30"/>
      <c r="L603" s="30"/>
      <c r="M603" s="30"/>
      <c r="N603" s="30"/>
      <c r="O603" s="30"/>
      <c r="P603" s="30" t="s">
        <v>153</v>
      </c>
      <c r="Q603" s="30"/>
      <c r="R603" s="30"/>
      <c r="S603" s="30"/>
      <c r="T603" s="24"/>
      <c r="U603" s="30"/>
      <c r="V603" s="30"/>
      <c r="W603" s="30"/>
      <c r="X603" s="30"/>
    </row>
    <row r="604" spans="1:24" x14ac:dyDescent="0.25">
      <c r="A604" s="21">
        <v>14229</v>
      </c>
      <c r="B604" s="17" t="s">
        <v>693</v>
      </c>
      <c r="C604" s="30">
        <v>2.5</v>
      </c>
      <c r="D604" s="30"/>
      <c r="E604" s="30"/>
      <c r="F604" s="30"/>
      <c r="G604" s="30"/>
      <c r="H604" s="30"/>
      <c r="I604" s="30" t="s">
        <v>67</v>
      </c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24"/>
      <c r="U604" s="30"/>
      <c r="V604" s="30"/>
      <c r="W604" s="30"/>
      <c r="X604" s="30"/>
    </row>
    <row r="605" spans="1:24" x14ac:dyDescent="0.25">
      <c r="A605" s="21">
        <v>15527</v>
      </c>
      <c r="B605" s="17" t="s">
        <v>29</v>
      </c>
      <c r="C605" s="18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24"/>
      <c r="U605" s="30"/>
      <c r="V605" s="30"/>
      <c r="W605" s="30"/>
      <c r="X605" s="30"/>
    </row>
    <row r="606" spans="1:24" x14ac:dyDescent="0.25">
      <c r="A606" s="21">
        <v>15834</v>
      </c>
      <c r="B606" s="17" t="s">
        <v>806</v>
      </c>
      <c r="C606" s="30">
        <f>SUM(D606+F606+I606+M606+U606)</f>
        <v>39.5</v>
      </c>
      <c r="D606" s="30" t="s">
        <v>682</v>
      </c>
      <c r="E606" s="30"/>
      <c r="F606" s="30" t="s">
        <v>69</v>
      </c>
      <c r="G606" s="30"/>
      <c r="H606" s="30"/>
      <c r="I606" s="30" t="s">
        <v>170</v>
      </c>
      <c r="J606" s="30"/>
      <c r="K606" s="30"/>
      <c r="L606" s="30"/>
      <c r="M606" s="30" t="s">
        <v>168</v>
      </c>
      <c r="N606" s="30"/>
      <c r="O606" s="30"/>
      <c r="P606" s="30"/>
      <c r="Q606" s="30"/>
      <c r="R606" s="30"/>
      <c r="S606" s="30"/>
      <c r="T606" s="24"/>
      <c r="U606" s="30" t="s">
        <v>138</v>
      </c>
      <c r="V606" s="30"/>
      <c r="W606" s="30"/>
      <c r="X606" s="30"/>
    </row>
    <row r="607" spans="1:24" x14ac:dyDescent="0.25">
      <c r="A607" s="21">
        <v>16037</v>
      </c>
      <c r="B607" s="17" t="s">
        <v>699</v>
      </c>
      <c r="C607" s="30">
        <f>SUM(D607+I607+M607+O607)</f>
        <v>21.25</v>
      </c>
      <c r="D607" s="30" t="s">
        <v>57</v>
      </c>
      <c r="E607" s="30"/>
      <c r="F607" s="30"/>
      <c r="G607" s="30"/>
      <c r="H607" s="30"/>
      <c r="I607" s="30" t="s">
        <v>153</v>
      </c>
      <c r="J607" s="30"/>
      <c r="K607" s="30"/>
      <c r="L607" s="30"/>
      <c r="M607" s="30" t="s">
        <v>569</v>
      </c>
      <c r="N607" s="30"/>
      <c r="O607" s="30" t="s">
        <v>155</v>
      </c>
      <c r="P607" s="30"/>
      <c r="Q607" s="30"/>
      <c r="R607" s="30"/>
      <c r="S607" s="30"/>
      <c r="T607" s="24"/>
      <c r="U607" s="30"/>
      <c r="V607" s="30"/>
      <c r="W607" s="30"/>
      <c r="X607" s="30"/>
    </row>
    <row r="608" spans="1:24" x14ac:dyDescent="0.25">
      <c r="A608" s="21">
        <v>17451</v>
      </c>
      <c r="B608" s="17" t="s">
        <v>812</v>
      </c>
      <c r="C608" s="30">
        <f>SUM(E608+J608+M608+N608+P608)</f>
        <v>89.5</v>
      </c>
      <c r="D608" s="30"/>
      <c r="E608" s="30" t="s">
        <v>100</v>
      </c>
      <c r="F608" s="30"/>
      <c r="G608" s="30"/>
      <c r="H608" s="30"/>
      <c r="I608" s="30"/>
      <c r="J608" s="30" t="s">
        <v>112</v>
      </c>
      <c r="K608" s="30"/>
      <c r="L608" s="30"/>
      <c r="M608" s="30" t="s">
        <v>89</v>
      </c>
      <c r="N608" s="30" t="s">
        <v>588</v>
      </c>
      <c r="O608" s="30"/>
      <c r="P608" s="30" t="s">
        <v>170</v>
      </c>
      <c r="Q608" s="30"/>
      <c r="R608" s="30"/>
      <c r="S608" s="30"/>
      <c r="T608" s="24"/>
      <c r="U608" s="30"/>
      <c r="V608" s="30"/>
      <c r="W608" s="30"/>
      <c r="X608" s="30"/>
    </row>
    <row r="609" spans="1:24" x14ac:dyDescent="0.25">
      <c r="A609" s="21">
        <v>17662</v>
      </c>
      <c r="B609" s="17" t="s">
        <v>932</v>
      </c>
      <c r="C609" s="30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30"/>
      <c r="V609" s="30"/>
      <c r="W609" s="30"/>
      <c r="X609" s="30"/>
    </row>
    <row r="610" spans="1:24" x14ac:dyDescent="0.25">
      <c r="A610" s="21">
        <v>17707</v>
      </c>
      <c r="B610" s="17" t="s">
        <v>814</v>
      </c>
      <c r="C610" s="30">
        <f>SUM(I610+U610)</f>
        <v>21.75</v>
      </c>
      <c r="D610" s="30"/>
      <c r="E610" s="30"/>
      <c r="F610" s="30"/>
      <c r="G610" s="30"/>
      <c r="H610" s="30"/>
      <c r="I610" s="30" t="s">
        <v>324</v>
      </c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24"/>
      <c r="U610" s="30" t="s">
        <v>101</v>
      </c>
      <c r="V610" s="30"/>
      <c r="W610" s="30"/>
      <c r="X610" s="30"/>
    </row>
    <row r="611" spans="1:24" x14ac:dyDescent="0.25">
      <c r="A611" s="12"/>
      <c r="B611" s="12"/>
      <c r="C611" s="30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30"/>
      <c r="V611" s="30"/>
      <c r="W611" s="30"/>
      <c r="X611" s="30"/>
    </row>
    <row r="612" spans="1:24" x14ac:dyDescent="0.25">
      <c r="A612" s="21"/>
      <c r="B612" s="13" t="s">
        <v>597</v>
      </c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24"/>
      <c r="U612" s="30"/>
      <c r="V612" s="30"/>
      <c r="W612" s="30"/>
      <c r="X612" s="30"/>
    </row>
    <row r="613" spans="1:24" x14ac:dyDescent="0.25">
      <c r="A613" s="21"/>
      <c r="B613" s="12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24"/>
      <c r="U613" s="30"/>
      <c r="V613" s="30"/>
      <c r="W613" s="30"/>
      <c r="X613" s="30"/>
    </row>
    <row r="614" spans="1:24" x14ac:dyDescent="0.25">
      <c r="A614" s="21">
        <v>12727</v>
      </c>
      <c r="B614" s="17" t="s">
        <v>787</v>
      </c>
      <c r="C614" s="30">
        <v>3</v>
      </c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 t="s">
        <v>89</v>
      </c>
      <c r="Q614" s="30"/>
      <c r="R614" s="30"/>
      <c r="S614" s="30"/>
      <c r="T614" s="24"/>
      <c r="U614" s="30"/>
      <c r="V614" s="30"/>
      <c r="W614" s="30"/>
      <c r="X614" s="30"/>
    </row>
    <row r="615" spans="1:24" x14ac:dyDescent="0.25">
      <c r="A615" s="21">
        <v>13036</v>
      </c>
      <c r="B615" s="17" t="s">
        <v>688</v>
      </c>
      <c r="C615" s="30">
        <f>SUM(D615+F615+I615+J615+O615+P615+U615)</f>
        <v>157</v>
      </c>
      <c r="D615" s="30" t="s">
        <v>186</v>
      </c>
      <c r="E615" s="30"/>
      <c r="F615" s="30" t="s">
        <v>138</v>
      </c>
      <c r="G615" s="30"/>
      <c r="H615" s="30"/>
      <c r="I615" s="30" t="s">
        <v>837</v>
      </c>
      <c r="J615" s="30" t="s">
        <v>144</v>
      </c>
      <c r="K615" s="30"/>
      <c r="L615" s="30"/>
      <c r="M615" s="30"/>
      <c r="N615" s="30"/>
      <c r="O615" s="30" t="s">
        <v>851</v>
      </c>
      <c r="P615" s="30" t="s">
        <v>449</v>
      </c>
      <c r="Q615" s="30"/>
      <c r="R615" s="30"/>
      <c r="S615" s="30"/>
      <c r="T615" s="24"/>
      <c r="U615" s="30" t="s">
        <v>138</v>
      </c>
      <c r="V615" s="30"/>
      <c r="W615" s="30"/>
      <c r="X615" s="30"/>
    </row>
    <row r="616" spans="1:24" x14ac:dyDescent="0.25">
      <c r="A616" s="21">
        <v>13268</v>
      </c>
      <c r="B616" s="17" t="s">
        <v>689</v>
      </c>
      <c r="C616" s="30">
        <v>4</v>
      </c>
      <c r="D616" s="30"/>
      <c r="E616" s="30"/>
      <c r="F616" s="30"/>
      <c r="G616" s="30"/>
      <c r="H616" s="30"/>
      <c r="I616" s="30" t="s">
        <v>79</v>
      </c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24"/>
      <c r="U616" s="30"/>
      <c r="V616" s="30"/>
      <c r="W616" s="30"/>
      <c r="X616" s="30"/>
    </row>
    <row r="617" spans="1:24" x14ac:dyDescent="0.25">
      <c r="A617" s="21">
        <v>14090</v>
      </c>
      <c r="B617" s="17" t="s">
        <v>794</v>
      </c>
      <c r="C617" s="30">
        <v>2.5</v>
      </c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 t="s">
        <v>67</v>
      </c>
      <c r="Q617" s="30"/>
      <c r="R617" s="30"/>
      <c r="S617" s="30"/>
      <c r="T617" s="24"/>
      <c r="U617" s="30"/>
      <c r="V617" s="30"/>
      <c r="W617" s="30"/>
      <c r="X617" s="30"/>
    </row>
    <row r="618" spans="1:24" x14ac:dyDescent="0.25">
      <c r="A618" s="21">
        <v>14746</v>
      </c>
      <c r="B618" s="17" t="s">
        <v>695</v>
      </c>
      <c r="C618" s="30">
        <f>SUM(I618+P618+U618)</f>
        <v>22.25</v>
      </c>
      <c r="D618" s="30"/>
      <c r="E618" s="30"/>
      <c r="F618" s="30"/>
      <c r="G618" s="30"/>
      <c r="H618" s="30"/>
      <c r="I618" s="30" t="s">
        <v>89</v>
      </c>
      <c r="J618" s="30"/>
      <c r="K618" s="30"/>
      <c r="L618" s="30"/>
      <c r="M618" s="30"/>
      <c r="N618" s="30"/>
      <c r="O618" s="30"/>
      <c r="P618" s="30" t="s">
        <v>61</v>
      </c>
      <c r="Q618" s="30"/>
      <c r="R618" s="30"/>
      <c r="S618" s="30"/>
      <c r="T618" s="24"/>
      <c r="U618" s="30" t="s">
        <v>144</v>
      </c>
      <c r="V618" s="30"/>
      <c r="W618" s="30"/>
      <c r="X618" s="30"/>
    </row>
    <row r="619" spans="1:24" x14ac:dyDescent="0.25">
      <c r="A619" s="21">
        <v>14762</v>
      </c>
      <c r="B619" s="17" t="s">
        <v>696</v>
      </c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24"/>
      <c r="U619" s="30"/>
      <c r="V619" s="30"/>
      <c r="W619" s="30"/>
      <c r="X619" s="30"/>
    </row>
    <row r="620" spans="1:24" x14ac:dyDescent="0.25">
      <c r="A620" s="21">
        <v>16225</v>
      </c>
      <c r="B620" s="17" t="s">
        <v>751</v>
      </c>
      <c r="C620" s="30">
        <f>SUM(D620+E620+J620+U620+X620)</f>
        <v>102</v>
      </c>
      <c r="D620" s="30" t="s">
        <v>64</v>
      </c>
      <c r="E620" s="30" t="s">
        <v>167</v>
      </c>
      <c r="F620" s="30"/>
      <c r="G620" s="30"/>
      <c r="H620" s="30"/>
      <c r="I620" s="30"/>
      <c r="J620" s="30" t="s">
        <v>319</v>
      </c>
      <c r="K620" s="30"/>
      <c r="L620" s="30"/>
      <c r="M620" s="30"/>
      <c r="N620" s="30"/>
      <c r="O620" s="30"/>
      <c r="P620" s="30"/>
      <c r="Q620" s="30"/>
      <c r="R620" s="30"/>
      <c r="S620" s="30"/>
      <c r="T620" s="24"/>
      <c r="U620" s="30" t="s">
        <v>387</v>
      </c>
      <c r="V620" s="30"/>
      <c r="W620" s="30"/>
      <c r="X620" s="30" t="s">
        <v>111</v>
      </c>
    </row>
    <row r="621" spans="1:24" x14ac:dyDescent="0.25">
      <c r="A621" s="21">
        <v>16750</v>
      </c>
      <c r="B621" s="17" t="s">
        <v>752</v>
      </c>
      <c r="C621" s="30">
        <f>SUM(I621+O621+P621)</f>
        <v>40.5</v>
      </c>
      <c r="D621" s="30"/>
      <c r="E621" s="30"/>
      <c r="F621" s="30"/>
      <c r="G621" s="30"/>
      <c r="H621" s="30"/>
      <c r="I621" s="30" t="s">
        <v>323</v>
      </c>
      <c r="J621" s="30"/>
      <c r="K621" s="30"/>
      <c r="L621" s="30"/>
      <c r="M621" s="30"/>
      <c r="N621" s="30"/>
      <c r="O621" s="30" t="s">
        <v>155</v>
      </c>
      <c r="P621" s="30" t="s">
        <v>360</v>
      </c>
      <c r="Q621" s="30"/>
      <c r="R621" s="30"/>
      <c r="S621" s="30"/>
      <c r="T621" s="24"/>
      <c r="U621" s="30"/>
      <c r="V621" s="30"/>
      <c r="W621" s="30"/>
      <c r="X621" s="30"/>
    </row>
    <row r="622" spans="1:24" x14ac:dyDescent="0.25">
      <c r="A622" s="12"/>
      <c r="B622" s="12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24"/>
      <c r="U622" s="30"/>
      <c r="V622" s="30"/>
      <c r="W622" s="30"/>
      <c r="X622" s="30"/>
    </row>
    <row r="623" spans="1:24" x14ac:dyDescent="0.25">
      <c r="A623" s="21"/>
      <c r="B623" s="13" t="s">
        <v>684</v>
      </c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24"/>
      <c r="U623" s="30"/>
      <c r="V623" s="30"/>
      <c r="W623" s="30"/>
      <c r="X623" s="30"/>
    </row>
    <row r="624" spans="1:24" x14ac:dyDescent="0.25">
      <c r="A624" s="21"/>
      <c r="B624" s="12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24"/>
      <c r="U624" s="30"/>
      <c r="V624" s="30"/>
      <c r="W624" s="30"/>
      <c r="X624" s="30"/>
    </row>
    <row r="625" spans="1:24" x14ac:dyDescent="0.25">
      <c r="A625" s="21">
        <v>12952</v>
      </c>
      <c r="B625" s="17" t="s">
        <v>686</v>
      </c>
      <c r="C625" s="30">
        <f>SUM(I625+J625)</f>
        <v>92.25</v>
      </c>
      <c r="D625" s="30"/>
      <c r="E625" s="30"/>
      <c r="F625" s="30"/>
      <c r="G625" s="30"/>
      <c r="H625" s="30"/>
      <c r="I625" s="30" t="s">
        <v>464</v>
      </c>
      <c r="J625" s="30" t="s">
        <v>70</v>
      </c>
      <c r="K625" s="30"/>
      <c r="L625" s="30"/>
      <c r="M625" s="30"/>
      <c r="N625" s="30"/>
      <c r="O625" s="30"/>
      <c r="P625" s="30"/>
      <c r="Q625" s="30"/>
      <c r="R625" s="30"/>
      <c r="S625" s="30"/>
      <c r="T625" s="24"/>
      <c r="U625" s="30"/>
      <c r="V625" s="30"/>
      <c r="W625" s="30"/>
      <c r="X625" s="30"/>
    </row>
    <row r="626" spans="1:24" x14ac:dyDescent="0.25">
      <c r="A626" s="21">
        <v>12953</v>
      </c>
      <c r="B626" s="17" t="s">
        <v>687</v>
      </c>
      <c r="C626" s="30">
        <f>SUM(I626+J626+M626)</f>
        <v>79.75</v>
      </c>
      <c r="D626" s="30"/>
      <c r="E626" s="30"/>
      <c r="F626" s="30"/>
      <c r="G626" s="30"/>
      <c r="H626" s="30"/>
      <c r="I626" s="30" t="s">
        <v>582</v>
      </c>
      <c r="J626" s="30" t="s">
        <v>70</v>
      </c>
      <c r="K626" s="30"/>
      <c r="L626" s="30"/>
      <c r="M626" s="30" t="s">
        <v>367</v>
      </c>
      <c r="N626" s="30"/>
      <c r="O626" s="30"/>
      <c r="P626" s="30"/>
      <c r="Q626" s="30"/>
      <c r="R626" s="30"/>
      <c r="S626" s="30"/>
      <c r="T626" s="24"/>
      <c r="U626" s="30"/>
      <c r="V626" s="30"/>
      <c r="W626" s="30"/>
      <c r="X626" s="30"/>
    </row>
    <row r="627" spans="1:24" x14ac:dyDescent="0.25">
      <c r="A627" s="21">
        <v>13272</v>
      </c>
      <c r="B627" s="17" t="s">
        <v>690</v>
      </c>
      <c r="C627" s="30">
        <f>SUM(I627+J627+M627+O627+P627)</f>
        <v>437</v>
      </c>
      <c r="D627" s="30"/>
      <c r="E627" s="30"/>
      <c r="F627" s="30"/>
      <c r="G627" s="30"/>
      <c r="H627" s="30"/>
      <c r="I627" s="30" t="s">
        <v>583</v>
      </c>
      <c r="J627" s="30" t="s">
        <v>101</v>
      </c>
      <c r="K627" s="30"/>
      <c r="L627" s="30"/>
      <c r="M627" s="30" t="s">
        <v>101</v>
      </c>
      <c r="N627" s="30"/>
      <c r="O627" s="30" t="s">
        <v>109</v>
      </c>
      <c r="P627" s="30" t="s">
        <v>337</v>
      </c>
      <c r="Q627" s="30"/>
      <c r="R627" s="30"/>
      <c r="S627" s="30"/>
      <c r="T627" s="24"/>
      <c r="U627" s="30"/>
      <c r="V627" s="30"/>
      <c r="W627" s="30"/>
      <c r="X627" s="30"/>
    </row>
    <row r="628" spans="1:24" x14ac:dyDescent="0.25">
      <c r="A628" s="12"/>
      <c r="B628" s="12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24"/>
      <c r="U628" s="30"/>
      <c r="V628" s="30"/>
      <c r="W628" s="30"/>
      <c r="X628" s="30"/>
    </row>
    <row r="629" spans="1:24" x14ac:dyDescent="0.25">
      <c r="A629" s="12"/>
      <c r="B629" s="13" t="s">
        <v>615</v>
      </c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24"/>
      <c r="U629" s="30"/>
      <c r="V629" s="30"/>
      <c r="W629" s="30"/>
      <c r="X629" s="30"/>
    </row>
    <row r="630" spans="1:24" x14ac:dyDescent="0.25">
      <c r="A630" s="12"/>
      <c r="B630" s="12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24"/>
      <c r="U630" s="30"/>
      <c r="V630" s="30"/>
      <c r="W630" s="30"/>
      <c r="X630" s="30"/>
    </row>
    <row r="631" spans="1:24" x14ac:dyDescent="0.25">
      <c r="A631" s="21">
        <v>17450</v>
      </c>
      <c r="B631" s="17" t="s">
        <v>891</v>
      </c>
      <c r="C631" s="30">
        <v>3.25</v>
      </c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 t="s">
        <v>155</v>
      </c>
      <c r="P631" s="30"/>
      <c r="Q631" s="30"/>
      <c r="R631" s="30"/>
      <c r="S631" s="30"/>
      <c r="T631" s="24"/>
      <c r="U631" s="30"/>
      <c r="V631" s="30"/>
      <c r="W631" s="30"/>
      <c r="X631" s="30"/>
    </row>
    <row r="632" spans="1:24" x14ac:dyDescent="0.25">
      <c r="A632" s="12"/>
      <c r="B632" s="12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24"/>
      <c r="U632" s="30"/>
      <c r="V632" s="30"/>
      <c r="W632" s="30"/>
      <c r="X632" s="30"/>
    </row>
    <row r="633" spans="1:24" x14ac:dyDescent="0.25">
      <c r="A633" s="12"/>
      <c r="B633" s="13" t="s">
        <v>602</v>
      </c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24"/>
      <c r="U633" s="30"/>
      <c r="V633" s="30"/>
      <c r="W633" s="30"/>
      <c r="X633" s="30"/>
    </row>
    <row r="634" spans="1:24" x14ac:dyDescent="0.25">
      <c r="A634" s="12"/>
      <c r="B634" s="12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24"/>
      <c r="U634" s="30"/>
      <c r="V634" s="30"/>
      <c r="W634" s="30"/>
      <c r="X634" s="30"/>
    </row>
    <row r="635" spans="1:24" x14ac:dyDescent="0.25">
      <c r="A635" s="21">
        <v>13066</v>
      </c>
      <c r="B635" s="17" t="s">
        <v>741</v>
      </c>
      <c r="C635" s="30">
        <v>144</v>
      </c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 t="s">
        <v>852</v>
      </c>
      <c r="Q635" s="30"/>
      <c r="R635" s="30"/>
      <c r="S635" s="30"/>
      <c r="T635" s="24"/>
      <c r="U635" s="30"/>
      <c r="V635" s="30"/>
      <c r="W635" s="30"/>
      <c r="X635" s="30"/>
    </row>
    <row r="636" spans="1:24" x14ac:dyDescent="0.25">
      <c r="A636" s="21">
        <v>13811</v>
      </c>
      <c r="B636" s="17" t="s">
        <v>742</v>
      </c>
      <c r="C636" s="30">
        <f>SUM(I636+M636+Q636)</f>
        <v>197</v>
      </c>
      <c r="D636" s="30"/>
      <c r="E636" s="30"/>
      <c r="F636" s="30"/>
      <c r="G636" s="30"/>
      <c r="H636" s="30"/>
      <c r="I636" s="30" t="s">
        <v>428</v>
      </c>
      <c r="J636" s="30"/>
      <c r="K636" s="30"/>
      <c r="L636" s="30"/>
      <c r="M636" s="30" t="s">
        <v>853</v>
      </c>
      <c r="N636" s="30"/>
      <c r="O636" s="30"/>
      <c r="P636" s="30"/>
      <c r="Q636" s="30" t="s">
        <v>53</v>
      </c>
      <c r="R636" s="30"/>
      <c r="S636" s="30"/>
      <c r="T636" s="24"/>
      <c r="U636" s="30"/>
      <c r="V636" s="30"/>
      <c r="W636" s="30"/>
      <c r="X636" s="30"/>
    </row>
    <row r="637" spans="1:24" x14ac:dyDescent="0.25">
      <c r="A637" s="21">
        <v>15196</v>
      </c>
      <c r="B637" s="17" t="s">
        <v>919</v>
      </c>
      <c r="C637" s="30">
        <v>8.5</v>
      </c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 t="s">
        <v>52</v>
      </c>
      <c r="P637" s="30"/>
      <c r="Q637" s="30"/>
      <c r="R637" s="30"/>
      <c r="S637" s="30"/>
      <c r="T637" s="24"/>
      <c r="U637" s="30"/>
      <c r="V637" s="30"/>
      <c r="W637" s="30"/>
      <c r="X637" s="30"/>
    </row>
    <row r="638" spans="1:24" x14ac:dyDescent="0.25">
      <c r="A638" s="21">
        <v>16863</v>
      </c>
      <c r="B638" s="17" t="s">
        <v>753</v>
      </c>
      <c r="C638" s="30">
        <v>5</v>
      </c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 t="s">
        <v>53</v>
      </c>
      <c r="Q638" s="30"/>
      <c r="R638" s="30"/>
      <c r="S638" s="30"/>
      <c r="T638" s="24"/>
      <c r="U638" s="30"/>
      <c r="V638" s="30"/>
      <c r="W638" s="30"/>
      <c r="X638" s="30"/>
    </row>
    <row r="639" spans="1:24" x14ac:dyDescent="0.25">
      <c r="A639" s="12"/>
      <c r="B639" s="12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24"/>
      <c r="U639" s="30"/>
      <c r="V639" s="30"/>
      <c r="W639" s="30"/>
      <c r="X639" s="30"/>
    </row>
    <row r="640" spans="1:24" x14ac:dyDescent="0.25">
      <c r="A640" s="21"/>
      <c r="B640" s="13" t="s">
        <v>522</v>
      </c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24"/>
      <c r="U640" s="30"/>
      <c r="V640" s="30"/>
      <c r="W640" s="30"/>
      <c r="X640" s="30"/>
    </row>
    <row r="641" spans="1:24" x14ac:dyDescent="0.25">
      <c r="A641" s="12"/>
      <c r="B641" s="12"/>
      <c r="C641" s="30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30"/>
      <c r="V641" s="30"/>
      <c r="W641" s="30"/>
      <c r="X641" s="30"/>
    </row>
    <row r="642" spans="1:24" x14ac:dyDescent="0.25">
      <c r="A642" s="21">
        <v>12633</v>
      </c>
      <c r="B642" s="35" t="s">
        <v>936</v>
      </c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24"/>
      <c r="U642" s="30"/>
      <c r="V642" s="30"/>
      <c r="W642" s="30"/>
      <c r="X642" s="30"/>
    </row>
    <row r="643" spans="1:24" x14ac:dyDescent="0.25">
      <c r="A643" s="21">
        <v>12763</v>
      </c>
      <c r="B643" s="17" t="s">
        <v>736</v>
      </c>
      <c r="C643" s="30">
        <f>SUM(D643+E643+H643+I643+J643+M643+O643+P643)</f>
        <v>843</v>
      </c>
      <c r="D643" s="30" t="s">
        <v>732</v>
      </c>
      <c r="E643" s="30" t="s">
        <v>837</v>
      </c>
      <c r="F643" s="30"/>
      <c r="G643" s="30"/>
      <c r="H643" s="30" t="s">
        <v>120</v>
      </c>
      <c r="I643" s="30" t="s">
        <v>856</v>
      </c>
      <c r="J643" s="30" t="s">
        <v>364</v>
      </c>
      <c r="K643" s="30"/>
      <c r="L643" s="30"/>
      <c r="M643" s="30" t="s">
        <v>855</v>
      </c>
      <c r="N643" s="30"/>
      <c r="O643" s="30" t="s">
        <v>857</v>
      </c>
      <c r="P643" s="30" t="s">
        <v>854</v>
      </c>
      <c r="Q643" s="30"/>
      <c r="R643" s="30"/>
      <c r="S643" s="30"/>
      <c r="T643" s="24"/>
      <c r="U643" s="30"/>
      <c r="V643" s="30"/>
      <c r="W643" s="30"/>
      <c r="X643" s="30"/>
    </row>
    <row r="644" spans="1:24" x14ac:dyDescent="0.25">
      <c r="A644" s="12"/>
      <c r="B644" s="12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24"/>
      <c r="U644" s="30"/>
      <c r="V644" s="30"/>
      <c r="W644" s="30"/>
      <c r="X644" s="30"/>
    </row>
    <row r="645" spans="1:24" x14ac:dyDescent="0.25">
      <c r="A645" s="21"/>
      <c r="B645" s="13" t="s">
        <v>734</v>
      </c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24"/>
      <c r="U645" s="30"/>
      <c r="V645" s="30"/>
      <c r="W645" s="30"/>
      <c r="X645" s="30"/>
    </row>
    <row r="646" spans="1:24" x14ac:dyDescent="0.25">
      <c r="A646" s="21"/>
      <c r="B646" s="17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24"/>
      <c r="U646" s="30"/>
      <c r="V646" s="30"/>
      <c r="W646" s="30"/>
      <c r="X646" s="30"/>
    </row>
    <row r="647" spans="1:24" x14ac:dyDescent="0.25">
      <c r="A647" s="21">
        <v>12663</v>
      </c>
      <c r="B647" s="17" t="s">
        <v>735</v>
      </c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24"/>
      <c r="U647" s="30"/>
      <c r="V647" s="30"/>
      <c r="W647" s="30"/>
      <c r="X647" s="30"/>
    </row>
    <row r="648" spans="1:24" x14ac:dyDescent="0.25">
      <c r="A648" s="21"/>
      <c r="B648" s="17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24"/>
      <c r="U648" s="30"/>
      <c r="V648" s="30"/>
      <c r="W648" s="30"/>
      <c r="X648" s="30"/>
    </row>
    <row r="649" spans="1:24" x14ac:dyDescent="0.25">
      <c r="A649" s="21"/>
      <c r="B649" s="13" t="s">
        <v>706</v>
      </c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24"/>
      <c r="U649" s="30"/>
      <c r="V649" s="30"/>
      <c r="W649" s="30"/>
      <c r="X649" s="30"/>
    </row>
    <row r="650" spans="1:24" x14ac:dyDescent="0.25">
      <c r="A650" s="21"/>
      <c r="B650" s="12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24"/>
      <c r="U650" s="30"/>
      <c r="V650" s="30"/>
      <c r="W650" s="30"/>
      <c r="X650" s="30"/>
    </row>
    <row r="651" spans="1:24" x14ac:dyDescent="0.25">
      <c r="A651" s="21">
        <v>15964</v>
      </c>
      <c r="B651" s="17" t="s">
        <v>749</v>
      </c>
      <c r="C651" s="30">
        <f>SUM(G651+J651)</f>
        <v>81.25</v>
      </c>
      <c r="D651" s="30"/>
      <c r="E651" s="30"/>
      <c r="F651" s="30"/>
      <c r="G651" s="30" t="s">
        <v>321</v>
      </c>
      <c r="H651" s="30"/>
      <c r="I651" s="30"/>
      <c r="J651" s="30" t="s">
        <v>444</v>
      </c>
      <c r="K651" s="30"/>
      <c r="L651" s="30"/>
      <c r="M651" s="30"/>
      <c r="N651" s="30"/>
      <c r="O651" s="30"/>
      <c r="P651" s="30"/>
      <c r="Q651" s="30"/>
      <c r="R651" s="30"/>
      <c r="S651" s="30"/>
      <c r="T651" s="24"/>
      <c r="U651" s="30"/>
      <c r="V651" s="30"/>
      <c r="W651" s="30"/>
      <c r="X651" s="30"/>
    </row>
    <row r="652" spans="1:24" x14ac:dyDescent="0.25">
      <c r="A652" s="21">
        <v>16864</v>
      </c>
      <c r="B652" s="17" t="s">
        <v>810</v>
      </c>
      <c r="C652" s="30">
        <f>SUM(P652+U652)</f>
        <v>10.5</v>
      </c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 t="s">
        <v>53</v>
      </c>
      <c r="Q652" s="30"/>
      <c r="R652" s="30"/>
      <c r="S652" s="30"/>
      <c r="T652" s="24"/>
      <c r="U652" s="30" t="s">
        <v>117</v>
      </c>
      <c r="V652" s="30"/>
      <c r="W652" s="30"/>
      <c r="X652" s="30"/>
    </row>
    <row r="653" spans="1:24" x14ac:dyDescent="0.25">
      <c r="A653" s="21">
        <v>16065</v>
      </c>
      <c r="B653" s="17" t="s">
        <v>750</v>
      </c>
      <c r="C653" s="30">
        <v>10.5</v>
      </c>
      <c r="D653" s="30"/>
      <c r="E653" s="30"/>
      <c r="F653" s="30"/>
      <c r="G653" s="30"/>
      <c r="H653" s="30"/>
      <c r="I653" s="30"/>
      <c r="J653" s="30" t="s">
        <v>168</v>
      </c>
      <c r="K653" s="30"/>
      <c r="L653" s="30"/>
      <c r="M653" s="30"/>
      <c r="N653" s="30"/>
      <c r="O653" s="30"/>
      <c r="P653" s="30"/>
      <c r="Q653" s="30"/>
      <c r="R653" s="30"/>
      <c r="S653" s="30"/>
      <c r="T653" s="24"/>
      <c r="U653" s="30"/>
      <c r="V653" s="30"/>
      <c r="W653" s="30"/>
      <c r="X653" s="30"/>
    </row>
    <row r="654" spans="1:24" x14ac:dyDescent="0.25">
      <c r="A654" s="12"/>
      <c r="B654" s="12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24"/>
      <c r="U654" s="30"/>
      <c r="V654" s="30"/>
      <c r="W654" s="30"/>
      <c r="X654" s="30"/>
    </row>
    <row r="655" spans="1:24" x14ac:dyDescent="0.25">
      <c r="A655" s="21"/>
      <c r="B655" s="13" t="s">
        <v>670</v>
      </c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24"/>
      <c r="U655" s="30"/>
      <c r="V655" s="30"/>
      <c r="W655" s="30"/>
      <c r="X655" s="30"/>
    </row>
    <row r="656" spans="1:24" x14ac:dyDescent="0.25">
      <c r="A656" s="21"/>
      <c r="B656" s="17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24"/>
      <c r="U656" s="30"/>
      <c r="V656" s="30"/>
      <c r="W656" s="30"/>
      <c r="X656" s="30"/>
    </row>
    <row r="657" spans="1:24" x14ac:dyDescent="0.25">
      <c r="A657" s="21">
        <v>17012</v>
      </c>
      <c r="B657" s="17" t="s">
        <v>1043</v>
      </c>
      <c r="C657" s="30">
        <v>10.5</v>
      </c>
      <c r="D657" s="30"/>
      <c r="E657" s="30"/>
      <c r="F657" s="30"/>
      <c r="G657" s="30"/>
      <c r="H657" s="30"/>
      <c r="I657" s="30"/>
      <c r="J657" s="30"/>
      <c r="K657" s="30"/>
      <c r="L657" s="30"/>
      <c r="M657" s="30" t="s">
        <v>168</v>
      </c>
      <c r="N657" s="30"/>
      <c r="O657" s="30"/>
      <c r="P657" s="30"/>
      <c r="Q657" s="30"/>
      <c r="R657" s="30"/>
      <c r="S657" s="30"/>
      <c r="T657" s="24"/>
      <c r="U657" s="30"/>
      <c r="V657" s="30"/>
      <c r="W657" s="30"/>
      <c r="X657" s="30"/>
    </row>
    <row r="658" spans="1:24" x14ac:dyDescent="0.25">
      <c r="A658" s="12"/>
      <c r="B658" s="12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</row>
    <row r="659" spans="1:24" x14ac:dyDescent="0.25">
      <c r="A659" s="21"/>
      <c r="B659" s="13" t="s">
        <v>746</v>
      </c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</row>
    <row r="660" spans="1:24" x14ac:dyDescent="0.25">
      <c r="A660" s="21"/>
      <c r="B660" s="12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</row>
    <row r="661" spans="1:24" x14ac:dyDescent="0.25">
      <c r="A661" s="21">
        <v>12771</v>
      </c>
      <c r="B661" s="17" t="s">
        <v>737</v>
      </c>
      <c r="C661" s="30">
        <f>SUM(H661+I661+M661+P661+U661)</f>
        <v>68</v>
      </c>
      <c r="D661" s="30"/>
      <c r="E661" s="30"/>
      <c r="F661" s="30"/>
      <c r="G661" s="30"/>
      <c r="H661" s="30" t="s">
        <v>170</v>
      </c>
      <c r="I661" s="30" t="s">
        <v>570</v>
      </c>
      <c r="J661" s="30"/>
      <c r="K661" s="30"/>
      <c r="L661" s="30"/>
      <c r="M661" s="30" t="s">
        <v>69</v>
      </c>
      <c r="N661" s="30"/>
      <c r="O661" s="30"/>
      <c r="P661" s="30" t="s">
        <v>138</v>
      </c>
      <c r="Q661" s="30"/>
      <c r="R661" s="30"/>
      <c r="S661" s="30"/>
      <c r="T661" s="30"/>
      <c r="U661" s="30" t="s">
        <v>170</v>
      </c>
      <c r="V661" s="30"/>
      <c r="W661" s="30"/>
      <c r="X661" s="30"/>
    </row>
    <row r="662" spans="1:24" x14ac:dyDescent="0.25">
      <c r="A662" s="21">
        <v>13893</v>
      </c>
      <c r="B662" s="17" t="s">
        <v>744</v>
      </c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</row>
    <row r="663" spans="1:24" x14ac:dyDescent="0.25">
      <c r="A663" s="21">
        <v>14613</v>
      </c>
      <c r="B663" s="17" t="s">
        <v>747</v>
      </c>
      <c r="C663" s="30">
        <f>SUM(J663+M663+O663+P663)</f>
        <v>28.75</v>
      </c>
      <c r="D663" s="30"/>
      <c r="E663" s="30"/>
      <c r="F663" s="30"/>
      <c r="G663" s="30"/>
      <c r="H663" s="30"/>
      <c r="I663" s="30"/>
      <c r="J663" s="30" t="s">
        <v>67</v>
      </c>
      <c r="K663" s="30"/>
      <c r="L663" s="30"/>
      <c r="M663" s="30" t="s">
        <v>180</v>
      </c>
      <c r="N663" s="30"/>
      <c r="O663" s="30" t="s">
        <v>682</v>
      </c>
      <c r="P663" s="30" t="s">
        <v>138</v>
      </c>
      <c r="Q663" s="30"/>
      <c r="R663" s="30"/>
      <c r="S663" s="30"/>
      <c r="T663" s="30"/>
      <c r="U663" s="30"/>
      <c r="V663" s="30"/>
      <c r="W663" s="30"/>
      <c r="X663" s="30"/>
    </row>
    <row r="664" spans="1:24" x14ac:dyDescent="0.25">
      <c r="A664" s="21">
        <v>16992</v>
      </c>
      <c r="B664" s="17" t="s">
        <v>754</v>
      </c>
      <c r="C664" s="30">
        <f>SUM(I664+M664+U664)</f>
        <v>84.5</v>
      </c>
      <c r="D664" s="30"/>
      <c r="E664" s="30"/>
      <c r="F664" s="30"/>
      <c r="G664" s="30"/>
      <c r="H664" s="30"/>
      <c r="I664" s="30" t="s">
        <v>865</v>
      </c>
      <c r="J664" s="30"/>
      <c r="K664" s="30"/>
      <c r="L664" s="30"/>
      <c r="M664" s="30" t="s">
        <v>143</v>
      </c>
      <c r="N664" s="30"/>
      <c r="O664" s="30"/>
      <c r="P664" s="30"/>
      <c r="Q664" s="30"/>
      <c r="R664" s="30"/>
      <c r="S664" s="30"/>
      <c r="T664" s="30"/>
      <c r="U664" s="30" t="s">
        <v>75</v>
      </c>
      <c r="V664" s="30"/>
      <c r="W664" s="30"/>
      <c r="X664" s="30"/>
    </row>
    <row r="665" spans="1:24" x14ac:dyDescent="0.25">
      <c r="A665" s="21">
        <v>17213</v>
      </c>
      <c r="B665" s="17" t="s">
        <v>755</v>
      </c>
      <c r="C665" s="30">
        <f>SUM(D665+G665+I665+J665+M665+P665+T665)</f>
        <v>464.25</v>
      </c>
      <c r="D665" s="30" t="s">
        <v>128</v>
      </c>
      <c r="E665" s="30"/>
      <c r="F665" s="30"/>
      <c r="G665" s="30" t="s">
        <v>79</v>
      </c>
      <c r="H665" s="30"/>
      <c r="I665" s="30" t="s">
        <v>868</v>
      </c>
      <c r="J665" s="30" t="s">
        <v>866</v>
      </c>
      <c r="K665" s="30"/>
      <c r="L665" s="30"/>
      <c r="M665" s="30" t="s">
        <v>867</v>
      </c>
      <c r="N665" s="30"/>
      <c r="O665" s="30"/>
      <c r="P665" s="30" t="s">
        <v>108</v>
      </c>
      <c r="Q665" s="30"/>
      <c r="R665" s="30"/>
      <c r="S665" s="30"/>
      <c r="T665" s="30" t="s">
        <v>61</v>
      </c>
      <c r="U665" s="30"/>
      <c r="V665" s="30"/>
      <c r="W665" s="30"/>
      <c r="X665" s="30"/>
    </row>
    <row r="666" spans="1:24" x14ac:dyDescent="0.25">
      <c r="A666" s="12"/>
      <c r="B666" s="12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</row>
    <row r="667" spans="1:24" x14ac:dyDescent="0.25">
      <c r="A667" s="21"/>
      <c r="B667" s="13" t="s">
        <v>619</v>
      </c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</row>
    <row r="668" spans="1:24" x14ac:dyDescent="0.25">
      <c r="A668" s="21"/>
      <c r="B668" s="17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</row>
    <row r="669" spans="1:24" x14ac:dyDescent="0.25">
      <c r="A669" s="21">
        <v>12807</v>
      </c>
      <c r="B669" s="17" t="s">
        <v>738</v>
      </c>
      <c r="C669" s="30">
        <v>4</v>
      </c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 t="s">
        <v>79</v>
      </c>
      <c r="P669" s="30"/>
      <c r="Q669" s="30"/>
      <c r="R669" s="30"/>
      <c r="S669" s="30"/>
      <c r="T669" s="30"/>
      <c r="U669" s="30"/>
      <c r="V669" s="30"/>
      <c r="W669" s="30"/>
      <c r="X669" s="30"/>
    </row>
    <row r="670" spans="1:24" x14ac:dyDescent="0.25">
      <c r="A670" s="21">
        <v>13409</v>
      </c>
      <c r="B670" s="17" t="s">
        <v>789</v>
      </c>
      <c r="C670" s="30">
        <v>4.75</v>
      </c>
      <c r="D670" s="30"/>
      <c r="E670" s="30"/>
      <c r="F670" s="30"/>
      <c r="G670" s="30"/>
      <c r="H670" s="30"/>
      <c r="I670" s="30" t="s">
        <v>323</v>
      </c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</row>
    <row r="671" spans="1:24" x14ac:dyDescent="0.25">
      <c r="A671" s="12"/>
      <c r="B671" s="12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</row>
    <row r="672" spans="1:24" x14ac:dyDescent="0.25">
      <c r="A672" s="12"/>
      <c r="B672" s="13" t="s">
        <v>712</v>
      </c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</row>
    <row r="673" spans="1:24" x14ac:dyDescent="0.25">
      <c r="A673" s="12"/>
      <c r="B673" s="12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</row>
    <row r="674" spans="1:24" x14ac:dyDescent="0.25">
      <c r="A674" s="21">
        <v>12631</v>
      </c>
      <c r="B674" s="17" t="s">
        <v>792</v>
      </c>
      <c r="C674" s="30">
        <f>SUM(D674+F674+G674+I674+J674+M674+O674+P674+Q674+U674)</f>
        <v>2935.75</v>
      </c>
      <c r="D674" s="30" t="s">
        <v>871</v>
      </c>
      <c r="E674" s="30"/>
      <c r="F674" s="30" t="s">
        <v>717</v>
      </c>
      <c r="G674" s="30" t="s">
        <v>136</v>
      </c>
      <c r="H674" s="30"/>
      <c r="I674" s="30" t="s">
        <v>872</v>
      </c>
      <c r="J674" s="30" t="s">
        <v>67</v>
      </c>
      <c r="K674" s="30"/>
      <c r="L674" s="30"/>
      <c r="M674" s="30" t="s">
        <v>1092</v>
      </c>
      <c r="N674" s="30"/>
      <c r="O674" s="30" t="s">
        <v>874</v>
      </c>
      <c r="P674" s="30" t="s">
        <v>870</v>
      </c>
      <c r="Q674" s="30" t="s">
        <v>873</v>
      </c>
      <c r="R674" s="30"/>
      <c r="S674" s="30"/>
      <c r="T674" s="30"/>
      <c r="U674" s="30" t="s">
        <v>325</v>
      </c>
      <c r="V674" s="30"/>
      <c r="W674" s="30"/>
      <c r="X674" s="30"/>
    </row>
    <row r="675" spans="1:24" x14ac:dyDescent="0.25">
      <c r="A675" s="21">
        <v>17592</v>
      </c>
      <c r="B675" s="17" t="s">
        <v>813</v>
      </c>
      <c r="C675" s="30">
        <f>SUM(D675+G675+I675+J675+M675+O675+P675+U675)</f>
        <v>212.5</v>
      </c>
      <c r="D675" s="30" t="s">
        <v>875</v>
      </c>
      <c r="E675" s="30"/>
      <c r="F675" s="30"/>
      <c r="G675" s="30" t="s">
        <v>125</v>
      </c>
      <c r="H675" s="30"/>
      <c r="I675" s="30" t="s">
        <v>100</v>
      </c>
      <c r="J675" s="30" t="s">
        <v>153</v>
      </c>
      <c r="K675" s="30"/>
      <c r="L675" s="30"/>
      <c r="M675" s="30" t="s">
        <v>876</v>
      </c>
      <c r="N675" s="30"/>
      <c r="O675" s="30" t="s">
        <v>387</v>
      </c>
      <c r="P675" s="30" t="s">
        <v>360</v>
      </c>
      <c r="Q675" s="30"/>
      <c r="R675" s="30"/>
      <c r="S675" s="30"/>
      <c r="T675" s="30"/>
      <c r="U675" s="30" t="s">
        <v>138</v>
      </c>
      <c r="V675" s="30"/>
      <c r="W675" s="30"/>
      <c r="X675" s="30"/>
    </row>
    <row r="676" spans="1:24" x14ac:dyDescent="0.25">
      <c r="A676" s="12"/>
      <c r="B676" s="12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</row>
    <row r="677" spans="1:24" x14ac:dyDescent="0.25">
      <c r="A677" s="12"/>
      <c r="B677" s="36" t="s">
        <v>790</v>
      </c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</row>
    <row r="678" spans="1:24" x14ac:dyDescent="0.25">
      <c r="A678" s="12"/>
      <c r="B678" s="12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</row>
    <row r="679" spans="1:24" x14ac:dyDescent="0.25">
      <c r="A679" s="21">
        <v>13559</v>
      </c>
      <c r="B679" s="17" t="s">
        <v>791</v>
      </c>
      <c r="C679" s="30">
        <v>1.5</v>
      </c>
      <c r="D679" s="30"/>
      <c r="E679" s="30"/>
      <c r="F679" s="30"/>
      <c r="G679" s="30"/>
      <c r="H679" s="30"/>
      <c r="I679" s="30" t="s">
        <v>56</v>
      </c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</row>
    <row r="680" spans="1:24" x14ac:dyDescent="0.25">
      <c r="A680" s="21">
        <v>16269</v>
      </c>
      <c r="B680" s="17" t="s">
        <v>847</v>
      </c>
      <c r="C680" s="30">
        <f>SUM(D680+I680+J680+M680+O680+Q680+P680+U680)</f>
        <v>303.25</v>
      </c>
      <c r="D680" s="30" t="s">
        <v>124</v>
      </c>
      <c r="E680" s="30"/>
      <c r="F680" s="30"/>
      <c r="G680" s="30"/>
      <c r="H680" s="30"/>
      <c r="I680" s="30" t="s">
        <v>187</v>
      </c>
      <c r="J680" s="30" t="s">
        <v>51</v>
      </c>
      <c r="K680" s="30"/>
      <c r="L680" s="30"/>
      <c r="M680" s="30" t="s">
        <v>135</v>
      </c>
      <c r="N680" s="30"/>
      <c r="O680" s="30" t="s">
        <v>89</v>
      </c>
      <c r="P680" s="30" t="s">
        <v>73</v>
      </c>
      <c r="Q680" s="30" t="s">
        <v>877</v>
      </c>
      <c r="R680" s="30"/>
      <c r="S680" s="30"/>
      <c r="T680" s="30"/>
      <c r="U680" s="30" t="s">
        <v>58</v>
      </c>
      <c r="V680" s="30"/>
      <c r="W680" s="30"/>
      <c r="X680" s="30"/>
    </row>
    <row r="681" spans="1:24" x14ac:dyDescent="0.25">
      <c r="A681" s="12"/>
      <c r="B681" s="12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</row>
    <row r="682" spans="1:24" x14ac:dyDescent="0.25">
      <c r="A682" s="12"/>
      <c r="B682" s="13" t="s">
        <v>802</v>
      </c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</row>
    <row r="683" spans="1:24" x14ac:dyDescent="0.25">
      <c r="A683" s="12"/>
      <c r="B683" s="17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</row>
    <row r="684" spans="1:24" x14ac:dyDescent="0.25">
      <c r="A684" s="21">
        <v>12990</v>
      </c>
      <c r="B684" s="17" t="s">
        <v>803</v>
      </c>
      <c r="C684" s="30">
        <f>SUM(M684+U684)</f>
        <v>25.5</v>
      </c>
      <c r="D684" s="30"/>
      <c r="E684" s="30"/>
      <c r="F684" s="30"/>
      <c r="G684" s="30"/>
      <c r="H684" s="30"/>
      <c r="I684" s="30"/>
      <c r="J684" s="30"/>
      <c r="K684" s="30"/>
      <c r="L684" s="30"/>
      <c r="M684" s="30" t="s">
        <v>68</v>
      </c>
      <c r="N684" s="30"/>
      <c r="O684" s="30"/>
      <c r="P684" s="30"/>
      <c r="Q684" s="30"/>
      <c r="R684" s="30"/>
      <c r="S684" s="30"/>
      <c r="T684" s="30"/>
      <c r="U684" s="30" t="s">
        <v>483</v>
      </c>
      <c r="V684" s="30"/>
      <c r="W684" s="30"/>
      <c r="X684" s="30"/>
    </row>
    <row r="685" spans="1:24" x14ac:dyDescent="0.25">
      <c r="A685" s="12"/>
      <c r="B685" s="17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</row>
    <row r="686" spans="1:24" x14ac:dyDescent="0.25">
      <c r="A686" s="12"/>
      <c r="B686" s="13" t="s">
        <v>807</v>
      </c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</row>
    <row r="687" spans="1:24" x14ac:dyDescent="0.25">
      <c r="A687" s="12"/>
      <c r="B687" s="17"/>
      <c r="C687" s="30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24"/>
      <c r="T687" s="24"/>
      <c r="U687" s="30"/>
      <c r="V687" s="30"/>
      <c r="W687" s="30"/>
      <c r="X687" s="30"/>
    </row>
    <row r="688" spans="1:24" x14ac:dyDescent="0.25">
      <c r="A688" s="21">
        <v>15883</v>
      </c>
      <c r="B688" s="17" t="s">
        <v>808</v>
      </c>
      <c r="C688" s="30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24"/>
      <c r="T688" s="24"/>
      <c r="U688" s="30"/>
      <c r="V688" s="30"/>
      <c r="W688" s="30"/>
      <c r="X688" s="30"/>
    </row>
    <row r="689" spans="1:24" x14ac:dyDescent="0.25">
      <c r="A689" s="12"/>
      <c r="B689" s="12"/>
      <c r="C689" s="30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24"/>
      <c r="T689" s="24"/>
      <c r="U689" s="30"/>
      <c r="V689" s="30"/>
      <c r="W689" s="30"/>
      <c r="X689" s="30"/>
    </row>
    <row r="690" spans="1:24" x14ac:dyDescent="0.25">
      <c r="A690" s="12"/>
      <c r="B690" s="13" t="s">
        <v>800</v>
      </c>
      <c r="C690" s="30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24"/>
      <c r="T690" s="24"/>
      <c r="U690" s="30"/>
      <c r="V690" s="30"/>
      <c r="W690" s="30"/>
      <c r="X690" s="30"/>
    </row>
    <row r="691" spans="1:24" x14ac:dyDescent="0.25">
      <c r="A691" s="12"/>
      <c r="B691" s="12"/>
      <c r="C691" s="30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24"/>
      <c r="T691" s="24"/>
      <c r="U691" s="30"/>
      <c r="V691" s="30"/>
      <c r="W691" s="30"/>
      <c r="X691" s="30"/>
    </row>
    <row r="692" spans="1:24" x14ac:dyDescent="0.25">
      <c r="A692" s="21">
        <v>13273</v>
      </c>
      <c r="B692" s="17" t="s">
        <v>842</v>
      </c>
      <c r="C692" s="30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24"/>
      <c r="T692" s="24"/>
      <c r="U692" s="30"/>
      <c r="V692" s="30"/>
      <c r="W692" s="30"/>
      <c r="X692" s="30"/>
    </row>
    <row r="693" spans="1:24" x14ac:dyDescent="0.25">
      <c r="A693" s="21">
        <v>14167</v>
      </c>
      <c r="B693" s="17" t="s">
        <v>843</v>
      </c>
      <c r="C693" s="30">
        <f>SUM(D693+O693+F693+Q693+U693)</f>
        <v>152.25</v>
      </c>
      <c r="D693" s="30" t="s">
        <v>56</v>
      </c>
      <c r="E693" s="30"/>
      <c r="F693" s="30" t="s">
        <v>116</v>
      </c>
      <c r="G693" s="30"/>
      <c r="H693" s="30"/>
      <c r="I693" s="30"/>
      <c r="J693" s="30"/>
      <c r="K693" s="30"/>
      <c r="L693" s="30"/>
      <c r="M693" s="30"/>
      <c r="N693" s="30"/>
      <c r="O693" s="30" t="s">
        <v>125</v>
      </c>
      <c r="P693" s="30"/>
      <c r="Q693" s="30" t="s">
        <v>571</v>
      </c>
      <c r="R693" s="30"/>
      <c r="S693" s="30"/>
      <c r="T693" s="30"/>
      <c r="U693" s="30" t="s">
        <v>52</v>
      </c>
      <c r="V693" s="30"/>
      <c r="W693" s="30"/>
      <c r="X693" s="30"/>
    </row>
    <row r="694" spans="1:24" x14ac:dyDescent="0.25">
      <c r="A694" s="21">
        <v>14298</v>
      </c>
      <c r="B694" s="17" t="s">
        <v>844</v>
      </c>
      <c r="C694" s="30">
        <f>SUM(D694+F694+G694+J694+M694+Q694+U694)</f>
        <v>525.25</v>
      </c>
      <c r="D694" s="30" t="s">
        <v>155</v>
      </c>
      <c r="E694" s="30"/>
      <c r="F694" s="30" t="s">
        <v>114</v>
      </c>
      <c r="G694" s="30" t="s">
        <v>79</v>
      </c>
      <c r="H694" s="30"/>
      <c r="I694" s="30"/>
      <c r="J694" s="30" t="s">
        <v>138</v>
      </c>
      <c r="K694" s="30"/>
      <c r="L694" s="30"/>
      <c r="M694" s="30" t="s">
        <v>1094</v>
      </c>
      <c r="N694" s="30"/>
      <c r="O694" s="30"/>
      <c r="P694" s="30"/>
      <c r="Q694" s="30" t="s">
        <v>397</v>
      </c>
      <c r="R694" s="30"/>
      <c r="S694" s="30"/>
      <c r="T694" s="30"/>
      <c r="U694" s="30" t="s">
        <v>1093</v>
      </c>
      <c r="V694" s="30"/>
      <c r="W694" s="30"/>
      <c r="X694" s="30"/>
    </row>
    <row r="695" spans="1:24" x14ac:dyDescent="0.25">
      <c r="A695" s="21"/>
      <c r="B695" s="17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</row>
    <row r="696" spans="1:24" x14ac:dyDescent="0.25">
      <c r="A696" s="12"/>
      <c r="B696" s="13" t="s">
        <v>840</v>
      </c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</row>
    <row r="697" spans="1:24" x14ac:dyDescent="0.25">
      <c r="A697" s="12"/>
      <c r="B697" s="13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</row>
    <row r="698" spans="1:24" x14ac:dyDescent="0.25">
      <c r="A698" s="21">
        <v>13162</v>
      </c>
      <c r="B698" s="17" t="s">
        <v>841</v>
      </c>
      <c r="C698" s="30">
        <v>2.25</v>
      </c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 t="s">
        <v>153</v>
      </c>
      <c r="Q698" s="30"/>
      <c r="R698" s="30"/>
      <c r="S698" s="30"/>
      <c r="T698" s="30"/>
      <c r="U698" s="30"/>
      <c r="V698" s="30"/>
      <c r="W698" s="30"/>
      <c r="X698" s="30"/>
    </row>
    <row r="699" spans="1:24" x14ac:dyDescent="0.25">
      <c r="A699" s="21">
        <v>13962</v>
      </c>
      <c r="B699" s="17" t="s">
        <v>863</v>
      </c>
      <c r="C699" s="30">
        <v>2</v>
      </c>
      <c r="D699" s="30"/>
      <c r="E699" s="30"/>
      <c r="F699" s="30"/>
      <c r="G699" s="30"/>
      <c r="H699" s="30"/>
      <c r="I699" s="30"/>
      <c r="J699" s="30" t="s">
        <v>138</v>
      </c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</row>
    <row r="700" spans="1:24" x14ac:dyDescent="0.25">
      <c r="A700" s="21">
        <v>17506</v>
      </c>
      <c r="B700" s="17" t="s">
        <v>849</v>
      </c>
      <c r="C700" s="30">
        <f>SUM(M700+P700)</f>
        <v>63.5</v>
      </c>
      <c r="D700" s="30"/>
      <c r="E700" s="30"/>
      <c r="F700" s="30"/>
      <c r="G700" s="30"/>
      <c r="H700" s="30"/>
      <c r="I700" s="30"/>
      <c r="J700" s="30"/>
      <c r="K700" s="30"/>
      <c r="L700" s="30"/>
      <c r="M700" s="30" t="s">
        <v>180</v>
      </c>
      <c r="N700" s="30"/>
      <c r="O700" s="30"/>
      <c r="P700" s="30" t="s">
        <v>342</v>
      </c>
      <c r="Q700" s="30"/>
      <c r="R700" s="30"/>
      <c r="S700" s="30"/>
      <c r="T700" s="30"/>
      <c r="U700" s="30" t="s">
        <v>70</v>
      </c>
      <c r="V700" s="30"/>
      <c r="W700" s="30"/>
      <c r="X700" s="30"/>
    </row>
    <row r="701" spans="1:24" x14ac:dyDescent="0.25">
      <c r="A701" s="12"/>
      <c r="B701" s="12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</row>
    <row r="702" spans="1:24" x14ac:dyDescent="0.25">
      <c r="A702" s="21"/>
      <c r="B702" s="13" t="s">
        <v>862</v>
      </c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</row>
    <row r="703" spans="1:24" x14ac:dyDescent="0.25">
      <c r="A703" s="21"/>
      <c r="B703" s="17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</row>
    <row r="704" spans="1:24" x14ac:dyDescent="0.25">
      <c r="A704" s="21">
        <v>12856</v>
      </c>
      <c r="B704" s="17" t="s">
        <v>850</v>
      </c>
      <c r="C704" s="30">
        <f>SUM(J704+M704+O704+P704)</f>
        <v>57.5</v>
      </c>
      <c r="D704" s="30"/>
      <c r="E704" s="30"/>
      <c r="F704" s="30"/>
      <c r="G704" s="30"/>
      <c r="H704" s="30"/>
      <c r="I704" s="30"/>
      <c r="J704" s="30" t="s">
        <v>79</v>
      </c>
      <c r="K704" s="30"/>
      <c r="L704" s="30"/>
      <c r="M704" s="30" t="s">
        <v>124</v>
      </c>
      <c r="N704" s="30"/>
      <c r="O704" s="30" t="s">
        <v>111</v>
      </c>
      <c r="P704" s="30" t="s">
        <v>170</v>
      </c>
      <c r="Q704" s="30"/>
      <c r="R704" s="30"/>
      <c r="S704" s="30"/>
      <c r="T704" s="30"/>
      <c r="U704" s="30"/>
      <c r="V704" s="30"/>
      <c r="W704" s="30"/>
      <c r="X704" s="30"/>
    </row>
    <row r="705" spans="1:24" x14ac:dyDescent="0.25">
      <c r="A705" s="21">
        <v>17224</v>
      </c>
      <c r="B705" s="17" t="s">
        <v>864</v>
      </c>
      <c r="C705" s="30">
        <v>5</v>
      </c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 t="s">
        <v>53</v>
      </c>
      <c r="Q705" s="30"/>
      <c r="R705" s="30"/>
      <c r="S705" s="30"/>
      <c r="T705" s="30"/>
      <c r="U705" s="30"/>
      <c r="V705" s="30"/>
      <c r="W705" s="30"/>
      <c r="X705" s="30"/>
    </row>
    <row r="706" spans="1:24" x14ac:dyDescent="0.25">
      <c r="A706" s="21"/>
      <c r="B706" s="17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</row>
    <row r="707" spans="1:24" x14ac:dyDescent="0.25">
      <c r="A707" s="21"/>
      <c r="B707" s="13" t="s">
        <v>878</v>
      </c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</row>
    <row r="708" spans="1:24" x14ac:dyDescent="0.25">
      <c r="A708" s="21"/>
      <c r="B708" s="17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</row>
    <row r="709" spans="1:24" x14ac:dyDescent="0.25">
      <c r="A709" s="21">
        <v>12869</v>
      </c>
      <c r="B709" s="17" t="s">
        <v>882</v>
      </c>
      <c r="C709" s="30">
        <f>SUM(I709+P709)</f>
        <v>3.5</v>
      </c>
      <c r="D709" s="30"/>
      <c r="E709" s="30"/>
      <c r="F709" s="30"/>
      <c r="G709" s="30"/>
      <c r="H709" s="30"/>
      <c r="I709" s="30" t="s">
        <v>56</v>
      </c>
      <c r="J709" s="30"/>
      <c r="K709" s="30"/>
      <c r="L709" s="30"/>
      <c r="M709" s="30"/>
      <c r="N709" s="30"/>
      <c r="O709" s="30"/>
      <c r="P709" s="30" t="s">
        <v>138</v>
      </c>
      <c r="Q709" s="30"/>
      <c r="R709" s="30"/>
      <c r="S709" s="30"/>
      <c r="T709" s="30"/>
      <c r="U709" s="30"/>
      <c r="V709" s="30"/>
      <c r="W709" s="30"/>
      <c r="X709" s="30"/>
    </row>
    <row r="710" spans="1:24" x14ac:dyDescent="0.25">
      <c r="A710" s="21">
        <v>13933</v>
      </c>
      <c r="B710" s="17" t="s">
        <v>881</v>
      </c>
      <c r="C710" s="30">
        <f>SUM(I710+J710+P710)</f>
        <v>26.75</v>
      </c>
      <c r="D710" s="30"/>
      <c r="E710" s="30"/>
      <c r="F710" s="30"/>
      <c r="G710" s="30"/>
      <c r="H710" s="30"/>
      <c r="I710" s="30" t="s">
        <v>168</v>
      </c>
      <c r="J710" s="30" t="s">
        <v>101</v>
      </c>
      <c r="K710" s="30"/>
      <c r="L710" s="30"/>
      <c r="M710" s="30"/>
      <c r="N710" s="30"/>
      <c r="O710" s="30"/>
      <c r="P710" s="30" t="s">
        <v>121</v>
      </c>
      <c r="Q710" s="30"/>
      <c r="R710" s="30"/>
      <c r="S710" s="30"/>
      <c r="T710" s="30"/>
      <c r="U710" s="30"/>
      <c r="V710" s="30"/>
      <c r="W710" s="30"/>
      <c r="X710" s="30"/>
    </row>
    <row r="711" spans="1:24" x14ac:dyDescent="0.25">
      <c r="A711" s="21">
        <v>15634</v>
      </c>
      <c r="B711" s="17" t="s">
        <v>889</v>
      </c>
      <c r="C711" s="30">
        <f>SUM(D711+G711+I711+O711+P711)</f>
        <v>115.25</v>
      </c>
      <c r="D711" s="30" t="s">
        <v>86</v>
      </c>
      <c r="E711" s="30"/>
      <c r="F711" s="30"/>
      <c r="G711" s="30" t="s">
        <v>724</v>
      </c>
      <c r="H711" s="30"/>
      <c r="I711" s="30" t="s">
        <v>883</v>
      </c>
      <c r="J711" s="30"/>
      <c r="K711" s="30"/>
      <c r="L711" s="30"/>
      <c r="M711" s="30"/>
      <c r="N711" s="30"/>
      <c r="O711" s="30" t="s">
        <v>68</v>
      </c>
      <c r="P711" s="30" t="s">
        <v>435</v>
      </c>
      <c r="Q711" s="30"/>
      <c r="R711" s="30"/>
      <c r="S711" s="30"/>
      <c r="T711" s="30"/>
      <c r="U711" s="30"/>
      <c r="V711" s="30"/>
      <c r="W711" s="30"/>
      <c r="X711" s="30"/>
    </row>
    <row r="712" spans="1:24" x14ac:dyDescent="0.25">
      <c r="A712" s="37">
        <v>15635</v>
      </c>
      <c r="B712" s="17" t="s">
        <v>890</v>
      </c>
      <c r="C712" s="38">
        <f>SUM(G712+I712+J712+P712)</f>
        <v>86.5</v>
      </c>
      <c r="D712" s="30"/>
      <c r="E712" s="30"/>
      <c r="F712" s="30"/>
      <c r="G712" s="30" t="s">
        <v>170</v>
      </c>
      <c r="H712" s="30"/>
      <c r="I712" s="30" t="s">
        <v>70</v>
      </c>
      <c r="J712" s="30" t="s">
        <v>125</v>
      </c>
      <c r="K712" s="30"/>
      <c r="L712" s="30"/>
      <c r="M712" s="30"/>
      <c r="N712" s="30"/>
      <c r="O712" s="30"/>
      <c r="P712" s="30" t="s">
        <v>444</v>
      </c>
      <c r="Q712" s="30"/>
      <c r="R712" s="30"/>
      <c r="S712" s="30"/>
      <c r="T712" s="30"/>
      <c r="U712" s="30"/>
      <c r="V712" s="30"/>
      <c r="W712" s="30"/>
      <c r="X712" s="30"/>
    </row>
    <row r="713" spans="1:24" x14ac:dyDescent="0.25">
      <c r="A713" s="21"/>
      <c r="B713" s="17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</row>
    <row r="714" spans="1:24" x14ac:dyDescent="0.25">
      <c r="A714" s="12"/>
      <c r="B714" s="13" t="s">
        <v>799</v>
      </c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</row>
    <row r="715" spans="1:24" x14ac:dyDescent="0.25">
      <c r="A715" s="12"/>
      <c r="B715" s="12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</row>
    <row r="716" spans="1:24" x14ac:dyDescent="0.25">
      <c r="A716" s="21">
        <v>12867</v>
      </c>
      <c r="B716" s="17" t="s">
        <v>898</v>
      </c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</row>
    <row r="717" spans="1:24" x14ac:dyDescent="0.25">
      <c r="A717" s="21">
        <v>13020</v>
      </c>
      <c r="B717" s="17" t="s">
        <v>887</v>
      </c>
      <c r="C717" s="30">
        <f>SUM(I717+O717+P717)</f>
        <v>8.5</v>
      </c>
      <c r="D717" s="30"/>
      <c r="E717" s="30"/>
      <c r="F717" s="30"/>
      <c r="G717" s="30"/>
      <c r="H717" s="30"/>
      <c r="I717" s="30" t="s">
        <v>70</v>
      </c>
      <c r="J717" s="30"/>
      <c r="K717" s="30"/>
      <c r="L717" s="30"/>
      <c r="M717" s="30"/>
      <c r="N717" s="30"/>
      <c r="O717" s="30" t="s">
        <v>89</v>
      </c>
      <c r="P717" s="30" t="s">
        <v>71</v>
      </c>
      <c r="Q717" s="30"/>
      <c r="R717" s="30"/>
      <c r="S717" s="30"/>
      <c r="T717" s="30"/>
      <c r="U717" s="30"/>
      <c r="V717" s="30"/>
      <c r="W717" s="30"/>
      <c r="X717" s="30"/>
    </row>
    <row r="718" spans="1:24" x14ac:dyDescent="0.25">
      <c r="A718" s="21">
        <v>16300</v>
      </c>
      <c r="B718" s="17" t="s">
        <v>886</v>
      </c>
      <c r="C718" s="30">
        <f>SUM(J718++O718+P718)</f>
        <v>20.75</v>
      </c>
      <c r="D718" s="30"/>
      <c r="E718" s="30"/>
      <c r="F718" s="30"/>
      <c r="G718" s="30"/>
      <c r="H718" s="30"/>
      <c r="I718" s="30"/>
      <c r="J718" s="30" t="s">
        <v>121</v>
      </c>
      <c r="K718" s="30"/>
      <c r="L718" s="30"/>
      <c r="M718" s="30"/>
      <c r="N718" s="30"/>
      <c r="O718" s="30" t="s">
        <v>144</v>
      </c>
      <c r="P718" s="30" t="s">
        <v>144</v>
      </c>
      <c r="Q718" s="30"/>
      <c r="R718" s="30"/>
      <c r="S718" s="30"/>
      <c r="T718" s="30"/>
      <c r="U718" s="30"/>
      <c r="V718" s="30"/>
      <c r="W718" s="30"/>
      <c r="X718" s="30"/>
    </row>
    <row r="719" spans="1:24" x14ac:dyDescent="0.25">
      <c r="A719" s="21">
        <v>16426</v>
      </c>
      <c r="B719" s="17" t="s">
        <v>888</v>
      </c>
      <c r="C719" s="30">
        <v>4</v>
      </c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24"/>
      <c r="P719" s="30" t="s">
        <v>79</v>
      </c>
      <c r="Q719" s="30"/>
      <c r="R719" s="30"/>
      <c r="S719" s="30"/>
      <c r="T719" s="30"/>
      <c r="U719" s="30" t="s">
        <v>107</v>
      </c>
      <c r="V719" s="30"/>
      <c r="W719" s="30"/>
      <c r="X719" s="30"/>
    </row>
    <row r="720" spans="1:24" x14ac:dyDescent="0.25">
      <c r="A720" s="21"/>
      <c r="B720" s="17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</row>
    <row r="721" spans="1:24" x14ac:dyDescent="0.25">
      <c r="A721" s="21"/>
      <c r="B721" s="13" t="s">
        <v>798</v>
      </c>
      <c r="C721" s="30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30"/>
      <c r="V721" s="30"/>
      <c r="W721" s="30"/>
      <c r="X721" s="30"/>
    </row>
    <row r="722" spans="1:24" x14ac:dyDescent="0.25">
      <c r="A722" s="21"/>
      <c r="B722" s="17"/>
      <c r="C722" s="30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30"/>
      <c r="V722" s="30"/>
      <c r="W722" s="30"/>
      <c r="X722" s="30"/>
    </row>
    <row r="723" spans="1:24" x14ac:dyDescent="0.25">
      <c r="A723" s="21">
        <v>13762</v>
      </c>
      <c r="B723" s="17" t="s">
        <v>906</v>
      </c>
      <c r="C723" s="30">
        <f>SUM(I723+J723+O723+P723)</f>
        <v>11.5</v>
      </c>
      <c r="D723" s="30"/>
      <c r="E723" s="30"/>
      <c r="F723" s="30"/>
      <c r="G723" s="30"/>
      <c r="H723" s="30"/>
      <c r="I723" s="30" t="s">
        <v>138</v>
      </c>
      <c r="J723" s="30" t="s">
        <v>138</v>
      </c>
      <c r="K723" s="30"/>
      <c r="L723" s="30"/>
      <c r="M723" s="30"/>
      <c r="N723" s="30"/>
      <c r="O723" s="30" t="s">
        <v>79</v>
      </c>
      <c r="P723" s="30" t="s">
        <v>57</v>
      </c>
      <c r="Q723" s="30"/>
      <c r="R723" s="30"/>
      <c r="S723" s="30"/>
      <c r="T723" s="30"/>
      <c r="U723" s="30"/>
      <c r="V723" s="30"/>
      <c r="W723" s="30"/>
      <c r="X723" s="30"/>
    </row>
    <row r="724" spans="1:24" x14ac:dyDescent="0.25">
      <c r="A724" s="21">
        <v>14075</v>
      </c>
      <c r="B724" s="17" t="s">
        <v>907</v>
      </c>
      <c r="C724" s="30">
        <f>SUM(I724+J724+P724+U724)</f>
        <v>35.25</v>
      </c>
      <c r="D724" s="30"/>
      <c r="E724" s="30"/>
      <c r="F724" s="30"/>
      <c r="G724" s="30"/>
      <c r="H724" s="30"/>
      <c r="I724" s="30" t="s">
        <v>70</v>
      </c>
      <c r="J724" s="30" t="s">
        <v>883</v>
      </c>
      <c r="K724" s="30"/>
      <c r="L724" s="30"/>
      <c r="M724" s="30"/>
      <c r="N724" s="30"/>
      <c r="O724" s="30"/>
      <c r="P724" s="30" t="s">
        <v>910</v>
      </c>
      <c r="Q724" s="30"/>
      <c r="R724" s="30"/>
      <c r="S724" s="30"/>
      <c r="T724" s="30"/>
      <c r="U724" s="30" t="s">
        <v>81</v>
      </c>
      <c r="V724" s="30"/>
      <c r="W724" s="30"/>
      <c r="X724" s="30"/>
    </row>
    <row r="725" spans="1:24" x14ac:dyDescent="0.25">
      <c r="A725" s="21">
        <v>15646</v>
      </c>
      <c r="B725" s="17" t="s">
        <v>909</v>
      </c>
      <c r="C725" s="30">
        <f>SUM(I725+J725+M725+P725)</f>
        <v>8</v>
      </c>
      <c r="D725" s="30"/>
      <c r="E725" s="30"/>
      <c r="F725" s="30"/>
      <c r="G725" s="30"/>
      <c r="H725" s="30"/>
      <c r="I725" s="30" t="s">
        <v>322</v>
      </c>
      <c r="J725" s="30" t="s">
        <v>79</v>
      </c>
      <c r="K725" s="30"/>
      <c r="L725" s="30"/>
      <c r="M725" s="30" t="s">
        <v>56</v>
      </c>
      <c r="N725" s="30"/>
      <c r="O725" s="30"/>
      <c r="P725" s="30" t="s">
        <v>138</v>
      </c>
      <c r="Q725" s="30"/>
      <c r="R725" s="30"/>
      <c r="S725" s="30"/>
      <c r="T725" s="30"/>
      <c r="U725" s="30"/>
      <c r="V725" s="30"/>
      <c r="W725" s="30"/>
      <c r="X725" s="30"/>
    </row>
    <row r="726" spans="1:24" x14ac:dyDescent="0.25">
      <c r="A726" s="21">
        <v>16370</v>
      </c>
      <c r="B726" s="17" t="s">
        <v>908</v>
      </c>
      <c r="C726" s="30">
        <f>SUM(M726+P726+U726)</f>
        <v>49</v>
      </c>
      <c r="D726" s="30"/>
      <c r="E726" s="30"/>
      <c r="F726" s="30"/>
      <c r="G726" s="30"/>
      <c r="H726" s="30"/>
      <c r="I726" s="30"/>
      <c r="J726" s="30"/>
      <c r="K726" s="30"/>
      <c r="L726" s="30"/>
      <c r="M726" s="30" t="s">
        <v>67</v>
      </c>
      <c r="N726" s="30"/>
      <c r="O726" s="30"/>
      <c r="P726" s="30" t="s">
        <v>88</v>
      </c>
      <c r="Q726" s="30"/>
      <c r="R726" s="30"/>
      <c r="S726" s="30"/>
      <c r="T726" s="30"/>
      <c r="U726" s="30" t="s">
        <v>1068</v>
      </c>
      <c r="V726" s="30"/>
      <c r="W726" s="30"/>
      <c r="X726" s="30"/>
    </row>
    <row r="727" spans="1:24" x14ac:dyDescent="0.25">
      <c r="A727" s="18"/>
      <c r="B727" s="23"/>
      <c r="C727" s="18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24"/>
      <c r="U727" s="30"/>
      <c r="V727" s="30"/>
      <c r="W727" s="30"/>
      <c r="X727" s="30"/>
    </row>
    <row r="728" spans="1:24" x14ac:dyDescent="0.25">
      <c r="A728" s="12"/>
      <c r="B728" s="13" t="s">
        <v>933</v>
      </c>
      <c r="C728" s="30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30"/>
      <c r="V728" s="30"/>
      <c r="W728" s="30"/>
      <c r="X728" s="30"/>
    </row>
    <row r="729" spans="1:24" x14ac:dyDescent="0.25">
      <c r="A729" s="21"/>
      <c r="B729" s="17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24"/>
      <c r="N729" s="24"/>
      <c r="O729" s="24"/>
      <c r="P729" s="24"/>
      <c r="Q729" s="30"/>
      <c r="R729" s="30"/>
      <c r="S729" s="30"/>
      <c r="T729" s="24"/>
      <c r="U729" s="30"/>
      <c r="V729" s="30"/>
      <c r="W729" s="30"/>
      <c r="X729" s="30"/>
    </row>
    <row r="730" spans="1:24" x14ac:dyDescent="0.25">
      <c r="A730" s="21">
        <v>12705</v>
      </c>
      <c r="B730" s="17" t="s">
        <v>501</v>
      </c>
      <c r="C730" s="30">
        <f>SUM(D730+E730+F730+H730+I730)</f>
        <v>118.75</v>
      </c>
      <c r="D730" s="30" t="s">
        <v>52</v>
      </c>
      <c r="E730" s="30" t="s">
        <v>117</v>
      </c>
      <c r="F730" s="30" t="s">
        <v>79</v>
      </c>
      <c r="G730" s="30"/>
      <c r="H730" s="30" t="s">
        <v>52</v>
      </c>
      <c r="I730" s="30" t="s">
        <v>558</v>
      </c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24"/>
      <c r="U730" s="30"/>
      <c r="V730" s="30"/>
      <c r="W730" s="30"/>
      <c r="X730" s="30"/>
    </row>
  </sheetData>
  <mergeCells count="24"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W3:W4"/>
    <mergeCell ref="X3:X4"/>
    <mergeCell ref="K3:K4"/>
    <mergeCell ref="O3:O4"/>
    <mergeCell ref="P3:P4"/>
    <mergeCell ref="Q3:Q4"/>
    <mergeCell ref="R3:R4"/>
    <mergeCell ref="U3:U4"/>
    <mergeCell ref="V3:V4"/>
    <mergeCell ref="M3:M4"/>
    <mergeCell ref="N3:N4"/>
    <mergeCell ref="L3:L4"/>
    <mergeCell ref="T3:T4"/>
    <mergeCell ref="S3:S4"/>
  </mergeCells>
  <pageMargins left="0.7" right="0.7" top="0.75" bottom="0.75" header="0.3" footer="0.3"/>
  <pageSetup orientation="portrait" verticalDpi="0" r:id="rId1"/>
  <ignoredErrors>
    <ignoredError sqref="A275 D9:I75 J9:M75 N9:P75 R16:U101 Q77:Q101 V234:X253 C416 D382:I411 D381:E381 G381:I381 D76:I100 J77:M98 K76 N77:P101 L76:M76 O76:P76 J100:M100 J99:K99 L99:M99 J122:M124 J101:K101 L101:M101 D122:I126 F101:I101 D101 R122:U160 Q122:Q160 N122:P207 J129:M129 J125 L125:M125 J126 L126:M126 J127 L127:M127 D129:I129 D127:H127 J128 L128:M128 D128:H128 J132:M132 J130 L130:M130 D131:I132 D130:H130 J131 L131:M131 J136:M136 J133 L133:M133 D136:I136 D133:H133 L134:M134 D134:H134 J135 L135:M135 D135:H135 J138:M139 J137 L137:M137 D138:I138 D137:H137 D140:I145 D139:H139 J141:M141 J140 L140:M140 J148:M207 J142 L142:M142 J143 L143:M143 J144 L144:M144 J145 L145:M145 J146 L146:M146 D147:I160 D146:H146 J147 L147:M147 D413:I414 D412:H412 D416:I501 D415:H415 J420:M726 J417 L417:M417 J418 L418:M418 J419 L419:M419 J416:L416 D214:I218 D162:I207 D161:H161 Q162:Q207 R162:U207 R161:T161 V728:X730 N728:P730 D728:I730 J728:M730 Q728:Q730 R728:U730 N214:P253 J214:M218 Q214:Q253 R214:U223 A241 V266:X300 D266:I300 N266:P273 J266:M298 Q266:Q273 R266:U300 A262 N450:P726 N449:O449 P449 J220:M253 K219:M219 D219:I253 A225:A226 R224:U253 Q275:Q300 N275:P299 N274:O274 N314:P448 N300 P300 V314:X726 D314:I380 J314:M415 R314:U407 Q314:Q726 G304 L304 J300:M300 J299:L299 R409:U726 R408:T408 D503:I726 D502:H502" numberStoredAsText="1"/>
    <ignoredError sqref="C132 C350 C309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9"/>
  <sheetViews>
    <sheetView workbookViewId="0">
      <selection activeCell="G16" sqref="G16"/>
    </sheetView>
  </sheetViews>
  <sheetFormatPr baseColWidth="10" defaultRowHeight="15" x14ac:dyDescent="0.25"/>
  <sheetData>
    <row r="8" ht="15" customHeight="1" x14ac:dyDescent="0.25"/>
    <row r="9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9" sqref="C9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INDICE</vt:lpstr>
      <vt:lpstr>LISTADO</vt:lpstr>
      <vt:lpstr>Hoja3</vt:lpstr>
      <vt:lpstr>Hoja4</vt:lpstr>
      <vt:lpstr>Hoja5</vt:lpstr>
      <vt:lpstr>Hoja6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Quintanilla Salinas</dc:creator>
  <cp:lastModifiedBy>Eduardo Quintanilla Salinas</cp:lastModifiedBy>
  <dcterms:created xsi:type="dcterms:W3CDTF">2014-06-11T16:34:55Z</dcterms:created>
  <dcterms:modified xsi:type="dcterms:W3CDTF">2014-08-13T21:21:52Z</dcterms:modified>
</cp:coreProperties>
</file>