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 activeTab="1"/>
  </bookViews>
  <sheets>
    <sheet name="INDICE" sheetId="1" r:id="rId1"/>
    <sheet name="LISTADO" sheetId="2" r:id="rId2"/>
    <sheet name="Hoja3" sheetId="3" state="hidden" r:id="rId3"/>
  </sheets>
  <definedNames>
    <definedName name="_xlnm._FilterDatabase" localSheetId="1" hidden="1">LISTADO!$A$3:$T$4</definedName>
  </definedNames>
  <calcPr calcId="145621"/>
</workbook>
</file>

<file path=xl/calcChain.xml><?xml version="1.0" encoding="utf-8"?>
<calcChain xmlns="http://schemas.openxmlformats.org/spreadsheetml/2006/main">
  <c r="C203" i="2" l="1"/>
  <c r="C197" i="2"/>
  <c r="C194" i="2"/>
  <c r="C190" i="2"/>
  <c r="C189" i="2"/>
  <c r="C188" i="2"/>
  <c r="C184" i="2"/>
  <c r="C183" i="2"/>
  <c r="C182" i="2"/>
  <c r="C181" i="2"/>
  <c r="C180" i="2"/>
  <c r="C175" i="2"/>
  <c r="C169" i="2"/>
  <c r="C168" i="2"/>
  <c r="C167" i="2"/>
  <c r="C165" i="2"/>
  <c r="C163" i="2"/>
  <c r="C162" i="2"/>
  <c r="C161" i="2"/>
  <c r="C158" i="2"/>
  <c r="C154" i="2"/>
  <c r="C153" i="2"/>
  <c r="C149" i="2"/>
  <c r="C148" i="2"/>
  <c r="C143" i="2"/>
  <c r="C139" i="2"/>
  <c r="C138" i="2"/>
  <c r="C137" i="2"/>
  <c r="C136" i="2"/>
  <c r="C132" i="2"/>
  <c r="C131" i="2"/>
  <c r="C129" i="2"/>
  <c r="C128" i="2"/>
  <c r="C126" i="2"/>
  <c r="C125" i="2"/>
  <c r="C121" i="2"/>
  <c r="C119" i="2"/>
  <c r="C118" i="2"/>
  <c r="C116" i="2"/>
  <c r="C115" i="2"/>
  <c r="C114" i="2"/>
  <c r="C113" i="2"/>
  <c r="C112" i="2"/>
  <c r="C110" i="2"/>
  <c r="C34" i="2" l="1"/>
  <c r="C20" i="2"/>
  <c r="C79" i="2"/>
  <c r="C52" i="2" l="1"/>
  <c r="C103" i="2" l="1"/>
  <c r="C99" i="2"/>
  <c r="C95" i="2"/>
  <c r="C94" i="2"/>
  <c r="C93" i="2"/>
  <c r="C92" i="2"/>
  <c r="C91" i="2"/>
  <c r="C85" i="2"/>
  <c r="C78" i="2"/>
  <c r="C76" i="2"/>
  <c r="C74" i="2"/>
  <c r="C73" i="2"/>
  <c r="C69" i="2"/>
  <c r="C61" i="2"/>
  <c r="C49" i="2"/>
  <c r="C44" i="2"/>
  <c r="C31" i="2"/>
  <c r="C28" i="2"/>
  <c r="C72" i="2"/>
  <c r="C70" i="2" l="1"/>
  <c r="C67" i="2"/>
  <c r="C63" i="2"/>
  <c r="C62" i="2"/>
  <c r="C55" i="2"/>
  <c r="C54" i="2"/>
  <c r="C51" i="2"/>
  <c r="C50" i="2"/>
  <c r="C48" i="2"/>
  <c r="C43" i="2"/>
  <c r="C42" i="2"/>
  <c r="C40" i="2"/>
  <c r="C38" i="2"/>
  <c r="C33" i="2"/>
  <c r="C26" i="2"/>
  <c r="C25" i="2"/>
  <c r="C24" i="2"/>
  <c r="C19" i="2"/>
  <c r="C16" i="2"/>
  <c r="C15" i="2"/>
  <c r="C14" i="2"/>
  <c r="C12" i="2"/>
  <c r="C10" i="2"/>
  <c r="C9" i="2"/>
  <c r="C7" i="2"/>
  <c r="C11" i="2"/>
</calcChain>
</file>

<file path=xl/sharedStrings.xml><?xml version="1.0" encoding="utf-8"?>
<sst xmlns="http://schemas.openxmlformats.org/spreadsheetml/2006/main" count="667" uniqueCount="430">
  <si>
    <t>OT</t>
  </si>
  <si>
    <t>HH TOTAL</t>
  </si>
  <si>
    <t>BARRENADO CONVENCIONAL</t>
  </si>
  <si>
    <t>BARRENADO EN TERRENO</t>
  </si>
  <si>
    <t>BARRENADO LAZZATIEC</t>
  </si>
  <si>
    <t>CENTRO MECANIZADO</t>
  </si>
  <si>
    <t>DECANTER</t>
  </si>
  <si>
    <t>EQUIPO EN TERRENO</t>
  </si>
  <si>
    <t>EQUIPOS</t>
  </si>
  <si>
    <t>FRESA</t>
  </si>
  <si>
    <t>REDUCTORES</t>
  </si>
  <si>
    <t>SOLDADURA</t>
  </si>
  <si>
    <t>SOLDADURA EN TERRENO</t>
  </si>
  <si>
    <t>TORNO C:N.C</t>
  </si>
  <si>
    <t>TORNO CONVENCIONAL</t>
  </si>
  <si>
    <t>TORNO VERTICAL</t>
  </si>
  <si>
    <t>RECTIFICADO</t>
  </si>
  <si>
    <t xml:space="preserve"> </t>
  </si>
  <si>
    <t>TORNILLO DECANTER</t>
  </si>
  <si>
    <t>SERVICIO DE RECUPERACION TORNILLO DECANTER NX438</t>
  </si>
  <si>
    <t>ARBOL HUECO DE DECANTER LODO PARA RECUPERAR PISTA , SERVICIOS DE REFTIFICADO Y AJUSTE DE ANILLOS ( RECTIFICAR AXIAL) , LAINA</t>
  </si>
  <si>
    <t>SERVICIO DE RECUPERACION DE UN TORNILLO DECANTER NX 438</t>
  </si>
  <si>
    <t>SERVICIO DE RECUPERACION EN TORNILLO ALDEC 45</t>
  </si>
  <si>
    <t>SERVICIOS A TORNILLO Y BOWL DE ALDEC 45</t>
  </si>
  <si>
    <t>SERVICIO DE RECUPERACION EN TORNILLO NX 934</t>
  </si>
  <si>
    <t>SERVICIO DE EVALUACION DESALINEAMIENTO DE 2 PIEZAS DECANTER</t>
  </si>
  <si>
    <t>SERVICIOS A UN TORNILLO DECANTER  ALDEC 45 N°</t>
  </si>
  <si>
    <t xml:space="preserve">MANDO FINAL </t>
  </si>
  <si>
    <t xml:space="preserve">SOPORTES </t>
  </si>
  <si>
    <t>FABRICACION DE 1 SOPORTE CAMARA MIC, SEGÚN PLANOS SIN NUMEROS</t>
  </si>
  <si>
    <t>TAPA DE MANDO FINAL EN CALIDAD DE DEVOLUCION Y SIN REPARACION</t>
  </si>
  <si>
    <t>FABRICACION DE 2 PILARES SOPORTES  TAPA BALDE , SEGÚN PLANO</t>
  </si>
  <si>
    <t>SERVICIO DE RECUPERACION DE MANDO FINAL GFT 260 N°1</t>
  </si>
  <si>
    <t>INSPECCION A 2 MANDOS FINALES MEDIANTE CAMARA ENDOSCOPICA, IN SITU</t>
  </si>
  <si>
    <t>MANDOS FINALES GFA 250 PARA SERVICIOS DE ENDOSCOPIA, IN SITU BRASIL</t>
  </si>
  <si>
    <t>SERVICIO DE ENDEREZADO PLACA Y FABRICAR PASADOR SIMILAR A MUESTRA , TRABAJO IN SITU</t>
  </si>
  <si>
    <t>SERVICIO DE RECUPERACION DE 1 MANDO FINAL ZOLLERN, MODELO ZHP538</t>
  </si>
  <si>
    <t>SERVICIO DE RECUPERACION DE PIEZA QUEBRADA DE DECANTER , SE PRESUPONE MATERIAL CALIDAD AISI 316</t>
  </si>
  <si>
    <t>FABRICACION DE 2 SOPORTES CAMARA SEGÚN PLANO</t>
  </si>
  <si>
    <t>FABRICACION DE 10 PILAR SOPORTE TAPA BALDE ( MODIFICADO ) 5 DERECHO Y 5 IZQUIERDO SEGÚN PLANO</t>
  </si>
  <si>
    <t>SERVICIO DE INSPECCION MANDO FINAL GFA 350 CASERONES , IN SITU</t>
  </si>
  <si>
    <t>SERVICIO DE RECUPERACION EN MANDO FINAL REXROTH GFA 350K 1018 CON N°SERIE 72802002406 PARA  PC-8000</t>
  </si>
  <si>
    <t>SERVICIOS A MANDO FINAL KOMATSU , MODELO PC 8000, N°SERIE  122802132618</t>
  </si>
  <si>
    <t>SERVICIO DE MANDO FINAL GFA 350 COLLAHUASI ( IN SITU)</t>
  </si>
  <si>
    <t>SERVICIO DE RECUPERACION DE MANDO FINAL REXROTH GFT 260- 9230</t>
  </si>
  <si>
    <t xml:space="preserve">SERVICIO DE EVALUACION A UN CONJUNTO ROTATORIO DE TORNILLO DECANTER G2-80 </t>
  </si>
  <si>
    <t xml:space="preserve">CAJAS VIBRADORAS </t>
  </si>
  <si>
    <t>SERVICIO DE RECUPERACION EN 1 UNIDAD VIBRATORIA HORNET LUDOWICI , MODELO HE150LS</t>
  </si>
  <si>
    <t xml:space="preserve">PLACAS </t>
  </si>
  <si>
    <t>EVALUACION Y ANALISIS DE FALLA EN UNA PLACA DE PESTILLO</t>
  </si>
  <si>
    <t>SERVICIO DE RECUPERACION A 1 PITMAN DE CHANCADOR MANDIBULAS METSO</t>
  </si>
  <si>
    <t>CHANCADOR SEIRON, PARA SERVCIOS DE FABRICACION DE UN EJE</t>
  </si>
  <si>
    <t>1 HARNERO VIBRATORIO HORNET LUDOWICI, MODELO HE100, N°SERIE RE100-009</t>
  </si>
  <si>
    <t>CABEZA DE CHANCADOR H-400, N° SERIE 2041001 PARA SERVICIO DE RECUPERACION</t>
  </si>
  <si>
    <t>SOPORTE HIDRAULICO JACK ASSEMBLY PARA LAVANTAMIENTO DE TAPA DEL PISTON , PARA PROYECTO CASERONES</t>
  </si>
  <si>
    <t>ESCALERAS</t>
  </si>
  <si>
    <t xml:space="preserve">DESCANSOS </t>
  </si>
  <si>
    <t>PERNOS</t>
  </si>
  <si>
    <t>RODILLOS</t>
  </si>
  <si>
    <t>BUJES</t>
  </si>
  <si>
    <t xml:space="preserve">POSTE CHANCADOR 440 PARA SERVICIOS DE CONTROL </t>
  </si>
  <si>
    <t>POWER STEP</t>
  </si>
  <si>
    <t>ACOPLES</t>
  </si>
  <si>
    <t>SERVICIO DE FABRICACION DE 3 PLACAS ACONDICIONAMIENTO DE ESCALA, SEGÚN PLANO</t>
  </si>
  <si>
    <t>CAJA PTO</t>
  </si>
  <si>
    <t>PORTA MUELA MOVIL DE CHANCADOR KK-120 , PARA SERVICIO DE MECANIZADO DE BUJES A 200.40+/- 0,02mm</t>
  </si>
  <si>
    <t xml:space="preserve">PASADORES </t>
  </si>
  <si>
    <t>FABRICACION DE 8 PLACAS DE DOSIFICACION 288 PARA MOLDEADORA GR MOS2200</t>
  </si>
  <si>
    <t>CINCELES</t>
  </si>
  <si>
    <t>FABRICAR 30 PLACAS DE 5/8'' X 90mm X 300mm , SEGÚN CROQUIS</t>
  </si>
  <si>
    <t>FRENOS</t>
  </si>
  <si>
    <t xml:space="preserve">CABEZA DE CHANCADOR H2800 PARA SERVICIOS DE RECTIFICADO Y MONTAJE </t>
  </si>
  <si>
    <t>VALVULAS</t>
  </si>
  <si>
    <t>TORNILLOS</t>
  </si>
  <si>
    <t>PANTOGRAFO</t>
  </si>
  <si>
    <t>FABRICACION DE 2 SOPORTES DE AMARRE PAB08 Y UNA VIGA ESCALA</t>
  </si>
  <si>
    <t>ALOJAMIENTOS</t>
  </si>
  <si>
    <t>CABEZA CHANCADOR H-4800 PARA SERVICIO DE RECUPERACION</t>
  </si>
  <si>
    <t>CHANCADOR KODIAK 400 PARA SERVICIOS A UN ANILLO DE AJUSTE , UN BOWL , UNA CABEZA Y UNA EXCENTRICA</t>
  </si>
  <si>
    <t>BALDE</t>
  </si>
  <si>
    <t>CHANCADOR TELSMITH PARA SERVICIO DE ARMADO DE 1 CONTRA EJE</t>
  </si>
  <si>
    <t>BOMBAS</t>
  </si>
  <si>
    <t>SERVICIO DE RECUPERACION A CAJA VIBRADORA 5X3 N°1</t>
  </si>
  <si>
    <t>POSTE CHANCADOR  Y CAMIONES</t>
  </si>
  <si>
    <t>CAMION CRC-170 PARA SERVICIOS DE DEMONTAJE DE CILINDRO HIDRAULICOS</t>
  </si>
  <si>
    <t>CAJA VIBRADORA 5 X 3, N° SERIE OTI 2224880114 PARA SERVICIOS DE EVALUACION}</t>
  </si>
  <si>
    <t>CAJA VIBRADORA 5 X 3, N° SERIE OTI 2224780115 PARA SERVICIOS DE EVALUACION</t>
  </si>
  <si>
    <t>MECANIZADO DE SOPORTE DELANTERO DERECHO DE CAMION CAT N°209, IN SITU</t>
  </si>
  <si>
    <t>FABRICACION DE 8 SOPORTES DE FAROL DE 3 x 23 x 96 x 273mm</t>
  </si>
  <si>
    <t>SERVICIO DE RECUPERACION DE 3 FRENOS GFB 144</t>
  </si>
  <si>
    <t>FABRICACION DE 1 PUNTERA ENROLLACABLE EN PALA N°7, FABRICADO EN ACERO A-36</t>
  </si>
  <si>
    <t>SERVICIO DE RECUPERACION DE FRENO SIEBENHAAR</t>
  </si>
  <si>
    <t>CAJA PTO CFL06 SDR 43665 EN DEVOLUCION Y SIN REPARACION</t>
  </si>
  <si>
    <t>CAMION CATERPILLAR 773 TTA 18323 PARA SERVICIO DE RECUPERACION DE 2 PISTAS DE SELLOS A UN CILINDRO FRENO</t>
  </si>
  <si>
    <t>FABRICACION DE 2 CONJUNTOS ESLABON 25,4 mm y 2 CONJUNTOS ESLABON DE 31,75mm PARA CADENA ENROLLACABLE</t>
  </si>
  <si>
    <t>CAJA PTO DE PHK09 PARA SERVICIO DE CAMBIOS DE SELLO IN SITU</t>
  </si>
  <si>
    <t>FABRICACION DE 1 PUNTERA DE ENROLLACABLE PARA LA PAB-11, SIMILAR A MUESTRA</t>
  </si>
  <si>
    <t>CAJA PTO N°1 GFC 395-1001, N° SERIE 1015126 PARA SERVICIO DE RECUPERACION PARA PALA 5500 CON REPUESTOS ORIGINALES</t>
  </si>
  <si>
    <t>CAJA PTO N°2 GFC  395-1001, N° SERIE 10004477 PARA SERVICIO DE RECUPERACION PALA PC 5500</t>
  </si>
  <si>
    <t>CAJA PTO N°2 GFC 430-1002 PARA SERVICIO DE RECUPERACION</t>
  </si>
  <si>
    <t>CAJA PTO GFC 395-1001 PARA SERVICIO DE RECUPERACION</t>
  </si>
  <si>
    <t>SERVICIO DE RECUPERACION EN 1 FRENO SIEBENHAAR PARA UNA PC 5500</t>
  </si>
  <si>
    <t>CAJA PTO GFC 395-1001 PARA SERVICIO DE RECUPERACION PARA PC 5500</t>
  </si>
  <si>
    <t>SERVICIO A 6 DISCOS DE FRENO SEGÚN PLANO B3859-28C.5</t>
  </si>
  <si>
    <t>SERVICIOS A UN FRENO PROPEL PALA N° 2 , RCI 9403</t>
  </si>
  <si>
    <t>72,00</t>
  </si>
  <si>
    <t>1,25</t>
  </si>
  <si>
    <t>54,75</t>
  </si>
  <si>
    <t>6,5</t>
  </si>
  <si>
    <t>2,00</t>
  </si>
  <si>
    <t>3,00</t>
  </si>
  <si>
    <t>4,5</t>
  </si>
  <si>
    <t>28,00</t>
  </si>
  <si>
    <t>18,75</t>
  </si>
  <si>
    <t>36,5</t>
  </si>
  <si>
    <t>34,00</t>
  </si>
  <si>
    <t>6,00</t>
  </si>
  <si>
    <t>40,25</t>
  </si>
  <si>
    <t>26,25</t>
  </si>
  <si>
    <t>78,25</t>
  </si>
  <si>
    <t>27,00</t>
  </si>
  <si>
    <t>88,25</t>
  </si>
  <si>
    <t>17,00</t>
  </si>
  <si>
    <t>14,5</t>
  </si>
  <si>
    <t>0,5</t>
  </si>
  <si>
    <t>12,00</t>
  </si>
  <si>
    <t>2,75</t>
  </si>
  <si>
    <t>2,25</t>
  </si>
  <si>
    <t>79,25</t>
  </si>
  <si>
    <t>52,75</t>
  </si>
  <si>
    <t>5,00</t>
  </si>
  <si>
    <t>17,25</t>
  </si>
  <si>
    <t>99,00</t>
  </si>
  <si>
    <t>45,00</t>
  </si>
  <si>
    <t>59,5</t>
  </si>
  <si>
    <t>8,00</t>
  </si>
  <si>
    <t>40,75</t>
  </si>
  <si>
    <t>102,5</t>
  </si>
  <si>
    <t>8,75</t>
  </si>
  <si>
    <t>19,25</t>
  </si>
  <si>
    <t>46,75</t>
  </si>
  <si>
    <t>7,00</t>
  </si>
  <si>
    <t>22,00</t>
  </si>
  <si>
    <t>4,25</t>
  </si>
  <si>
    <t>14,75</t>
  </si>
  <si>
    <t>34,25</t>
  </si>
  <si>
    <t>33,00</t>
  </si>
  <si>
    <t>10,5</t>
  </si>
  <si>
    <t>8,5</t>
  </si>
  <si>
    <t>32,00</t>
  </si>
  <si>
    <t>20,75</t>
  </si>
  <si>
    <t>50,00</t>
  </si>
  <si>
    <t>7,5</t>
  </si>
  <si>
    <t>1,5</t>
  </si>
  <si>
    <t>45,5</t>
  </si>
  <si>
    <t>44,00</t>
  </si>
  <si>
    <t>33,5</t>
  </si>
  <si>
    <t>11,00</t>
  </si>
  <si>
    <t>3,5</t>
  </si>
  <si>
    <t>21,25</t>
  </si>
  <si>
    <t>50,75</t>
  </si>
  <si>
    <t>161,25</t>
  </si>
  <si>
    <t>35,5</t>
  </si>
  <si>
    <t>9,5</t>
  </si>
  <si>
    <t>69,00</t>
  </si>
  <si>
    <t>16,00</t>
  </si>
  <si>
    <t>17,75</t>
  </si>
  <si>
    <t>14,00</t>
  </si>
  <si>
    <t>15,00</t>
  </si>
  <si>
    <t>70,25</t>
  </si>
  <si>
    <t>5,5</t>
  </si>
  <si>
    <t>3,25</t>
  </si>
  <si>
    <t>12,25</t>
  </si>
  <si>
    <t>15,5</t>
  </si>
  <si>
    <t>76,5</t>
  </si>
  <si>
    <t>68,00</t>
  </si>
  <si>
    <t>32,75</t>
  </si>
  <si>
    <t>15,75</t>
  </si>
  <si>
    <t>19,5</t>
  </si>
  <si>
    <t>13,25</t>
  </si>
  <si>
    <t>23,25</t>
  </si>
  <si>
    <t>65,75</t>
  </si>
  <si>
    <t>29,00</t>
  </si>
  <si>
    <t>4,00</t>
  </si>
  <si>
    <t>13,5</t>
  </si>
  <si>
    <t>48,25</t>
  </si>
  <si>
    <t>98,00</t>
  </si>
  <si>
    <t>36,25</t>
  </si>
  <si>
    <t>52,5</t>
  </si>
  <si>
    <t>22,25</t>
  </si>
  <si>
    <t>30,75</t>
  </si>
  <si>
    <t>22,5</t>
  </si>
  <si>
    <t>48,5</t>
  </si>
  <si>
    <t>38,5</t>
  </si>
  <si>
    <t>11,5</t>
  </si>
  <si>
    <t>30,00</t>
  </si>
  <si>
    <t xml:space="preserve">REDUCTORES </t>
  </si>
  <si>
    <t>SERVICIO DE RECUPERACION EN 1 REDUCTOR DE GIRO GFB 144 , N° PARTE 3652990</t>
  </si>
  <si>
    <t xml:space="preserve">FAMILIA ( PRODUCTO ) </t>
  </si>
  <si>
    <t>SERVICIO DE EVALUACION EN REDUCTOR MANZANITO</t>
  </si>
  <si>
    <t>REDUCTOR DE GIRO , N° DE PARTE 95529040 PARA SERVICIO DE CAMBIOS DE RODAMIENTO</t>
  </si>
  <si>
    <t>REDUCTOR FLENDER MOLINO DE BOLAS N°1 , N° SERIE 4335964</t>
  </si>
  <si>
    <t>25,5</t>
  </si>
  <si>
    <t>6,25</t>
  </si>
  <si>
    <t>96,00</t>
  </si>
  <si>
    <t>33,75</t>
  </si>
  <si>
    <t>MECANICO</t>
  </si>
  <si>
    <t>259,25</t>
  </si>
  <si>
    <t>53,00</t>
  </si>
  <si>
    <t>3,75</t>
  </si>
  <si>
    <t>203,25</t>
  </si>
  <si>
    <t>35,00</t>
  </si>
  <si>
    <t>54,5</t>
  </si>
  <si>
    <t>27,5</t>
  </si>
  <si>
    <t>38,00</t>
  </si>
  <si>
    <t>138,00</t>
  </si>
  <si>
    <t>25,00</t>
  </si>
  <si>
    <t>FLUIDOS ANTOFAGASTA</t>
  </si>
  <si>
    <t>14,25</t>
  </si>
  <si>
    <t>151,75</t>
  </si>
  <si>
    <t>41,00</t>
  </si>
  <si>
    <t>19,75</t>
  </si>
  <si>
    <t>180,25</t>
  </si>
  <si>
    <t>20,00</t>
  </si>
  <si>
    <t>9,75</t>
  </si>
  <si>
    <t>20,25</t>
  </si>
  <si>
    <t>REDUCTOR HANSEN  DESARMADO, EN CALIDAD DE DEVOLUCION Y SIN REPARACION</t>
  </si>
  <si>
    <t>SERVICIOS A UN REDUCTOR KELLER, MODELO KSIH 1200, N° SERIE 960510/1</t>
  </si>
  <si>
    <t>REDUCTORES FALK PARA SERVICIOS DE CAMBIO DE POSICION DE EJE DE ALTA Y BAJA EN REDUCTOR NUEVO, RETIRO DE ACOPLAMIENTOS Y MONTAR EN REDUCTOR NUEVO.</t>
  </si>
  <si>
    <t>REDUCTOR SATELITAL DL3 A PETICION DEL CLIENTE PARA SERVICIO DE REVISION DE COMPONENTES</t>
  </si>
  <si>
    <t>REDUCTOR TSUBAKI , N° DE SERIE J836009810-2 PARA SERVICIO DE RECUPERACION , INCLUYENDO FABRICACION DE 1 CORONA Y 1 EJE PIÑON</t>
  </si>
  <si>
    <t xml:space="preserve">SERVICIOS  A UN REDUCTOR FLENDER EN CALIDAD DE URGENCIA </t>
  </si>
  <si>
    <t>REDUCTOR FALK 2071, MODELO FZ3A5, N° DE SERIE 97-032919-03 PARA SERVICIO DE RECUPERACION</t>
  </si>
  <si>
    <t>6 REDUCTORES GFA 350K1020 PARA SERVICIOS DE INSPECCION</t>
  </si>
  <si>
    <t>SERVICIOS A UN REDUCTOR KELLER, MODELO KSIH 1200, N° SERIE 960520/3</t>
  </si>
  <si>
    <t>REDUCTOR BABCOOK TTFA25-500 DE 353V PARA SERVICIOS DE RECUPERACION</t>
  </si>
  <si>
    <t xml:space="preserve">REDUCTOR TSUBAKI, N° DE SERIE MGFJ-836009810-1 PARA SERVICIO DE RECUPERACION </t>
  </si>
  <si>
    <t>REDUCTOR KELLER , MODELO KSIH 1200 , N° DE SERIE 9605/30/3 PARA REPARACION , CON SISTEMA DE LUBRICACION Y MONTAJES DE MACHONES DE ENTRADA Y SALIDA</t>
  </si>
  <si>
    <t>REDUCTOR FLENDER MIEL , N° DE SERIE 512860/2 PARA SERVICIO DE EVALUACION Y REPARACION</t>
  </si>
  <si>
    <t>SERVICIOS A UN REDUCTOR DE GIRO 72072, N° DE SERIE 94487240</t>
  </si>
  <si>
    <t>SERVICIOS A UN REDUCTOR DE GIRO 72065, N° DE SERIE 94487240</t>
  </si>
  <si>
    <t>SERVICIO DE RECUPERACION EN REDUCTOR MOLINO N°2</t>
  </si>
  <si>
    <t>REDUCTOR FLENDER, MODELO H1SH11A , N° DE SERIE 4440415.0160-008 PARA SERVICIO DE RECUPERACION</t>
  </si>
  <si>
    <t>REDUCTOR FLENDER, MODELO H1SH11A , PARA SERVICIO DE RECUPERACION</t>
  </si>
  <si>
    <t>REDUCTOR FLENDER , MODELO H2HH8B , N° DE SERIE 4150137-0020-002 PARA SERVICIO DE RECUPERACION</t>
  </si>
  <si>
    <t>REDUCTOR FLENDER ( NUEVO) , MODELO B35H19, PARA SERVICIO DE INSTALACION DE MACHON Y POLEA DE REDUCTOR USADO</t>
  </si>
  <si>
    <t>SERVICIOS A UN REDUCTOR KELLER, MODELO KISH 1200, N° DE SERIE 960510/2</t>
  </si>
  <si>
    <t xml:space="preserve">SERVICIOS A UN REDUCTOR DE GIRO REXROTH GFB 144 </t>
  </si>
  <si>
    <t>REDUCTOR FLENDER HA1SH 11B, N° DE SERIE 4440415-0160</t>
  </si>
  <si>
    <t>2 REDUCTORES FLENDER, MODELO B3SH19, N° DE SERIE 402108042-001-1 PARA SERVICIO DE INTERCAMBIO DE MACHON Y POLEA</t>
  </si>
  <si>
    <t>SERVICIO DE RECUPERACION DE REDUCTOR DE GIRO N°1 GFB 144T2, MARCA REXROTH</t>
  </si>
  <si>
    <t>REDUCTOR BABCOOK &amp; WILCOX N°2, MODELO TFA3S-500 PARA SERVICIO DE RECUPERACION</t>
  </si>
  <si>
    <t>SPROCKET</t>
  </si>
  <si>
    <t>BLOQUES DE REDUCTOR ZAMBELLO, N° SERIE L-26385 PARA SERVICIO DE EVALUACION Y ARMADO</t>
  </si>
  <si>
    <t>ENROLLACABLES</t>
  </si>
  <si>
    <t>REDUCTOR FLENDER , MODELO B3SH11B, N° DE SERIE K4986083021-1 PARA SERVICIO DE RECUPERACION</t>
  </si>
  <si>
    <t>SERVICIO DE RECUPERACION Y REVISION DE REDUCTOR MANZANITO</t>
  </si>
  <si>
    <t>SERVICIO DE RECUPERACION DE UN PARANTE IZQUIERDO DE CAMION KOMATSU, ENTREGA URGENTE</t>
  </si>
  <si>
    <t>9,25</t>
  </si>
  <si>
    <t>6,75</t>
  </si>
  <si>
    <t>SERVICIO DE RECUPERACION DE UN CONJUNTO ROTATORIO NX-438, SEGÚN INDICACIONES DEL CLIENTE</t>
  </si>
  <si>
    <t>24,25</t>
  </si>
  <si>
    <t>31,25</t>
  </si>
  <si>
    <t>SERVICIO A UN REDUCTOR DE ENGRANAJE SEISA A54415</t>
  </si>
  <si>
    <t>EJES</t>
  </si>
  <si>
    <t>53,25</t>
  </si>
  <si>
    <t>SERVICIO CAMBIO DE RETENES Y SERVICIO DE ALINEACION  A UN REDUCTOR , IN SITU</t>
  </si>
  <si>
    <t xml:space="preserve">SERVICIO DE EVALUACION A UN MANDO FINAL, N° DE SERIE 72802115948 </t>
  </si>
  <si>
    <t>3 REDUCTORES DE GIRO N° DE SERIE 80112, N° SERIE 73745, N° DE SERIE 79421 PARA LA PALA PC 5500</t>
  </si>
  <si>
    <t>REDUCTOR FLENDER, N° DE SERIE 512702 DESARMADO EN CALIDAD DE DEVOLUCION Y SIN REPARACION</t>
  </si>
  <si>
    <t xml:space="preserve">REDUCTOR WINCHE ,  SDR 44108 PARA SERVICIOS DE REPARACION </t>
  </si>
  <si>
    <t>REDUCTOR CITROEN ,  N° DE SERIE H2H-975 PARA SERVICIOS DE RECUPERACION</t>
  </si>
  <si>
    <t>SERVICIO DE REPARACION DE A-FRAME, CAMBIO DE YOKE</t>
  </si>
  <si>
    <t>TRANSMISION</t>
  </si>
  <si>
    <t>SERVICIO DE REMETALADO A 2 DESCANSOS CON MEDIDAS REFERENCIALES</t>
  </si>
  <si>
    <t>SERVICIO DE REMETALADO DE UN MEDIO DESCANSO DE MOLINO KVS 11-1 / 2X14, MASISO, SEGÚN PLANOS REFERENCIALES ADJUNTOS</t>
  </si>
  <si>
    <t>FABRICAR 2 ACOPLES SEGÚN PLANO SIN N°, Y SERVICIO DE MONTAJE DE 2 ACOPLES EN MOTO REDUCTORES APORTADOS POR EL CLIENTE</t>
  </si>
  <si>
    <t>SERVICIO DE REVISION A UN DESCANSO METALADO</t>
  </si>
  <si>
    <t>METALAR MITADES DE DESCANSOS PARA MOLINO N°2</t>
  </si>
  <si>
    <t>SERVICIOS A 4 ACOPLES, 2 CARDANES Y DESMONTAR CAJA</t>
  </si>
  <si>
    <t>DESCANSOS METALADOS DE 14'' MOTOR EN CALIDAD DE DEVOLUCION Y SIN REPARACION</t>
  </si>
  <si>
    <t>MACHON DE ACOPLAMIENTO PARA SERVICIO DE CONTROL DIMENSIONAL Y GEOMETRICO INTERIOR</t>
  </si>
  <si>
    <t>SERVICIO DE RECUPERACION A UNA VALVULA LLARSAN 8''</t>
  </si>
  <si>
    <t>SERVICIO DE EVALUACION A 3 MODULOS DE VALVULAS CABEZAL BOMBA MP10 WEATHERFORD</t>
  </si>
  <si>
    <t xml:space="preserve">SERVICIO DE REMETALADO A UN DESCANSO DE  425mm. ESFERA, DE Ø INTERIOR 250mm </t>
  </si>
  <si>
    <t>SERVICIO DE RECUPERACION DE 1 A-FRAME INGRESADO A MD CON GUIA DE DESPACHO N° 79.865</t>
  </si>
  <si>
    <t>SERVICIO DE AMETALADO A UN DESCANSO DE MOTOR BOMBA GIV N°2</t>
  </si>
  <si>
    <t>SERVICIO A UN DESCANSO MOTOR BOMBA GIW N°2 PARA EVALUACION Y METALADO</t>
  </si>
  <si>
    <t>SERVICIO A UN A-FRAME DE PERFORADORA</t>
  </si>
  <si>
    <t>SERVICIO DE MECANIZADO ALOJAMIENTO A-FRAME, PEB08</t>
  </si>
  <si>
    <t>SERVICIO RECUPERACION DE 1 A-FRAME INGRESADO A MD CON GUIA DE DESPACHO N°81491</t>
  </si>
  <si>
    <t xml:space="preserve">SERVICIOS A UNA VALVULA DE BOLA SEGMENTADA NELES CONTROL, MODELO Q-RECA14DJJST </t>
  </si>
  <si>
    <t>SERVICIO DE RECUPERACION A 2 DESCANSOS DE UN REDUCTOR YANKEE</t>
  </si>
  <si>
    <t>A-FRAME</t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</si>
  <si>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FLENDER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</si>
  <si>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REDUCTOR DE GIRO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</si>
  <si>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REDUCTORES KELLER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</si>
  <si>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REDUCTORES FALK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</si>
  <si>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 xml:space="preserve">REDUCTORES BABCOOK 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</si>
  <si>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REDUCTORES TSUBAKI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</si>
  <si>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OTRAS MARCAS Y MODELOS DE REDUCTORES</t>
    </r>
  </si>
  <si>
    <t>89,75</t>
  </si>
  <si>
    <t>100,00</t>
  </si>
  <si>
    <t>7,25</t>
  </si>
  <si>
    <t>20,5</t>
  </si>
  <si>
    <t>89,00</t>
  </si>
  <si>
    <t>123,25</t>
  </si>
  <si>
    <t>82,5</t>
  </si>
  <si>
    <t>49,00</t>
  </si>
  <si>
    <t>58,25</t>
  </si>
  <si>
    <t>21,5</t>
  </si>
  <si>
    <t>11,75</t>
  </si>
  <si>
    <t>100,5</t>
  </si>
  <si>
    <t>44,25</t>
  </si>
  <si>
    <t>63,5</t>
  </si>
  <si>
    <t>2,5</t>
  </si>
  <si>
    <t>61,00</t>
  </si>
  <si>
    <t>55,00</t>
  </si>
  <si>
    <t>74,75</t>
  </si>
  <si>
    <t>72,25</t>
  </si>
  <si>
    <t>24,5</t>
  </si>
  <si>
    <t>1,00</t>
  </si>
  <si>
    <t>42,25</t>
  </si>
  <si>
    <t>35,75</t>
  </si>
  <si>
    <t>165,75</t>
  </si>
  <si>
    <t>71,5</t>
  </si>
  <si>
    <t>110,25</t>
  </si>
  <si>
    <t>81,00</t>
  </si>
  <si>
    <t>12,5</t>
  </si>
  <si>
    <t>212,00</t>
  </si>
  <si>
    <t>95,00</t>
  </si>
  <si>
    <t>252,00</t>
  </si>
  <si>
    <t>34,75</t>
  </si>
  <si>
    <t>40,5</t>
  </si>
  <si>
    <t>28,75</t>
  </si>
  <si>
    <t>320,00</t>
  </si>
  <si>
    <t>18,00</t>
  </si>
  <si>
    <t>174,75</t>
  </si>
  <si>
    <t>10,00</t>
  </si>
  <si>
    <t>12,75</t>
  </si>
  <si>
    <t>83,00</t>
  </si>
  <si>
    <t>42,75</t>
  </si>
  <si>
    <t>30,5</t>
  </si>
  <si>
    <t>63,25</t>
  </si>
  <si>
    <t>35,25</t>
  </si>
  <si>
    <t>1,75</t>
  </si>
  <si>
    <t>250,25</t>
  </si>
  <si>
    <t>21,75</t>
  </si>
  <si>
    <t>116,25</t>
  </si>
  <si>
    <t>28,25</t>
  </si>
  <si>
    <t>60,00</t>
  </si>
  <si>
    <t>185,00</t>
  </si>
  <si>
    <t>18,5</t>
  </si>
  <si>
    <t>60,25</t>
  </si>
  <si>
    <t>21,00</t>
  </si>
  <si>
    <t>83,5</t>
  </si>
  <si>
    <t>11,25</t>
  </si>
  <si>
    <t>28,5</t>
  </si>
  <si>
    <t>123,00</t>
  </si>
  <si>
    <t>94,75</t>
  </si>
  <si>
    <t>56,75</t>
  </si>
  <si>
    <t>68,5</t>
  </si>
  <si>
    <t>64,75</t>
  </si>
  <si>
    <t>39,25</t>
  </si>
  <si>
    <t>45,75</t>
  </si>
  <si>
    <t>17,5</t>
  </si>
  <si>
    <t>44,75</t>
  </si>
  <si>
    <t>27,75</t>
  </si>
  <si>
    <t>51,25</t>
  </si>
  <si>
    <t>117,00</t>
  </si>
  <si>
    <t>107,00</t>
  </si>
  <si>
    <t>16,75</t>
  </si>
  <si>
    <t>16,25</t>
  </si>
  <si>
    <t>15,25</t>
  </si>
  <si>
    <t>SERVICIO  DE REPASO DE HILOS A UNA TUERCA</t>
  </si>
  <si>
    <t xml:space="preserve">SERVICIO DE RECUPERACION A UN TORNILLO DECANTER FOOLEX 500 </t>
  </si>
  <si>
    <t xml:space="preserve">SERVICIO DE ARMADO Y MONTAJE DE 2 ACOPLES, MEDIDAS REFERENCIALES:  Ø318 x Ø190 x 250mm. DE MOTO REDUCTORES </t>
  </si>
  <si>
    <t>PERFORADORA</t>
  </si>
  <si>
    <t>SERVICIO DE RECUPERACION EN REDUCTOR HANSEN, N° SERIE 2008/AM0002</t>
  </si>
  <si>
    <t>RODAMIENTOS</t>
  </si>
  <si>
    <t>FABRICACION DE UN FLEJE TRANSMISION SENSOR DE VELOCIDAD MOTOR 2500, SEGÚN PLANO SIN N°</t>
  </si>
  <si>
    <t>FABRICACION DE 40 PERNOS CUADRADOS, CADA UNO CON UNA TUERCA Y UNA PLACA GATA</t>
  </si>
  <si>
    <t>MOTOR</t>
  </si>
  <si>
    <t>SUMINISTRO DE 27200 PERNOS DIFERENTES, SEGÚN LISTADOS ADJUNTOS Y SUMINISTRO DE 10 SPRAY ESMALTE SINTETICO</t>
  </si>
  <si>
    <t>SERVICIO DE FABRICACION DE 4 BUJES DE BRONCE SIMILARES A MUESTRA DE Ø102mm. X Ø88mm. X 102 DE LARGO, REFERENCIAL</t>
  </si>
  <si>
    <t>FABRICACION DE 3 PERNOS M16 X 2 HEX GR. 10.9 DE 44mm DE LARGO HILO COMPLETO</t>
  </si>
  <si>
    <t>BOMBA PATRISSOLI, MODELO EKL 30, N° SERIE 7731 PARA SERVICIO DE RECUPERACION</t>
  </si>
  <si>
    <t xml:space="preserve">PALAS </t>
  </si>
  <si>
    <t>FABRICAR 2 PASADORES SEGÚN PLANO N° SMA-PL-C-009</t>
  </si>
  <si>
    <t>FABRICACION DE PERNOS M24X610mm. DE LARGO EN CALIDAD DE URGENCIA</t>
  </si>
  <si>
    <t>TUERCAS  Y ESPARRAGOS</t>
  </si>
  <si>
    <t>SERVICIO A MANGA MAYOR DE DECANTADOR ALDEC 45 PARA RECUPERACION DE PISTAS</t>
  </si>
  <si>
    <t>SERVICIO DE MONTAJES A 2 BUJES A 1 TENAZA DE AGITADOR INGRESADOS A MD SIN GUIA DE DESPACHO</t>
  </si>
  <si>
    <t>SERVICIO DE MECANIZADO A UN BUJE PIN CENTRAL DE UN A-FRAME 4100XB</t>
  </si>
  <si>
    <t>SUMINISTRO DE PERNERIA PARA DIFERENTES TIPOS DE TRABAJOS</t>
  </si>
  <si>
    <t>SERVICIO DE RECUPERACION DE UN PANTOGRAFO Y UN BALDE, TRACTOR AGRICOLA TRCASE#02</t>
  </si>
  <si>
    <t>DESINTEGRACION DE PERNOS EN SWING RACK DE PALA N°6, IN SITU LOS BRONCES</t>
  </si>
  <si>
    <t>SERVICIO DE FABRICACION DE BUJES PITMAN, MEDIDAS Ø215mm. X Ø200,4mm. X 203,2mm. DE LARGO</t>
  </si>
  <si>
    <t>FABRICACION DE 16 BUJES EN ACERO SAE 3115 , SERVICIOS A UN YUGO , IN SITU</t>
  </si>
  <si>
    <t>SERVICIO DE DESARME A UN BALDE 360 Y</t>
  </si>
  <si>
    <t xml:space="preserve">SERVICIO A TUERCAS DE FIJACION KM15 </t>
  </si>
  <si>
    <t>CELOSIAS</t>
  </si>
  <si>
    <t>SERVICIO DE FABRICACION DE 8 BUJES, MEDIDAS REFERENCIALES: Ø58,7mm. X 34,26mm. X 105mm. DE LARGO, EN ACERO AISI 420 PARA UNA  PRENSA STOPA BOMBA WARMAN</t>
  </si>
  <si>
    <t>TRANSMISION HOIST PAB 10 , PARA SERVICIO DE CONTROL DIMENSIONAL DE ALOJAMIENTOS DE ANCLAJE</t>
  </si>
  <si>
    <t>1 BOMBA FMC N°554, 1 BOMBA FMC N°553 , BOMBAS DE ALTA PRESION PARA SERVICIO DE RECUPERACION</t>
  </si>
  <si>
    <t>FABRICAR 2 PASADORES DE Ø100mm. ,  DE 16.1 Y 16.2 EN ACERO SAE 4340</t>
  </si>
  <si>
    <t>SERVICIO DE RECUPERACION DE UN TORNILLO TRANSPORTADOR DECANTER ALDEC 30, N° DE SERIE 5120927</t>
  </si>
  <si>
    <t>SERVICIO DE FABRICACION DE 4 CAÑERIAS REFRIGERACION MOTOR ELECTRICO DE UNA BOMBA DE AGUA VERTICAL, SIMILAR A MUESTRA</t>
  </si>
  <si>
    <t>FABRICACION DE 7 PASADORES EN ACERO SAE 4340 PARA UN MASTIL PEB08, SIMILAR A MUESTRA</t>
  </si>
  <si>
    <t>SERVICIO DE CONTROL A 20 PERNOS, MEDIDAS REFERENCIALES:  M64 x 3 x 325mm. LARGO , N° DE PARTE 7.500152 CON TUERCA SEGÚN PLANO N° 7.5001850 rev.1</t>
  </si>
  <si>
    <t>SERVICIOS A UNA TRANSMISION HOIST, COD: 001132034.</t>
  </si>
  <si>
    <t>FABRICACION DE 12 ESPARRAGOS Y TUERCAS SEGÚN MUESTRA.</t>
  </si>
  <si>
    <t>SERVICIOS DE MECANIZADO DE ALOJAMIENTOS INTERNOS DE DIFUSOR ( IMPULSOR WENCO 120 )</t>
  </si>
  <si>
    <t>PLATAFORMA</t>
  </si>
  <si>
    <t xml:space="preserve">SERVICIO A 4 C/U CONJUNTO DE RODILLOS PARA PAB 10 </t>
  </si>
  <si>
    <t>SERVICIO ENDEREZADO DE PLACA Y FABRICAR PASADOR SIMILAR A MUESTRA, EN CALIDAD DE URGENCIA.</t>
  </si>
  <si>
    <t>SERVICIO DE RECUPERACION DE MANGAS DE RODILLO DE 3000 KG</t>
  </si>
  <si>
    <t>PALA N°6 PARA SERVICIO DE LEVANTAMIENTO DE MEDIDAS EN TERRENO Y FABRICACION DE UNA LANZA</t>
  </si>
  <si>
    <t>SERVICIO DE RECUPERACION DE 1 ALOJAMIENTO DE MUÑON A UN CILINDRO DE LEVANTE,  IN SITU</t>
  </si>
  <si>
    <t>PALA N°8  PARA SERVICIO FABRICACION DE UNA ESCALA, Y UNA PLATAFORMA SUPERIOR, SEGÚN MEDIDAS TOMADAS</t>
  </si>
  <si>
    <t>SERVICIO DE ARMADO DE UN POWER STEP PAB 12</t>
  </si>
  <si>
    <t>PERFORADORA DMM3 PARA SERVICIO DE ARMADO DE CABEZAL DE ROTACION</t>
  </si>
  <si>
    <t>CUERPO BOMBA HAZLETONN PARA SERVICIO VACIADO POR DESINTEGRACION DE 6 ALOJAMIENTOS DE PERNOS</t>
  </si>
  <si>
    <t>PALA KOMATSU PC5500 PARA SERVICIO DE CONTROL ALOJAMIENTOS DE RUEDA MOTRIZ Y RODILLOS IN SITU</t>
  </si>
  <si>
    <t>PALA PC 5500 PARA FABRICACION DE 30 INSERTOS PARA RUEDA MOTRIZ</t>
  </si>
  <si>
    <t>PALA KOMATSU PC5500 PARA SERVICIO DE RECUPERACION DE 2 PUERTAS Y UNA REJILLA ENFRIADOR HIDRAULICO PTO PHK09</t>
  </si>
  <si>
    <t>PERFORADORA 49 HR PARA SERVICIO DE ARMADO DE COMPONENTES AUXILIARES DE MASTIL, LOS BRONCES</t>
  </si>
  <si>
    <t>PALA N°8  PARA SERVICIO DE ARMADO DE PLATAFORMA Y ESCALAS, LOS BRONCES</t>
  </si>
  <si>
    <t>SERVICIO DE BARRENADO  DE ALOJAMIENTO , DIRECCION CARGADOR FRONTAL 07 IN SITU</t>
  </si>
  <si>
    <t>SERVICIO DE RECUPERACION DE ALOJAMIENTO DE 90mm. EN CAJA PORTARODAMIENTO DE CENTRIFUGA, SEGÚN INDICACIONES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</si>
</sst>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8"/>
      <color indexed="8"/>
      <name val="Arial"/>
      <family val="2"/>
    </font>
    <font>
      <b/>
      <sz val="14"/>
      <color indexed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Wingdings 2"/>
      <family val="1"/>
      <charset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gradientFill degree="135">
        <stop position="0">
          <color theme="0"/>
        </stop>
        <stop position="1">
          <color theme="8" tint="0.80001220740379042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0" fillId="3" borderId="7" xfId="0" applyFill="1" applyBorder="1"/>
    <xf numFmtId="0" fontId="6" fillId="3" borderId="7" xfId="0" applyFont="1" applyFill="1" applyBorder="1"/>
    <xf numFmtId="49" fontId="6" fillId="3" borderId="7" xfId="0" applyNumberFormat="1" applyFont="1" applyFill="1" applyBorder="1"/>
    <xf numFmtId="0" fontId="8" fillId="3" borderId="7" xfId="0" applyFont="1" applyFill="1" applyBorder="1"/>
    <xf numFmtId="0" fontId="0" fillId="3" borderId="7" xfId="0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7" fillId="3" borderId="7" xfId="0" applyFont="1" applyFill="1" applyBorder="1"/>
    <xf numFmtId="49" fontId="6" fillId="3" borderId="7" xfId="0" applyNumberFormat="1" applyFont="1" applyFill="1" applyBorder="1" applyAlignment="1">
      <alignment horizontal="left"/>
    </xf>
    <xf numFmtId="0" fontId="6" fillId="3" borderId="7" xfId="0" applyNumberFormat="1" applyFont="1" applyFill="1" applyBorder="1" applyAlignment="1">
      <alignment horizontal="left"/>
    </xf>
    <xf numFmtId="49" fontId="6" fillId="3" borderId="0" xfId="0" applyNumberFormat="1" applyFont="1" applyFill="1"/>
    <xf numFmtId="0" fontId="0" fillId="3" borderId="7" xfId="0" applyFont="1" applyFill="1" applyBorder="1"/>
    <xf numFmtId="2" fontId="6" fillId="0" borderId="0" xfId="0" applyNumberFormat="1" applyFont="1" applyBorder="1"/>
    <xf numFmtId="49" fontId="6" fillId="3" borderId="8" xfId="0" applyNumberFormat="1" applyFont="1" applyFill="1" applyBorder="1"/>
    <xf numFmtId="2" fontId="6" fillId="3" borderId="7" xfId="0" applyNumberFormat="1" applyFont="1" applyFill="1" applyBorder="1"/>
    <xf numFmtId="2" fontId="6" fillId="3" borderId="9" xfId="0" applyNumberFormat="1" applyFont="1" applyFill="1" applyBorder="1"/>
    <xf numFmtId="0" fontId="0" fillId="3" borderId="10" xfId="0" applyFill="1" applyBorder="1"/>
    <xf numFmtId="0" fontId="9" fillId="3" borderId="7" xfId="0" applyFont="1" applyFill="1" applyBorder="1"/>
    <xf numFmtId="164" fontId="4" fillId="2" borderId="7" xfId="1" applyNumberFormat="1" applyFont="1" applyFill="1" applyBorder="1" applyAlignment="1">
      <alignment horizontal="center" vertical="center" wrapText="1" shrinkToFit="1"/>
    </xf>
    <xf numFmtId="164" fontId="4" fillId="2" borderId="8" xfId="1" applyNumberFormat="1" applyFont="1" applyFill="1" applyBorder="1" applyAlignment="1">
      <alignment horizontal="center" vertical="center" wrapText="1" shrinkToFit="1"/>
    </xf>
    <xf numFmtId="164" fontId="2" fillId="2" borderId="5" xfId="1" applyNumberFormat="1" applyFont="1" applyFill="1" applyBorder="1" applyAlignment="1">
      <alignment horizontal="center" vertical="center" wrapText="1" shrinkToFit="1"/>
    </xf>
    <xf numFmtId="164" fontId="5" fillId="2" borderId="6" xfId="1" applyNumberFormat="1" applyFont="1" applyFill="1" applyBorder="1" applyAlignment="1">
      <alignment horizontal="center" vertical="center" wrapText="1" shrinkToFit="1"/>
    </xf>
    <xf numFmtId="164" fontId="2" fillId="2" borderId="1" xfId="1" applyNumberFormat="1" applyFont="1" applyFill="1" applyBorder="1" applyAlignment="1">
      <alignment horizontal="center" vertical="center" shrinkToFit="1"/>
    </xf>
    <xf numFmtId="164" fontId="3" fillId="2" borderId="2" xfId="1" applyNumberFormat="1" applyFont="1" applyFill="1" applyBorder="1" applyAlignment="1">
      <alignment horizontal="center" vertical="center" shrinkToFit="1"/>
    </xf>
    <xf numFmtId="164" fontId="2" fillId="2" borderId="3" xfId="1" applyNumberFormat="1" applyFont="1" applyFill="1" applyBorder="1" applyAlignment="1">
      <alignment horizontal="center" vertical="center" wrapText="1" shrinkToFit="1"/>
    </xf>
    <xf numFmtId="164" fontId="2" fillId="2" borderId="4" xfId="1" applyNumberFormat="1" applyFont="1" applyFill="1" applyBorder="1" applyAlignment="1">
      <alignment horizontal="center" vertical="center" wrapText="1" shrinkToFit="1"/>
    </xf>
    <xf numFmtId="0" fontId="6" fillId="0" borderId="0" xfId="0" applyFont="1"/>
    <xf numFmtId="0" fontId="6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49" fontId="7" fillId="3" borderId="7" xfId="0" applyNumberFormat="1" applyFont="1" applyFill="1" applyBorder="1" applyAlignment="1">
      <alignment horizontal="left"/>
    </xf>
    <xf numFmtId="49" fontId="7" fillId="3" borderId="7" xfId="0" applyNumberFormat="1" applyFont="1" applyFill="1" applyBorder="1"/>
    <xf numFmtId="0" fontId="0" fillId="0" borderId="0" xfId="0" applyAlignment="1">
      <alignment horizontal="left"/>
    </xf>
  </cellXfs>
  <cellStyles count="5">
    <cellStyle name="Normal" xfId="0" builtinId="0"/>
    <cellStyle name="Normal 2" xfId="3"/>
    <cellStyle name="Normal 3" xfId="1"/>
    <cellStyle name="Porcentaje 2" xfId="4"/>
    <cellStyle name="Porcentaje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B26" sqref="B26"/>
    </sheetView>
  </sheetViews>
  <sheetFormatPr baseColWidth="10" defaultRowHeight="15" x14ac:dyDescent="0.25"/>
  <sheetData>
    <row r="4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5"/>
  <sheetViews>
    <sheetView tabSelected="1" workbookViewId="0">
      <selection activeCell="A11" sqref="A11"/>
    </sheetView>
  </sheetViews>
  <sheetFormatPr baseColWidth="10" defaultRowHeight="15" x14ac:dyDescent="0.25"/>
  <cols>
    <col min="1" max="1" width="13.5703125" customWidth="1"/>
    <col min="2" max="2" width="128" customWidth="1"/>
    <col min="3" max="3" width="22.7109375" customWidth="1"/>
    <col min="4" max="4" width="21" customWidth="1"/>
    <col min="5" max="5" width="21.85546875" customWidth="1"/>
    <col min="6" max="6" width="20" customWidth="1"/>
    <col min="7" max="7" width="17" customWidth="1"/>
    <col min="8" max="8" width="19.140625" customWidth="1"/>
    <col min="9" max="9" width="17.42578125" customWidth="1"/>
    <col min="10" max="10" width="21.7109375" customWidth="1"/>
    <col min="11" max="11" width="20.42578125" customWidth="1"/>
    <col min="12" max="13" width="20.5703125" customWidth="1"/>
    <col min="14" max="14" width="20.7109375" customWidth="1"/>
    <col min="15" max="15" width="22.42578125" customWidth="1"/>
    <col min="16" max="16" width="22.85546875" customWidth="1"/>
    <col min="17" max="17" width="20.28515625" customWidth="1"/>
    <col min="18" max="18" width="21.140625" customWidth="1"/>
    <col min="19" max="19" width="19.7109375" customWidth="1"/>
    <col min="20" max="20" width="18.5703125" customWidth="1"/>
  </cols>
  <sheetData>
    <row r="2" spans="1:21" ht="15.75" thickBot="1" x14ac:dyDescent="0.3"/>
    <row r="3" spans="1:21" x14ac:dyDescent="0.25">
      <c r="A3" s="24" t="s">
        <v>0</v>
      </c>
      <c r="B3" s="26" t="s">
        <v>198</v>
      </c>
      <c r="C3" s="28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2" t="s">
        <v>7</v>
      </c>
      <c r="J3" s="22" t="s">
        <v>8</v>
      </c>
      <c r="K3" s="22" t="s">
        <v>9</v>
      </c>
      <c r="L3" s="22" t="s">
        <v>10</v>
      </c>
      <c r="M3" s="22" t="s">
        <v>11</v>
      </c>
      <c r="N3" s="22" t="s">
        <v>12</v>
      </c>
      <c r="O3" s="22" t="s">
        <v>13</v>
      </c>
      <c r="P3" s="22" t="s">
        <v>14</v>
      </c>
      <c r="Q3" s="22" t="s">
        <v>15</v>
      </c>
      <c r="R3" s="22" t="s">
        <v>16</v>
      </c>
      <c r="S3" s="22" t="s">
        <v>206</v>
      </c>
      <c r="T3" s="22" t="s">
        <v>217</v>
      </c>
    </row>
    <row r="4" spans="1:21" x14ac:dyDescent="0.25">
      <c r="A4" s="25"/>
      <c r="B4" s="27"/>
      <c r="C4" s="2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1" x14ac:dyDescent="0.25">
      <c r="A5" s="5" t="s">
        <v>17</v>
      </c>
      <c r="B5" s="8" t="s">
        <v>18</v>
      </c>
      <c r="C5" s="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7"/>
      <c r="T5" s="7"/>
    </row>
    <row r="6" spans="1:21" x14ac:dyDescent="0.25">
      <c r="A6" s="5"/>
      <c r="B6" s="5"/>
      <c r="C6" s="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7"/>
      <c r="T6" s="7"/>
    </row>
    <row r="7" spans="1:21" x14ac:dyDescent="0.25">
      <c r="A7" s="10">
        <v>17745</v>
      </c>
      <c r="B7" s="11" t="s">
        <v>19</v>
      </c>
      <c r="C7" s="12">
        <f>SUM(J7+M7+P7)</f>
        <v>128</v>
      </c>
      <c r="D7" s="7"/>
      <c r="E7" s="7"/>
      <c r="F7" s="7"/>
      <c r="G7" s="7"/>
      <c r="H7" s="7"/>
      <c r="I7" s="7"/>
      <c r="J7" s="7" t="s">
        <v>106</v>
      </c>
      <c r="K7" s="7"/>
      <c r="L7" s="7"/>
      <c r="M7" s="7" t="s">
        <v>107</v>
      </c>
      <c r="N7" s="7"/>
      <c r="O7" s="7"/>
      <c r="P7" s="7" t="s">
        <v>105</v>
      </c>
      <c r="Q7" s="7"/>
      <c r="R7" s="7"/>
      <c r="S7" s="7"/>
      <c r="T7" s="7"/>
    </row>
    <row r="8" spans="1:21" x14ac:dyDescent="0.25">
      <c r="A8" s="33">
        <v>17883</v>
      </c>
      <c r="B8" s="11" t="s">
        <v>375</v>
      </c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1" x14ac:dyDescent="0.25">
      <c r="A9" s="10">
        <v>17915</v>
      </c>
      <c r="B9" s="11" t="s">
        <v>20</v>
      </c>
      <c r="C9" s="12">
        <f>SUM(D9+J9+M9+P9)</f>
        <v>17</v>
      </c>
      <c r="D9" s="7" t="s">
        <v>109</v>
      </c>
      <c r="E9" s="7"/>
      <c r="F9" s="7"/>
      <c r="G9" s="7"/>
      <c r="H9" s="7"/>
      <c r="I9" s="7"/>
      <c r="J9" s="7" t="s">
        <v>170</v>
      </c>
      <c r="K9" s="7"/>
      <c r="L9" s="7"/>
      <c r="M9" s="7" t="s">
        <v>110</v>
      </c>
      <c r="N9" s="7"/>
      <c r="O9" s="7"/>
      <c r="P9" s="7" t="s">
        <v>108</v>
      </c>
      <c r="Q9" s="7"/>
      <c r="R9" s="7"/>
      <c r="S9" s="7"/>
      <c r="T9" s="7"/>
    </row>
    <row r="10" spans="1:21" x14ac:dyDescent="0.25">
      <c r="A10" s="10">
        <v>17938</v>
      </c>
      <c r="B10" s="11" t="s">
        <v>21</v>
      </c>
      <c r="C10" s="12">
        <f>SUM(D10+J10+M10+P10)</f>
        <v>89.75</v>
      </c>
      <c r="D10" s="7" t="s">
        <v>113</v>
      </c>
      <c r="E10" s="7"/>
      <c r="F10" s="7"/>
      <c r="G10" s="7"/>
      <c r="H10" s="7"/>
      <c r="I10" s="7"/>
      <c r="J10" s="7" t="s">
        <v>108</v>
      </c>
      <c r="K10" s="7"/>
      <c r="L10" s="7"/>
      <c r="M10" s="7" t="s">
        <v>114</v>
      </c>
      <c r="N10" s="7"/>
      <c r="O10" s="7"/>
      <c r="P10" s="7" t="s">
        <v>112</v>
      </c>
      <c r="Q10" s="7"/>
      <c r="R10" s="7"/>
      <c r="S10" s="7"/>
      <c r="T10" s="7"/>
    </row>
    <row r="11" spans="1:21" x14ac:dyDescent="0.25">
      <c r="A11" s="10">
        <v>18625</v>
      </c>
      <c r="B11" s="11" t="s">
        <v>37</v>
      </c>
      <c r="C11" s="12">
        <f>SUM(M11+P11+S11)</f>
        <v>41.5</v>
      </c>
      <c r="D11" s="7"/>
      <c r="E11" s="7"/>
      <c r="F11" s="7"/>
      <c r="G11" s="7"/>
      <c r="H11" s="7"/>
      <c r="I11" s="7"/>
      <c r="J11" s="7"/>
      <c r="K11" s="7"/>
      <c r="L11" s="7"/>
      <c r="M11" s="7" t="s">
        <v>116</v>
      </c>
      <c r="N11" s="7"/>
      <c r="O11" s="7"/>
      <c r="P11" s="7" t="s">
        <v>115</v>
      </c>
      <c r="Q11" s="7"/>
      <c r="R11" s="7"/>
      <c r="S11" s="7" t="s">
        <v>153</v>
      </c>
      <c r="T11" s="7"/>
    </row>
    <row r="12" spans="1:21" x14ac:dyDescent="0.25">
      <c r="A12" s="10">
        <v>18745</v>
      </c>
      <c r="B12" s="11" t="s">
        <v>22</v>
      </c>
      <c r="C12" s="12">
        <f>SUM(M12+P12)</f>
        <v>66.5</v>
      </c>
      <c r="D12" s="7"/>
      <c r="E12" s="7"/>
      <c r="F12" s="7"/>
      <c r="G12" s="7"/>
      <c r="H12" s="7"/>
      <c r="I12" s="7"/>
      <c r="J12" s="7"/>
      <c r="K12" s="7"/>
      <c r="L12" s="7"/>
      <c r="M12" s="7" t="s">
        <v>118</v>
      </c>
      <c r="N12" s="7"/>
      <c r="O12" s="7"/>
      <c r="P12" s="7" t="s">
        <v>117</v>
      </c>
      <c r="Q12" s="7"/>
      <c r="R12" s="7"/>
      <c r="S12" s="7"/>
      <c r="T12" s="7"/>
    </row>
    <row r="13" spans="1:21" x14ac:dyDescent="0.25">
      <c r="A13" s="33">
        <v>18917</v>
      </c>
      <c r="B13" s="11" t="s">
        <v>391</v>
      </c>
      <c r="C13" s="1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1" x14ac:dyDescent="0.25">
      <c r="A14" s="10">
        <v>18940</v>
      </c>
      <c r="B14" s="11" t="s">
        <v>23</v>
      </c>
      <c r="C14" s="12">
        <f>SUM(K14++M14+P14)</f>
        <v>108.25</v>
      </c>
      <c r="D14" s="7"/>
      <c r="E14" s="7"/>
      <c r="F14" s="7"/>
      <c r="G14" s="7"/>
      <c r="H14" s="7"/>
      <c r="I14" s="7"/>
      <c r="J14" s="7"/>
      <c r="K14" s="7" t="s">
        <v>110</v>
      </c>
      <c r="L14" s="7"/>
      <c r="M14" s="7" t="s">
        <v>120</v>
      </c>
      <c r="N14" s="7"/>
      <c r="O14" s="7"/>
      <c r="P14" s="7" t="s">
        <v>119</v>
      </c>
      <c r="Q14" s="7"/>
      <c r="R14" s="7"/>
      <c r="S14" s="7"/>
      <c r="T14" s="7"/>
    </row>
    <row r="15" spans="1:21" x14ac:dyDescent="0.25">
      <c r="A15" s="10">
        <v>19002</v>
      </c>
      <c r="B15" s="11" t="s">
        <v>24</v>
      </c>
      <c r="C15" s="12">
        <f>SUM(J15+P15)</f>
        <v>31.5</v>
      </c>
      <c r="D15" s="7"/>
      <c r="E15" s="7"/>
      <c r="F15" s="7"/>
      <c r="G15" s="7"/>
      <c r="H15" s="7"/>
      <c r="I15" s="7"/>
      <c r="J15" s="7" t="s">
        <v>111</v>
      </c>
      <c r="K15" s="7"/>
      <c r="L15" s="7"/>
      <c r="M15" s="7"/>
      <c r="N15" s="7"/>
      <c r="O15" s="7"/>
      <c r="P15" s="7" t="s">
        <v>120</v>
      </c>
      <c r="Q15" s="7"/>
      <c r="R15" s="7"/>
      <c r="S15" s="7"/>
      <c r="T15" s="7"/>
    </row>
    <row r="16" spans="1:21" x14ac:dyDescent="0.25">
      <c r="A16" s="10">
        <v>19556</v>
      </c>
      <c r="B16" s="11" t="s">
        <v>25</v>
      </c>
      <c r="C16" s="12">
        <f>SUM(J16+K16+M16+P16)</f>
        <v>113.75</v>
      </c>
      <c r="D16" s="7"/>
      <c r="E16" s="7"/>
      <c r="F16" s="7"/>
      <c r="G16" s="7"/>
      <c r="H16" s="7"/>
      <c r="I16" s="7"/>
      <c r="J16" s="7" t="s">
        <v>122</v>
      </c>
      <c r="K16" s="7" t="s">
        <v>109</v>
      </c>
      <c r="L16" s="7"/>
      <c r="M16" s="7" t="s">
        <v>108</v>
      </c>
      <c r="N16" s="7"/>
      <c r="O16" s="7"/>
      <c r="P16" s="7" t="s">
        <v>121</v>
      </c>
      <c r="Q16" s="7"/>
      <c r="R16" s="7"/>
      <c r="S16" s="7"/>
      <c r="T16" s="7"/>
      <c r="U16" s="16"/>
    </row>
    <row r="17" spans="1:21" x14ac:dyDescent="0.25">
      <c r="A17" s="10">
        <v>19717</v>
      </c>
      <c r="B17" s="11" t="s">
        <v>26</v>
      </c>
      <c r="C17" s="13">
        <v>25.5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 t="s">
        <v>202</v>
      </c>
      <c r="Q17" s="7"/>
      <c r="R17" s="7"/>
      <c r="S17" s="7"/>
      <c r="T17" s="7"/>
    </row>
    <row r="18" spans="1:21" x14ac:dyDescent="0.25">
      <c r="A18" s="35">
        <v>19756</v>
      </c>
      <c r="B18" s="34" t="s">
        <v>406</v>
      </c>
      <c r="C18" s="11"/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1" x14ac:dyDescent="0.25">
      <c r="A19" s="10">
        <v>19860</v>
      </c>
      <c r="B19" s="11" t="s">
        <v>45</v>
      </c>
      <c r="C19" s="12">
        <f>SUM(J19+M19+P19)</f>
        <v>52.75</v>
      </c>
      <c r="D19" s="7"/>
      <c r="E19" s="7"/>
      <c r="F19" s="7"/>
      <c r="G19" s="7"/>
      <c r="H19" s="7"/>
      <c r="I19" s="7"/>
      <c r="J19" s="7" t="s">
        <v>124</v>
      </c>
      <c r="K19" s="7"/>
      <c r="L19" s="7"/>
      <c r="M19" s="7" t="s">
        <v>125</v>
      </c>
      <c r="N19" s="7"/>
      <c r="O19" s="7"/>
      <c r="P19" s="7" t="s">
        <v>117</v>
      </c>
      <c r="Q19" s="7"/>
      <c r="R19" s="7"/>
      <c r="S19" s="7"/>
      <c r="T19" s="17"/>
    </row>
    <row r="20" spans="1:21" x14ac:dyDescent="0.25">
      <c r="A20" s="10">
        <v>20106</v>
      </c>
      <c r="B20" s="11" t="s">
        <v>260</v>
      </c>
      <c r="C20" s="12">
        <f>SUM(M20+P20)</f>
        <v>55.5</v>
      </c>
      <c r="D20" s="18"/>
      <c r="E20" s="18"/>
      <c r="F20" s="18"/>
      <c r="G20" s="18"/>
      <c r="H20" s="18"/>
      <c r="I20" s="18"/>
      <c r="J20" s="18"/>
      <c r="K20" s="18"/>
      <c r="L20" s="18"/>
      <c r="M20" s="18" t="s">
        <v>261</v>
      </c>
      <c r="N20" s="18"/>
      <c r="O20" s="18"/>
      <c r="P20" s="18" t="s">
        <v>262</v>
      </c>
      <c r="Q20" s="18"/>
      <c r="R20" s="18"/>
      <c r="S20" s="19"/>
      <c r="T20" s="18"/>
    </row>
    <row r="21" spans="1:21" x14ac:dyDescent="0.25">
      <c r="A21" s="3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0"/>
    </row>
    <row r="22" spans="1:21" x14ac:dyDescent="0.25">
      <c r="A22" s="10"/>
      <c r="B22" s="8" t="s">
        <v>27</v>
      </c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1" x14ac:dyDescent="0.25">
      <c r="A23" s="10"/>
      <c r="B23" s="11"/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1" x14ac:dyDescent="0.25">
      <c r="A24" s="10">
        <v>17790</v>
      </c>
      <c r="B24" s="11" t="s">
        <v>30</v>
      </c>
      <c r="C24" s="12">
        <f>SUM(J24+P24)</f>
        <v>5</v>
      </c>
      <c r="D24" s="7"/>
      <c r="E24" s="7"/>
      <c r="F24" s="7"/>
      <c r="G24" s="7"/>
      <c r="H24" s="7"/>
      <c r="I24" s="7"/>
      <c r="J24" s="7" t="s">
        <v>127</v>
      </c>
      <c r="K24" s="7"/>
      <c r="L24" s="7"/>
      <c r="M24" s="7"/>
      <c r="N24" s="7"/>
      <c r="O24" s="7"/>
      <c r="P24" s="7" t="s">
        <v>126</v>
      </c>
      <c r="Q24" s="7"/>
      <c r="R24" s="7"/>
      <c r="S24" s="7"/>
      <c r="T24" s="7"/>
    </row>
    <row r="25" spans="1:21" x14ac:dyDescent="0.25">
      <c r="A25" s="10">
        <v>17928</v>
      </c>
      <c r="B25" s="11" t="s">
        <v>32</v>
      </c>
      <c r="C25" s="12">
        <f>SUM(J25+L25+O25)</f>
        <v>137</v>
      </c>
      <c r="D25" s="7"/>
      <c r="E25" s="7"/>
      <c r="F25" s="7"/>
      <c r="G25" s="7"/>
      <c r="H25" s="7"/>
      <c r="I25" s="7"/>
      <c r="J25" s="7" t="s">
        <v>128</v>
      </c>
      <c r="K25" s="7"/>
      <c r="L25" s="7" t="s">
        <v>129</v>
      </c>
      <c r="M25" s="7"/>
      <c r="N25" s="7"/>
      <c r="O25" s="7" t="s">
        <v>130</v>
      </c>
      <c r="P25" s="7"/>
      <c r="Q25" s="7"/>
      <c r="R25" s="7" t="s">
        <v>209</v>
      </c>
      <c r="S25" s="7"/>
      <c r="T25" s="7"/>
    </row>
    <row r="26" spans="1:21" x14ac:dyDescent="0.25">
      <c r="A26" s="10">
        <v>18068</v>
      </c>
      <c r="B26" s="11" t="s">
        <v>33</v>
      </c>
      <c r="C26" s="12">
        <f>SUM(J26+L26)</f>
        <v>116.25</v>
      </c>
      <c r="D26" s="7"/>
      <c r="E26" s="7"/>
      <c r="F26" s="7"/>
      <c r="G26" s="7"/>
      <c r="H26" s="7"/>
      <c r="I26" s="7"/>
      <c r="J26" s="7" t="s">
        <v>131</v>
      </c>
      <c r="K26" s="7"/>
      <c r="L26" s="7" t="s">
        <v>132</v>
      </c>
      <c r="M26" s="7"/>
      <c r="N26" s="7"/>
      <c r="O26" s="7"/>
      <c r="P26" s="7"/>
      <c r="Q26" s="7"/>
      <c r="R26" s="7"/>
      <c r="S26" s="7"/>
      <c r="T26" s="7"/>
    </row>
    <row r="27" spans="1:21" x14ac:dyDescent="0.25">
      <c r="A27" s="10">
        <v>18278</v>
      </c>
      <c r="B27" s="11" t="s">
        <v>34</v>
      </c>
      <c r="C27" s="1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1" x14ac:dyDescent="0.25">
      <c r="A28" s="10">
        <v>18550</v>
      </c>
      <c r="B28" s="11" t="s">
        <v>36</v>
      </c>
      <c r="C28" s="12">
        <f>SUM(J28+L28+O28+S28)</f>
        <v>114.5</v>
      </c>
      <c r="D28" s="7"/>
      <c r="E28" s="7"/>
      <c r="F28" s="7"/>
      <c r="G28" s="7"/>
      <c r="H28" s="7"/>
      <c r="I28" s="7"/>
      <c r="J28" s="7" t="s">
        <v>133</v>
      </c>
      <c r="K28" s="7"/>
      <c r="L28" s="7" t="s">
        <v>134</v>
      </c>
      <c r="M28" s="7"/>
      <c r="N28" s="7"/>
      <c r="O28" s="7" t="s">
        <v>135</v>
      </c>
      <c r="P28" s="7"/>
      <c r="Q28" s="7"/>
      <c r="R28" s="7"/>
      <c r="S28" s="7" t="s">
        <v>109</v>
      </c>
      <c r="T28" s="7"/>
    </row>
    <row r="29" spans="1:21" x14ac:dyDescent="0.25">
      <c r="A29" s="10">
        <v>19309</v>
      </c>
      <c r="B29" s="11" t="s">
        <v>40</v>
      </c>
      <c r="C29" s="13">
        <v>40.75</v>
      </c>
      <c r="D29" s="7"/>
      <c r="E29" s="7"/>
      <c r="F29" s="7"/>
      <c r="G29" s="7"/>
      <c r="H29" s="7"/>
      <c r="I29" s="7"/>
      <c r="J29" s="7"/>
      <c r="K29" s="7"/>
      <c r="L29" s="7" t="s">
        <v>136</v>
      </c>
      <c r="M29" s="7"/>
      <c r="N29" s="7"/>
      <c r="O29" s="7"/>
      <c r="P29" s="7"/>
      <c r="Q29" s="7"/>
      <c r="R29" s="7"/>
      <c r="S29" s="7"/>
      <c r="T29" s="7"/>
    </row>
    <row r="30" spans="1:21" x14ac:dyDescent="0.25">
      <c r="A30" s="10">
        <v>19327</v>
      </c>
      <c r="B30" s="11" t="s">
        <v>41</v>
      </c>
      <c r="C30" s="13">
        <v>102.5</v>
      </c>
      <c r="D30" s="7"/>
      <c r="E30" s="7"/>
      <c r="F30" s="7"/>
      <c r="G30" s="7"/>
      <c r="H30" s="7"/>
      <c r="I30" s="7"/>
      <c r="J30" s="7"/>
      <c r="K30" s="7"/>
      <c r="L30" s="7" t="s">
        <v>137</v>
      </c>
      <c r="M30" s="7"/>
      <c r="N30" s="7"/>
      <c r="O30" s="7"/>
      <c r="P30" s="7"/>
      <c r="Q30" s="7"/>
      <c r="R30" s="7"/>
      <c r="S30" s="7"/>
      <c r="T30" s="7"/>
      <c r="U30" s="16"/>
    </row>
    <row r="31" spans="1:21" x14ac:dyDescent="0.25">
      <c r="A31" s="10">
        <v>19355</v>
      </c>
      <c r="B31" s="11" t="s">
        <v>42</v>
      </c>
      <c r="C31" s="12">
        <f>SUM(D31+F31+K31+L31+M31+O31+P31)</f>
        <v>293.25</v>
      </c>
      <c r="D31" s="7" t="s">
        <v>139</v>
      </c>
      <c r="E31" s="7"/>
      <c r="F31" s="7" t="s">
        <v>123</v>
      </c>
      <c r="G31" s="7"/>
      <c r="H31" s="7"/>
      <c r="I31" s="7"/>
      <c r="J31" s="7"/>
      <c r="K31" s="7" t="s">
        <v>116</v>
      </c>
      <c r="L31" s="7" t="s">
        <v>210</v>
      </c>
      <c r="M31" s="7" t="s">
        <v>190</v>
      </c>
      <c r="N31" s="7"/>
      <c r="O31" s="7" t="s">
        <v>203</v>
      </c>
      <c r="P31" s="7" t="s">
        <v>179</v>
      </c>
      <c r="Q31" s="7"/>
      <c r="R31" s="7"/>
      <c r="S31" s="7"/>
      <c r="T31" s="7"/>
    </row>
    <row r="32" spans="1:21" x14ac:dyDescent="0.25">
      <c r="A32" s="10">
        <v>19384</v>
      </c>
      <c r="B32" s="11" t="s">
        <v>43</v>
      </c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10">
        <v>19611</v>
      </c>
      <c r="B33" s="11" t="s">
        <v>44</v>
      </c>
      <c r="C33" s="12">
        <f>SUM(D33+L33)</f>
        <v>51.25</v>
      </c>
      <c r="D33" s="7" t="s">
        <v>111</v>
      </c>
      <c r="E33" s="7"/>
      <c r="F33" s="7"/>
      <c r="G33" s="7"/>
      <c r="H33" s="7"/>
      <c r="I33" s="7"/>
      <c r="J33" s="7"/>
      <c r="K33" s="7"/>
      <c r="L33" s="7" t="s">
        <v>140</v>
      </c>
      <c r="M33" s="7"/>
      <c r="N33" s="7"/>
      <c r="O33" s="7"/>
      <c r="P33" s="7"/>
      <c r="Q33" s="7"/>
      <c r="R33" s="7"/>
      <c r="S33" s="7"/>
      <c r="T33" s="7"/>
    </row>
    <row r="34" spans="1:20" x14ac:dyDescent="0.25">
      <c r="A34" s="10">
        <v>20215</v>
      </c>
      <c r="B34" s="11" t="s">
        <v>267</v>
      </c>
      <c r="C34" s="12">
        <f>SUM(L34+M34)</f>
        <v>59.25</v>
      </c>
      <c r="D34" s="18"/>
      <c r="E34" s="18"/>
      <c r="F34" s="18"/>
      <c r="G34" s="18"/>
      <c r="H34" s="18"/>
      <c r="I34" s="18"/>
      <c r="J34" s="18"/>
      <c r="K34" s="18"/>
      <c r="L34" s="18" t="s">
        <v>265</v>
      </c>
      <c r="M34" s="18" t="s">
        <v>116</v>
      </c>
      <c r="N34" s="18"/>
      <c r="O34" s="18"/>
      <c r="P34" s="18"/>
      <c r="Q34" s="18"/>
      <c r="R34" s="18"/>
      <c r="S34" s="18"/>
      <c r="T34" s="18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10"/>
      <c r="B36" s="8" t="s">
        <v>28</v>
      </c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5">
      <c r="A37" s="10"/>
      <c r="B37" s="11"/>
      <c r="C37" s="1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5">
      <c r="A38" s="10">
        <v>17748</v>
      </c>
      <c r="B38" s="11" t="s">
        <v>29</v>
      </c>
      <c r="C38" s="12">
        <f>SUM(D38+F38+G38+M38+O38)</f>
        <v>40.75</v>
      </c>
      <c r="D38" s="7" t="s">
        <v>141</v>
      </c>
      <c r="E38" s="7"/>
      <c r="F38" s="7" t="s">
        <v>143</v>
      </c>
      <c r="G38" s="7" t="s">
        <v>110</v>
      </c>
      <c r="H38" s="7"/>
      <c r="I38" s="7"/>
      <c r="J38" s="7"/>
      <c r="K38" s="7"/>
      <c r="L38" s="7"/>
      <c r="M38" s="7" t="s">
        <v>142</v>
      </c>
      <c r="N38" s="7"/>
      <c r="O38" s="7" t="s">
        <v>111</v>
      </c>
      <c r="P38" s="7"/>
      <c r="Q38" s="7"/>
      <c r="R38" s="7"/>
      <c r="S38" s="7"/>
      <c r="T38" s="7"/>
    </row>
    <row r="39" spans="1:20" x14ac:dyDescent="0.25">
      <c r="A39" s="10">
        <v>17868</v>
      </c>
      <c r="B39" s="11" t="s">
        <v>31</v>
      </c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25">
      <c r="A40" s="10">
        <v>18205</v>
      </c>
      <c r="B40" s="11" t="s">
        <v>54</v>
      </c>
      <c r="C40" s="12">
        <f>SUM(L40+S40)</f>
        <v>29.5</v>
      </c>
      <c r="D40" s="7"/>
      <c r="E40" s="7"/>
      <c r="F40" s="7"/>
      <c r="G40" s="7"/>
      <c r="H40" s="7"/>
      <c r="I40" s="7"/>
      <c r="J40" s="7"/>
      <c r="K40" s="7"/>
      <c r="L40" s="7" t="s">
        <v>144</v>
      </c>
      <c r="M40" s="7"/>
      <c r="N40" s="7"/>
      <c r="O40" s="7"/>
      <c r="P40" s="7"/>
      <c r="Q40" s="7"/>
      <c r="R40" s="7"/>
      <c r="S40" s="7" t="s">
        <v>144</v>
      </c>
      <c r="T40" s="7"/>
    </row>
    <row r="41" spans="1:20" x14ac:dyDescent="0.25">
      <c r="A41" s="10">
        <v>18654</v>
      </c>
      <c r="B41" s="11" t="s">
        <v>38</v>
      </c>
      <c r="C41" s="1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5">
      <c r="A42" s="10">
        <v>19210</v>
      </c>
      <c r="B42" s="11" t="s">
        <v>39</v>
      </c>
      <c r="C42" s="12">
        <f>SUM(K42+M42+S42)</f>
        <v>106.5</v>
      </c>
      <c r="D42" s="7"/>
      <c r="E42" s="7"/>
      <c r="F42" s="7"/>
      <c r="G42" s="7"/>
      <c r="H42" s="7"/>
      <c r="I42" s="7"/>
      <c r="J42" s="7"/>
      <c r="K42" s="7" t="s">
        <v>110</v>
      </c>
      <c r="L42" s="7"/>
      <c r="M42" s="7" t="s">
        <v>152</v>
      </c>
      <c r="N42" s="7"/>
      <c r="O42" s="7"/>
      <c r="P42" s="7"/>
      <c r="Q42" s="7"/>
      <c r="R42" s="7"/>
      <c r="S42" s="7" t="s">
        <v>204</v>
      </c>
      <c r="T42" s="7"/>
    </row>
    <row r="43" spans="1:20" x14ac:dyDescent="0.25">
      <c r="A43" s="10">
        <v>19263</v>
      </c>
      <c r="B43" s="11" t="s">
        <v>75</v>
      </c>
      <c r="C43" s="12">
        <f>SUM(F43+G43+I43+J43+K43+M43)</f>
        <v>97</v>
      </c>
      <c r="D43" s="7"/>
      <c r="E43" s="7"/>
      <c r="F43" s="7" t="s">
        <v>147</v>
      </c>
      <c r="G43" s="7" t="s">
        <v>141</v>
      </c>
      <c r="H43" s="7"/>
      <c r="I43" s="7" t="s">
        <v>135</v>
      </c>
      <c r="J43" s="7" t="s">
        <v>146</v>
      </c>
      <c r="K43" s="7" t="s">
        <v>143</v>
      </c>
      <c r="L43" s="7"/>
      <c r="M43" s="7" t="s">
        <v>145</v>
      </c>
      <c r="N43" s="7"/>
      <c r="O43" s="7"/>
      <c r="P43" s="7"/>
      <c r="Q43" s="7"/>
      <c r="R43" s="7"/>
      <c r="S43" s="7"/>
      <c r="T43" s="7"/>
    </row>
    <row r="44" spans="1:20" x14ac:dyDescent="0.25">
      <c r="A44" s="10">
        <v>19898</v>
      </c>
      <c r="B44" s="11" t="s">
        <v>88</v>
      </c>
      <c r="C44" s="12">
        <f>SUM(G44+J44+M44)</f>
        <v>55</v>
      </c>
      <c r="D44" s="7"/>
      <c r="E44" s="7"/>
      <c r="F44" s="7"/>
      <c r="G44" s="7" t="s">
        <v>211</v>
      </c>
      <c r="H44" s="7"/>
      <c r="I44" s="7"/>
      <c r="J44" s="7" t="s">
        <v>194</v>
      </c>
      <c r="K44" s="7"/>
      <c r="L44" s="7"/>
      <c r="M44" s="7" t="s">
        <v>148</v>
      </c>
      <c r="N44" s="7"/>
      <c r="O44" s="7"/>
      <c r="P44" s="7"/>
      <c r="Q44" s="7"/>
      <c r="R44" s="7"/>
      <c r="S44" s="7"/>
      <c r="T44" s="7"/>
    </row>
    <row r="45" spans="1:20" x14ac:dyDescent="0.25">
      <c r="A45" s="5"/>
      <c r="B45" s="5"/>
      <c r="C45" s="1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5">
      <c r="A46" s="6"/>
      <c r="B46" s="8" t="s">
        <v>46</v>
      </c>
      <c r="C46" s="1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5">
      <c r="A47" s="6"/>
      <c r="B47" s="5"/>
      <c r="C47" s="1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5">
      <c r="A48" s="10">
        <v>17774</v>
      </c>
      <c r="B48" s="11" t="s">
        <v>47</v>
      </c>
      <c r="C48" s="12">
        <f>SUM(J48+K48+M48+O48+P48)</f>
        <v>127</v>
      </c>
      <c r="D48" s="7"/>
      <c r="E48" s="7"/>
      <c r="F48" s="7"/>
      <c r="G48" s="7"/>
      <c r="H48" s="7"/>
      <c r="I48" s="7"/>
      <c r="J48" s="7" t="s">
        <v>151</v>
      </c>
      <c r="K48" s="7" t="s">
        <v>150</v>
      </c>
      <c r="L48" s="7"/>
      <c r="M48" s="7" t="s">
        <v>130</v>
      </c>
      <c r="N48" s="7"/>
      <c r="O48" s="7" t="s">
        <v>139</v>
      </c>
      <c r="P48" s="7" t="s">
        <v>149</v>
      </c>
      <c r="Q48" s="7"/>
      <c r="R48" s="7"/>
      <c r="S48" s="7"/>
      <c r="T48" s="7"/>
    </row>
    <row r="49" spans="1:20" x14ac:dyDescent="0.25">
      <c r="A49" s="10">
        <v>17951</v>
      </c>
      <c r="B49" s="11" t="s">
        <v>52</v>
      </c>
      <c r="C49" s="12">
        <f>SUM(D49+J49+L49+M49+O49+P49)</f>
        <v>135.25</v>
      </c>
      <c r="D49" s="7" t="s">
        <v>184</v>
      </c>
      <c r="E49" s="7"/>
      <c r="F49" s="7"/>
      <c r="G49" s="7"/>
      <c r="H49" s="7"/>
      <c r="I49" s="7"/>
      <c r="J49" s="7" t="s">
        <v>107</v>
      </c>
      <c r="K49" s="7"/>
      <c r="L49" s="7" t="s">
        <v>205</v>
      </c>
      <c r="M49" s="7" t="s">
        <v>130</v>
      </c>
      <c r="N49" s="7"/>
      <c r="O49" s="7" t="s">
        <v>150</v>
      </c>
      <c r="P49" s="7" t="s">
        <v>152</v>
      </c>
      <c r="Q49" s="7"/>
      <c r="R49" s="7"/>
      <c r="S49" s="7"/>
      <c r="T49" s="7"/>
    </row>
    <row r="50" spans="1:20" x14ac:dyDescent="0.25">
      <c r="A50" s="10">
        <v>19730</v>
      </c>
      <c r="B50" s="11" t="s">
        <v>82</v>
      </c>
      <c r="C50" s="12">
        <f>SUM(L50+P50)</f>
        <v>47</v>
      </c>
      <c r="D50" s="7"/>
      <c r="E50" s="7"/>
      <c r="F50" s="7"/>
      <c r="G50" s="7"/>
      <c r="H50" s="7"/>
      <c r="I50" s="7"/>
      <c r="J50" s="7"/>
      <c r="K50" s="7"/>
      <c r="L50" s="7" t="s">
        <v>154</v>
      </c>
      <c r="M50" s="7"/>
      <c r="N50" s="7"/>
      <c r="O50" s="7"/>
      <c r="P50" s="7" t="s">
        <v>153</v>
      </c>
      <c r="Q50" s="7"/>
      <c r="R50" s="7"/>
      <c r="S50" s="7"/>
      <c r="T50" s="7"/>
    </row>
    <row r="51" spans="1:20" x14ac:dyDescent="0.25">
      <c r="A51" s="10">
        <v>19731</v>
      </c>
      <c r="B51" s="11" t="s">
        <v>82</v>
      </c>
      <c r="C51" s="12">
        <f>SUM(L51+O51+P51)</f>
        <v>47.5</v>
      </c>
      <c r="D51" s="7"/>
      <c r="E51" s="7"/>
      <c r="F51" s="7"/>
      <c r="G51" s="7"/>
      <c r="H51" s="7"/>
      <c r="I51" s="7"/>
      <c r="J51" s="7"/>
      <c r="K51" s="7"/>
      <c r="L51" s="7" t="s">
        <v>155</v>
      </c>
      <c r="M51" s="7"/>
      <c r="N51" s="7"/>
      <c r="O51" s="7" t="s">
        <v>106</v>
      </c>
      <c r="P51" s="7" t="s">
        <v>127</v>
      </c>
      <c r="Q51" s="7"/>
      <c r="R51" s="7"/>
      <c r="S51" s="7"/>
      <c r="T51" s="7"/>
    </row>
    <row r="52" spans="1:20" x14ac:dyDescent="0.25">
      <c r="A52" s="10">
        <v>19732</v>
      </c>
      <c r="B52" s="11" t="s">
        <v>82</v>
      </c>
      <c r="C52" s="12">
        <f>SUM(D52+M52)</f>
        <v>8.25</v>
      </c>
      <c r="D52" s="7" t="s">
        <v>116</v>
      </c>
      <c r="E52" s="7"/>
      <c r="F52" s="7"/>
      <c r="G52" s="7"/>
      <c r="H52" s="7"/>
      <c r="I52" s="7"/>
      <c r="J52" s="7"/>
      <c r="K52" s="7"/>
      <c r="L52" s="7"/>
      <c r="M52" s="7" t="s">
        <v>127</v>
      </c>
      <c r="N52" s="7"/>
      <c r="O52" s="7"/>
      <c r="P52" s="7"/>
      <c r="Q52" s="7"/>
      <c r="R52" s="7"/>
      <c r="S52" s="7"/>
      <c r="T52" s="7"/>
    </row>
    <row r="53" spans="1:20" x14ac:dyDescent="0.25">
      <c r="A53" s="10">
        <v>19733</v>
      </c>
      <c r="B53" s="11" t="s">
        <v>82</v>
      </c>
      <c r="C53" s="1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25">
      <c r="A54" s="10">
        <v>19817</v>
      </c>
      <c r="B54" s="11" t="s">
        <v>85</v>
      </c>
      <c r="C54" s="12">
        <f>SUM(L54+P54)</f>
        <v>35</v>
      </c>
      <c r="D54" s="7"/>
      <c r="E54" s="7"/>
      <c r="F54" s="7"/>
      <c r="G54" s="7"/>
      <c r="H54" s="7"/>
      <c r="I54" s="7"/>
      <c r="J54" s="7"/>
      <c r="K54" s="7"/>
      <c r="L54" s="7" t="s">
        <v>156</v>
      </c>
      <c r="M54" s="7"/>
      <c r="N54" s="7"/>
      <c r="O54" s="7"/>
      <c r="P54" s="7" t="s">
        <v>153</v>
      </c>
      <c r="Q54" s="7"/>
      <c r="R54" s="7"/>
      <c r="S54" s="7"/>
      <c r="T54" s="7"/>
    </row>
    <row r="55" spans="1:20" x14ac:dyDescent="0.25">
      <c r="A55" s="10">
        <v>19818</v>
      </c>
      <c r="B55" s="11" t="s">
        <v>86</v>
      </c>
      <c r="C55" s="12">
        <f>SUM(L55+P55)</f>
        <v>56.25</v>
      </c>
      <c r="D55" s="7"/>
      <c r="E55" s="7"/>
      <c r="F55" s="7"/>
      <c r="G55" s="7"/>
      <c r="H55" s="7"/>
      <c r="I55" s="7"/>
      <c r="J55" s="7"/>
      <c r="K55" s="7"/>
      <c r="L55" s="7" t="s">
        <v>107</v>
      </c>
      <c r="M55" s="7"/>
      <c r="N55" s="7"/>
      <c r="O55" s="7"/>
      <c r="P55" s="7" t="s">
        <v>153</v>
      </c>
      <c r="Q55" s="7"/>
      <c r="R55" s="7"/>
      <c r="S55" s="7"/>
      <c r="T55" s="7"/>
    </row>
    <row r="56" spans="1:20" x14ac:dyDescent="0.25">
      <c r="A56" s="5"/>
      <c r="B56" s="5"/>
      <c r="C56" s="1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5">
      <c r="A57" s="5"/>
      <c r="B57" s="8" t="s">
        <v>48</v>
      </c>
      <c r="C57" s="1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5"/>
      <c r="B58" s="11"/>
      <c r="C58" s="1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5">
      <c r="A59" s="10">
        <v>17804</v>
      </c>
      <c r="B59" s="11" t="s">
        <v>49</v>
      </c>
      <c r="C59" s="1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5">
      <c r="A60" s="10">
        <v>18316</v>
      </c>
      <c r="B60" s="11" t="s">
        <v>35</v>
      </c>
      <c r="C60" s="13">
        <v>3</v>
      </c>
      <c r="D60" s="7"/>
      <c r="E60" s="7"/>
      <c r="F60" s="7"/>
      <c r="G60" s="7"/>
      <c r="H60" s="7"/>
      <c r="I60" s="7"/>
      <c r="J60" s="7" t="s">
        <v>110</v>
      </c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25">
      <c r="A61" s="10">
        <v>18687</v>
      </c>
      <c r="B61" s="11" t="s">
        <v>63</v>
      </c>
      <c r="C61" s="12">
        <f>SUM(G61+K61+M61+S61)</f>
        <v>39.25</v>
      </c>
      <c r="D61" s="7"/>
      <c r="E61" s="7"/>
      <c r="F61" s="7"/>
      <c r="G61" s="7" t="s">
        <v>159</v>
      </c>
      <c r="H61" s="7"/>
      <c r="I61" s="7"/>
      <c r="J61" s="7"/>
      <c r="K61" s="7" t="s">
        <v>157</v>
      </c>
      <c r="L61" s="7"/>
      <c r="M61" s="7" t="s">
        <v>158</v>
      </c>
      <c r="N61" s="7"/>
      <c r="O61" s="7"/>
      <c r="P61" s="7"/>
      <c r="Q61" s="7"/>
      <c r="R61" s="7"/>
      <c r="S61" s="7" t="s">
        <v>158</v>
      </c>
      <c r="T61" s="7"/>
    </row>
    <row r="62" spans="1:20" x14ac:dyDescent="0.25">
      <c r="A62" s="10">
        <v>18839</v>
      </c>
      <c r="B62" s="11" t="s">
        <v>67</v>
      </c>
      <c r="C62" s="12">
        <f>SUM(D62+G62+J62+O62+P62)</f>
        <v>264.75</v>
      </c>
      <c r="D62" s="7" t="s">
        <v>122</v>
      </c>
      <c r="E62" s="7"/>
      <c r="F62" s="7"/>
      <c r="G62" s="7" t="s">
        <v>120</v>
      </c>
      <c r="H62" s="7"/>
      <c r="I62" s="7"/>
      <c r="J62" s="7" t="s">
        <v>160</v>
      </c>
      <c r="K62" s="7"/>
      <c r="L62" s="7"/>
      <c r="M62" s="7"/>
      <c r="N62" s="7"/>
      <c r="O62" s="7" t="s">
        <v>161</v>
      </c>
      <c r="P62" s="7" t="s">
        <v>138</v>
      </c>
      <c r="Q62" s="7"/>
      <c r="R62" s="7"/>
      <c r="S62" s="7"/>
      <c r="T62" s="7"/>
    </row>
    <row r="63" spans="1:20" x14ac:dyDescent="0.25">
      <c r="A63" s="10">
        <v>18919</v>
      </c>
      <c r="B63" s="11" t="s">
        <v>69</v>
      </c>
      <c r="C63" s="12">
        <f>SUM(J63+K63)</f>
        <v>45</v>
      </c>
      <c r="D63" s="7"/>
      <c r="E63" s="7"/>
      <c r="F63" s="7"/>
      <c r="G63" s="7"/>
      <c r="H63" s="7"/>
      <c r="I63" s="7"/>
      <c r="J63" s="7" t="s">
        <v>163</v>
      </c>
      <c r="K63" s="7" t="s">
        <v>162</v>
      </c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5">
      <c r="A64" s="10"/>
      <c r="B64" s="11"/>
      <c r="C64" s="1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5">
      <c r="A65" s="10"/>
      <c r="B65" s="8" t="s">
        <v>83</v>
      </c>
      <c r="C65" s="1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10"/>
      <c r="B66" s="11"/>
      <c r="C66" s="1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10">
        <v>17855</v>
      </c>
      <c r="B67" s="11" t="s">
        <v>50</v>
      </c>
      <c r="C67" s="12">
        <f>SUM(D67+F67+G67+K67+L67+M67+P67+S67)</f>
        <v>457.25</v>
      </c>
      <c r="D67" s="7" t="s">
        <v>165</v>
      </c>
      <c r="E67" s="7"/>
      <c r="F67" s="7" t="s">
        <v>167</v>
      </c>
      <c r="G67" s="7" t="s">
        <v>157</v>
      </c>
      <c r="H67" s="7"/>
      <c r="I67" s="7"/>
      <c r="J67" s="7"/>
      <c r="K67" s="7" t="s">
        <v>131</v>
      </c>
      <c r="L67" s="7" t="s">
        <v>166</v>
      </c>
      <c r="M67" s="7" t="s">
        <v>208</v>
      </c>
      <c r="N67" s="7"/>
      <c r="O67" s="7"/>
      <c r="P67" s="7" t="s">
        <v>164</v>
      </c>
      <c r="Q67" s="7"/>
      <c r="R67" s="7"/>
      <c r="S67" s="7" t="s">
        <v>207</v>
      </c>
      <c r="T67" s="7"/>
    </row>
    <row r="68" spans="1:20" x14ac:dyDescent="0.25">
      <c r="A68" s="10">
        <v>17914</v>
      </c>
      <c r="B68" s="11" t="s">
        <v>51</v>
      </c>
      <c r="C68" s="13">
        <v>2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 t="s">
        <v>109</v>
      </c>
      <c r="Q68" s="7"/>
      <c r="R68" s="7"/>
      <c r="S68" s="7"/>
      <c r="T68" s="7"/>
    </row>
    <row r="69" spans="1:20" x14ac:dyDescent="0.25">
      <c r="A69" s="10">
        <v>18126</v>
      </c>
      <c r="B69" s="11" t="s">
        <v>53</v>
      </c>
      <c r="C69" s="12">
        <f>SUM(M69+Q69+S69)</f>
        <v>78</v>
      </c>
      <c r="D69" s="7"/>
      <c r="E69" s="7"/>
      <c r="F69" s="7"/>
      <c r="G69" s="7"/>
      <c r="H69" s="7"/>
      <c r="I69" s="7"/>
      <c r="J69" s="7"/>
      <c r="K69" s="7"/>
      <c r="L69" s="7"/>
      <c r="M69" s="7" t="s">
        <v>212</v>
      </c>
      <c r="N69" s="7"/>
      <c r="O69" s="7"/>
      <c r="P69" s="7"/>
      <c r="Q69" s="7" t="s">
        <v>168</v>
      </c>
      <c r="R69" s="7"/>
      <c r="S69" s="7" t="s">
        <v>148</v>
      </c>
      <c r="T69" s="7"/>
    </row>
    <row r="70" spans="1:20" x14ac:dyDescent="0.25">
      <c r="A70" s="10">
        <v>18190</v>
      </c>
      <c r="B70" s="11" t="s">
        <v>93</v>
      </c>
      <c r="C70" s="12">
        <f>SUM(J70+M70+P70+S70)</f>
        <v>96.75</v>
      </c>
      <c r="D70" s="7"/>
      <c r="E70" s="7"/>
      <c r="F70" s="7"/>
      <c r="G70" s="7"/>
      <c r="H70" s="7"/>
      <c r="I70" s="7"/>
      <c r="J70" s="7" t="s">
        <v>110</v>
      </c>
      <c r="K70" s="7"/>
      <c r="L70" s="7"/>
      <c r="M70" s="7" t="s">
        <v>152</v>
      </c>
      <c r="N70" s="7"/>
      <c r="O70" s="7"/>
      <c r="P70" s="7" t="s">
        <v>169</v>
      </c>
      <c r="Q70" s="7"/>
      <c r="R70" s="7"/>
      <c r="S70" s="7" t="s">
        <v>165</v>
      </c>
      <c r="T70" s="7"/>
    </row>
    <row r="71" spans="1:20" x14ac:dyDescent="0.25">
      <c r="A71" s="10">
        <v>18484</v>
      </c>
      <c r="B71" s="11" t="s">
        <v>60</v>
      </c>
      <c r="C71" s="13">
        <v>5.5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 t="s">
        <v>170</v>
      </c>
      <c r="Q71" s="7"/>
      <c r="R71" s="7"/>
      <c r="S71" s="7"/>
      <c r="T71" s="7"/>
    </row>
    <row r="72" spans="1:20" x14ac:dyDescent="0.25">
      <c r="A72" s="10">
        <v>18810</v>
      </c>
      <c r="B72" s="11" t="s">
        <v>65</v>
      </c>
      <c r="C72" s="12">
        <f>SUM(D72+F72+P72)</f>
        <v>17</v>
      </c>
      <c r="D72" s="7" t="s">
        <v>153</v>
      </c>
      <c r="E72" s="7"/>
      <c r="F72" s="7" t="s">
        <v>172</v>
      </c>
      <c r="G72" s="7"/>
      <c r="H72" s="7"/>
      <c r="I72" s="7"/>
      <c r="J72" s="7"/>
      <c r="K72" s="7"/>
      <c r="L72" s="7"/>
      <c r="M72" s="7"/>
      <c r="N72" s="7"/>
      <c r="O72" s="7"/>
      <c r="P72" s="7" t="s">
        <v>171</v>
      </c>
      <c r="Q72" s="7"/>
      <c r="R72" s="7"/>
      <c r="S72" s="7"/>
      <c r="T72" s="7"/>
    </row>
    <row r="73" spans="1:20" x14ac:dyDescent="0.25">
      <c r="A73" s="10">
        <v>19158</v>
      </c>
      <c r="B73" s="11" t="s">
        <v>71</v>
      </c>
      <c r="C73" s="12">
        <f>SUM(J73+M73+P73+S73)</f>
        <v>87.25</v>
      </c>
      <c r="D73" s="7"/>
      <c r="E73" s="7"/>
      <c r="F73" s="7"/>
      <c r="G73" s="7"/>
      <c r="H73" s="7"/>
      <c r="I73" s="7"/>
      <c r="J73" s="7" t="s">
        <v>141</v>
      </c>
      <c r="K73" s="7"/>
      <c r="L73" s="7"/>
      <c r="M73" s="7" t="s">
        <v>109</v>
      </c>
      <c r="N73" s="7"/>
      <c r="O73" s="7"/>
      <c r="P73" s="7" t="s">
        <v>160</v>
      </c>
      <c r="Q73" s="7"/>
      <c r="R73" s="7"/>
      <c r="S73" s="7" t="s">
        <v>213</v>
      </c>
      <c r="T73" s="7"/>
    </row>
    <row r="74" spans="1:20" x14ac:dyDescent="0.25">
      <c r="A74" s="10">
        <v>19376</v>
      </c>
      <c r="B74" s="11" t="s">
        <v>77</v>
      </c>
      <c r="C74" s="14">
        <f>SUM(M74+Q74+S74)</f>
        <v>69.5</v>
      </c>
      <c r="D74" s="7"/>
      <c r="E74" s="7"/>
      <c r="F74" s="7"/>
      <c r="G74" s="7"/>
      <c r="H74" s="7"/>
      <c r="I74" s="7"/>
      <c r="J74" s="7"/>
      <c r="K74" s="7"/>
      <c r="L74" s="7"/>
      <c r="M74" s="7" t="s">
        <v>214</v>
      </c>
      <c r="N74" s="7"/>
      <c r="O74" s="7"/>
      <c r="P74" s="7"/>
      <c r="Q74" s="7" t="s">
        <v>173</v>
      </c>
      <c r="R74" s="7"/>
      <c r="S74" s="7" t="s">
        <v>165</v>
      </c>
      <c r="T74" s="7"/>
    </row>
    <row r="75" spans="1:20" x14ac:dyDescent="0.25">
      <c r="A75" s="10">
        <v>19410</v>
      </c>
      <c r="B75" s="11" t="s">
        <v>78</v>
      </c>
      <c r="C75" s="1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5">
      <c r="A76" s="10">
        <v>19541</v>
      </c>
      <c r="B76" s="11" t="s">
        <v>80</v>
      </c>
      <c r="C76" s="12">
        <f>SUM(P76+S76)</f>
        <v>15.5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 t="s">
        <v>127</v>
      </c>
      <c r="Q76" s="7"/>
      <c r="R76" s="7"/>
      <c r="S76" s="7" t="s">
        <v>179</v>
      </c>
      <c r="T76" s="7"/>
    </row>
    <row r="77" spans="1:20" x14ac:dyDescent="0.25">
      <c r="A77" s="10">
        <v>19816</v>
      </c>
      <c r="B77" s="11" t="s">
        <v>84</v>
      </c>
      <c r="C77" s="13"/>
      <c r="D77" s="7"/>
      <c r="E77" s="7"/>
      <c r="F77" s="7"/>
      <c r="G77" s="7"/>
      <c r="H77" s="7"/>
      <c r="I77" s="7" t="s">
        <v>148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25">
      <c r="A78" s="10">
        <v>19836</v>
      </c>
      <c r="B78" s="11" t="s">
        <v>87</v>
      </c>
      <c r="C78" s="12">
        <f>SUM(D78+E78+G78+I78+J78+K78+L78+O78+P78+S78+T78)</f>
        <v>392.5</v>
      </c>
      <c r="D78" s="7" t="s">
        <v>130</v>
      </c>
      <c r="E78" s="7" t="s">
        <v>174</v>
      </c>
      <c r="F78" s="7"/>
      <c r="G78" s="7" t="s">
        <v>194</v>
      </c>
      <c r="H78" s="7"/>
      <c r="I78" s="7" t="s">
        <v>175</v>
      </c>
      <c r="J78" s="7" t="s">
        <v>216</v>
      </c>
      <c r="K78" s="7" t="s">
        <v>215</v>
      </c>
      <c r="L78" s="7" t="s">
        <v>176</v>
      </c>
      <c r="M78" s="7"/>
      <c r="N78" s="7"/>
      <c r="O78" s="7" t="s">
        <v>148</v>
      </c>
      <c r="P78" s="7" t="s">
        <v>183</v>
      </c>
      <c r="Q78" s="7"/>
      <c r="R78" s="7"/>
      <c r="S78" s="7" t="s">
        <v>122</v>
      </c>
      <c r="T78" s="7" t="s">
        <v>203</v>
      </c>
    </row>
    <row r="79" spans="1:20" x14ac:dyDescent="0.25">
      <c r="A79" s="10">
        <v>20069</v>
      </c>
      <c r="B79" s="11" t="s">
        <v>257</v>
      </c>
      <c r="C79" s="12">
        <f>SUM(D79+F79+J79+M79+P79)</f>
        <v>27.5</v>
      </c>
      <c r="D79" s="7" t="s">
        <v>109</v>
      </c>
      <c r="E79" s="7"/>
      <c r="F79" s="7" t="s">
        <v>258</v>
      </c>
      <c r="G79" s="7"/>
      <c r="H79" s="7"/>
      <c r="I79" s="7"/>
      <c r="J79" s="7" t="s">
        <v>110</v>
      </c>
      <c r="K79" s="7"/>
      <c r="L79" s="7"/>
      <c r="M79" s="7" t="s">
        <v>259</v>
      </c>
      <c r="N79" s="7"/>
      <c r="O79" s="7"/>
      <c r="P79" s="7" t="s">
        <v>108</v>
      </c>
      <c r="Q79" s="7"/>
      <c r="R79" s="7"/>
      <c r="S79" s="7"/>
      <c r="T79" s="7"/>
    </row>
    <row r="80" spans="1:2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5"/>
      <c r="B81" s="8" t="s">
        <v>254</v>
      </c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5">
      <c r="A82" s="5"/>
      <c r="B82" s="11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5">
      <c r="A83" s="10">
        <v>17909</v>
      </c>
      <c r="B83" s="11" t="s">
        <v>90</v>
      </c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5">
      <c r="A84" s="10">
        <v>18517</v>
      </c>
      <c r="B84" s="11" t="s">
        <v>96</v>
      </c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5">
      <c r="A85" s="10">
        <v>18263</v>
      </c>
      <c r="B85" s="11" t="s">
        <v>94</v>
      </c>
      <c r="C85" s="12">
        <f>SUM(J85+K85+M85+O85)</f>
        <v>19.75</v>
      </c>
      <c r="D85" s="7"/>
      <c r="E85" s="7"/>
      <c r="F85" s="7"/>
      <c r="G85" s="7"/>
      <c r="H85" s="7"/>
      <c r="I85" s="7"/>
      <c r="J85" s="7" t="s">
        <v>153</v>
      </c>
      <c r="K85" s="7" t="s">
        <v>109</v>
      </c>
      <c r="L85" s="7"/>
      <c r="M85" s="7" t="s">
        <v>124</v>
      </c>
      <c r="N85" s="7"/>
      <c r="O85" s="7" t="s">
        <v>177</v>
      </c>
      <c r="P85" s="7"/>
      <c r="Q85" s="7"/>
      <c r="R85" s="7"/>
      <c r="S85" s="7"/>
      <c r="T85" s="7"/>
    </row>
    <row r="86" spans="1:20" x14ac:dyDescent="0.25">
      <c r="A86" s="10"/>
      <c r="B86" s="11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5">
      <c r="A87" s="10"/>
      <c r="B87" s="8" t="s">
        <v>64</v>
      </c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25">
      <c r="A88" s="10"/>
      <c r="B88" s="11"/>
      <c r="C88" s="1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25">
      <c r="A89" s="10">
        <v>18033</v>
      </c>
      <c r="B89" s="11" t="s">
        <v>92</v>
      </c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25">
      <c r="A90" s="10">
        <v>18487</v>
      </c>
      <c r="B90" s="11" t="s">
        <v>95</v>
      </c>
      <c r="C90" s="13">
        <v>19.5</v>
      </c>
      <c r="D90" s="7"/>
      <c r="E90" s="7"/>
      <c r="F90" s="7"/>
      <c r="G90" s="7"/>
      <c r="H90" s="7"/>
      <c r="I90" s="7"/>
      <c r="J90" s="7"/>
      <c r="K90" s="7"/>
      <c r="L90" s="7" t="s">
        <v>178</v>
      </c>
      <c r="M90" s="7"/>
      <c r="N90" s="7"/>
      <c r="O90" s="7"/>
      <c r="P90" s="7"/>
      <c r="Q90" s="7"/>
      <c r="R90" s="7"/>
      <c r="S90" s="7"/>
      <c r="T90" s="7"/>
    </row>
    <row r="91" spans="1:20" x14ac:dyDescent="0.25">
      <c r="A91" s="10">
        <v>18561</v>
      </c>
      <c r="B91" s="11" t="s">
        <v>97</v>
      </c>
      <c r="C91" s="12">
        <f>SUM(D91+J91+K91+L91+M91+O91+P91+Q91
)</f>
        <v>315.75</v>
      </c>
      <c r="D91" s="7" t="s">
        <v>179</v>
      </c>
      <c r="E91" s="7"/>
      <c r="F91" s="7"/>
      <c r="G91" s="7"/>
      <c r="H91" s="7"/>
      <c r="I91" s="7"/>
      <c r="J91" s="7" t="s">
        <v>182</v>
      </c>
      <c r="K91" s="7" t="s">
        <v>180</v>
      </c>
      <c r="L91" s="7" t="s">
        <v>219</v>
      </c>
      <c r="M91" s="7" t="s">
        <v>181</v>
      </c>
      <c r="N91" s="7"/>
      <c r="O91" s="7" t="s">
        <v>123</v>
      </c>
      <c r="P91" s="7" t="s">
        <v>218</v>
      </c>
      <c r="Q91" s="7" t="s">
        <v>183</v>
      </c>
      <c r="R91" s="7"/>
      <c r="S91" s="7"/>
      <c r="T91" s="7"/>
    </row>
    <row r="92" spans="1:20" x14ac:dyDescent="0.25">
      <c r="A92" s="10">
        <v>18589</v>
      </c>
      <c r="B92" s="11" t="s">
        <v>98</v>
      </c>
      <c r="C92" s="12">
        <f>SUM(J92+K92+L92+M92+S92)</f>
        <v>204.25</v>
      </c>
      <c r="D92" s="7"/>
      <c r="E92" s="7"/>
      <c r="F92" s="7"/>
      <c r="G92" s="7"/>
      <c r="H92" s="7"/>
      <c r="I92" s="7"/>
      <c r="J92" s="7" t="s">
        <v>185</v>
      </c>
      <c r="K92" s="7" t="s">
        <v>184</v>
      </c>
      <c r="L92" s="7" t="s">
        <v>186</v>
      </c>
      <c r="M92" s="7" t="s">
        <v>220</v>
      </c>
      <c r="N92" s="7"/>
      <c r="O92" s="7"/>
      <c r="P92" s="7"/>
      <c r="Q92" s="7"/>
      <c r="R92" s="7"/>
      <c r="S92" s="7" t="s">
        <v>158</v>
      </c>
      <c r="T92" s="7"/>
    </row>
    <row r="93" spans="1:20" x14ac:dyDescent="0.25">
      <c r="A93" s="10">
        <v>18766</v>
      </c>
      <c r="B93" s="11" t="s">
        <v>99</v>
      </c>
      <c r="C93" s="12">
        <f>SUM(J93+L93+O93+P93+R93)</f>
        <v>242</v>
      </c>
      <c r="D93" s="7"/>
      <c r="E93" s="7"/>
      <c r="F93" s="7"/>
      <c r="G93" s="7"/>
      <c r="H93" s="7"/>
      <c r="I93" s="7"/>
      <c r="J93" s="7" t="s">
        <v>187</v>
      </c>
      <c r="K93" s="7"/>
      <c r="L93" s="7" t="s">
        <v>222</v>
      </c>
      <c r="M93" s="7"/>
      <c r="N93" s="7"/>
      <c r="O93" s="7" t="s">
        <v>109</v>
      </c>
      <c r="P93" s="7" t="s">
        <v>221</v>
      </c>
      <c r="Q93" s="7"/>
      <c r="R93" s="7" t="s">
        <v>209</v>
      </c>
      <c r="S93" s="7"/>
      <c r="T93" s="7"/>
    </row>
    <row r="94" spans="1:20" x14ac:dyDescent="0.25">
      <c r="A94" s="10">
        <v>19001</v>
      </c>
      <c r="B94" s="11" t="s">
        <v>100</v>
      </c>
      <c r="C94" s="12">
        <f>SUM(J94+L94+P94)</f>
        <v>76.75</v>
      </c>
      <c r="D94" s="7"/>
      <c r="E94" s="7"/>
      <c r="F94" s="7"/>
      <c r="G94" s="7"/>
      <c r="H94" s="7"/>
      <c r="I94" s="7"/>
      <c r="J94" s="7" t="s">
        <v>188</v>
      </c>
      <c r="K94" s="7"/>
      <c r="L94" s="7" t="s">
        <v>189</v>
      </c>
      <c r="M94" s="7"/>
      <c r="N94" s="7"/>
      <c r="O94" s="7"/>
      <c r="P94" s="7" t="s">
        <v>109</v>
      </c>
      <c r="Q94" s="7"/>
      <c r="R94" s="7"/>
      <c r="S94" s="7"/>
      <c r="T94" s="7"/>
    </row>
    <row r="95" spans="1:20" x14ac:dyDescent="0.25">
      <c r="A95" s="10">
        <v>19141</v>
      </c>
      <c r="B95" s="11" t="s">
        <v>102</v>
      </c>
      <c r="C95" s="12">
        <f>SUM(D95+F95+J95+L95+M95+Q95+S95)</f>
        <v>108.75</v>
      </c>
      <c r="D95" s="7" t="s">
        <v>143</v>
      </c>
      <c r="E95" s="7"/>
      <c r="F95" s="7" t="s">
        <v>135</v>
      </c>
      <c r="G95" s="7"/>
      <c r="H95" s="7"/>
      <c r="I95" s="7"/>
      <c r="J95" s="7" t="s">
        <v>152</v>
      </c>
      <c r="K95" s="7"/>
      <c r="L95" s="7" t="s">
        <v>190</v>
      </c>
      <c r="M95" s="7" t="s">
        <v>223</v>
      </c>
      <c r="N95" s="7"/>
      <c r="O95" s="7"/>
      <c r="P95" s="7"/>
      <c r="Q95" s="7" t="s">
        <v>191</v>
      </c>
      <c r="R95" s="7"/>
      <c r="S95" s="7" t="s">
        <v>177</v>
      </c>
      <c r="T95" s="7"/>
    </row>
    <row r="96" spans="1:20" x14ac:dyDescent="0.25">
      <c r="A96" s="5"/>
      <c r="B96" s="5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5">
      <c r="A97" s="10"/>
      <c r="B97" s="8" t="s">
        <v>70</v>
      </c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25">
      <c r="A98" s="10"/>
      <c r="B98" s="5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25">
      <c r="A99" s="10">
        <v>17773</v>
      </c>
      <c r="B99" s="11" t="s">
        <v>89</v>
      </c>
      <c r="C99" s="12">
        <f>SUM(J99+L99)</f>
        <v>19</v>
      </c>
      <c r="D99" s="7"/>
      <c r="E99" s="7"/>
      <c r="F99" s="7"/>
      <c r="G99" s="7"/>
      <c r="H99" s="7"/>
      <c r="I99" s="7"/>
      <c r="J99" s="7" t="s">
        <v>147</v>
      </c>
      <c r="K99" s="7"/>
      <c r="L99" s="7" t="s">
        <v>148</v>
      </c>
      <c r="M99" s="7"/>
      <c r="N99" s="7"/>
      <c r="O99" s="7"/>
      <c r="P99" s="7"/>
      <c r="Q99" s="7"/>
      <c r="R99" s="7"/>
      <c r="S99" s="7"/>
      <c r="T99" s="7"/>
    </row>
    <row r="100" spans="1:20" x14ac:dyDescent="0.25">
      <c r="A100" s="10">
        <v>17966</v>
      </c>
      <c r="B100" s="11" t="s">
        <v>91</v>
      </c>
      <c r="C100" s="13">
        <v>9.75</v>
      </c>
      <c r="D100" s="7"/>
      <c r="E100" s="7"/>
      <c r="F100" s="7"/>
      <c r="G100" s="7"/>
      <c r="H100" s="7"/>
      <c r="I100" s="7"/>
      <c r="J100" s="7"/>
      <c r="K100" s="7"/>
      <c r="L100" s="7" t="s">
        <v>224</v>
      </c>
      <c r="M100" s="7"/>
      <c r="N100" s="7"/>
      <c r="O100" s="7"/>
      <c r="P100" s="7"/>
      <c r="Q100" s="7"/>
      <c r="R100" s="7"/>
      <c r="S100" s="7"/>
      <c r="T100" s="7"/>
    </row>
    <row r="101" spans="1:20" x14ac:dyDescent="0.25">
      <c r="A101" s="10">
        <v>18150</v>
      </c>
      <c r="B101" s="11" t="s">
        <v>89</v>
      </c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25">
      <c r="A102" s="10">
        <v>19136</v>
      </c>
      <c r="B102" s="11" t="s">
        <v>101</v>
      </c>
      <c r="C102" s="13">
        <v>20.25</v>
      </c>
      <c r="D102" s="7"/>
      <c r="E102" s="7"/>
      <c r="F102" s="7"/>
      <c r="G102" s="7"/>
      <c r="H102" s="7"/>
      <c r="I102" s="7"/>
      <c r="J102" s="7"/>
      <c r="K102" s="7"/>
      <c r="L102" s="7" t="s">
        <v>225</v>
      </c>
      <c r="M102" s="7"/>
      <c r="N102" s="7"/>
      <c r="O102" s="7"/>
      <c r="P102" s="7"/>
      <c r="Q102" s="7"/>
      <c r="R102" s="7"/>
      <c r="S102" s="7"/>
      <c r="T102" s="7"/>
    </row>
    <row r="103" spans="1:20" x14ac:dyDescent="0.25">
      <c r="A103" s="10">
        <v>19350</v>
      </c>
      <c r="B103" s="11" t="s">
        <v>103</v>
      </c>
      <c r="C103" s="12">
        <f>SUM(D103+F103+J103+Q103)</f>
        <v>106</v>
      </c>
      <c r="D103" s="7" t="s">
        <v>152</v>
      </c>
      <c r="E103" s="7"/>
      <c r="F103" s="7" t="s">
        <v>194</v>
      </c>
      <c r="G103" s="7"/>
      <c r="H103" s="7"/>
      <c r="I103" s="7"/>
      <c r="J103" s="7" t="s">
        <v>192</v>
      </c>
      <c r="K103" s="7"/>
      <c r="L103" s="7"/>
      <c r="M103" s="7"/>
      <c r="N103" s="7"/>
      <c r="O103" s="7"/>
      <c r="P103" s="7"/>
      <c r="Q103" s="7" t="s">
        <v>193</v>
      </c>
      <c r="R103" s="7"/>
      <c r="S103" s="7"/>
      <c r="T103" s="7"/>
    </row>
    <row r="104" spans="1:20" x14ac:dyDescent="0.25">
      <c r="A104" s="10">
        <v>19695</v>
      </c>
      <c r="B104" s="11" t="s">
        <v>104</v>
      </c>
      <c r="C104" s="13">
        <v>30</v>
      </c>
      <c r="D104" s="7"/>
      <c r="E104" s="7"/>
      <c r="F104" s="7"/>
      <c r="G104" s="7"/>
      <c r="H104" s="7"/>
      <c r="I104" s="7"/>
      <c r="J104" s="7"/>
      <c r="K104" s="7"/>
      <c r="L104" s="7" t="s">
        <v>195</v>
      </c>
      <c r="M104" s="7"/>
      <c r="N104" s="7"/>
      <c r="O104" s="7"/>
      <c r="P104" s="7"/>
      <c r="Q104" s="7"/>
      <c r="R104" s="7"/>
      <c r="S104" s="7"/>
      <c r="T104" s="7"/>
    </row>
    <row r="105" spans="1:2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A106" s="5"/>
      <c r="B106" s="8" t="s">
        <v>196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A108" s="10"/>
      <c r="B108" s="21" t="s">
        <v>294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5">
      <c r="A109" s="10"/>
      <c r="B109" s="1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A110" s="10">
        <v>18024</v>
      </c>
      <c r="B110" s="11" t="s">
        <v>201</v>
      </c>
      <c r="C110" s="12">
        <f>SUM(D110+J110+K110+L110+O110+P110)</f>
        <v>237.75</v>
      </c>
      <c r="D110" s="7" t="s">
        <v>141</v>
      </c>
      <c r="E110" s="7"/>
      <c r="F110" s="7"/>
      <c r="G110" s="7"/>
      <c r="H110" s="7"/>
      <c r="I110" s="7"/>
      <c r="J110" s="7" t="s">
        <v>301</v>
      </c>
      <c r="K110" s="7" t="s">
        <v>130</v>
      </c>
      <c r="L110" s="7" t="s">
        <v>302</v>
      </c>
      <c r="M110" s="7"/>
      <c r="N110" s="7"/>
      <c r="O110" s="7" t="s">
        <v>112</v>
      </c>
      <c r="P110" s="7" t="s">
        <v>135</v>
      </c>
      <c r="Q110" s="7"/>
      <c r="R110" s="7"/>
      <c r="S110" s="7"/>
      <c r="T110" s="7"/>
    </row>
    <row r="111" spans="1:20" x14ac:dyDescent="0.25">
      <c r="A111" s="10">
        <v>18038</v>
      </c>
      <c r="B111" s="11" t="s">
        <v>269</v>
      </c>
      <c r="C111" s="13" t="s">
        <v>125</v>
      </c>
      <c r="D111" s="7"/>
      <c r="E111" s="7"/>
      <c r="F111" s="7"/>
      <c r="G111" s="7"/>
      <c r="H111" s="7"/>
      <c r="I111" s="7"/>
      <c r="J111" s="7" t="s">
        <v>125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x14ac:dyDescent="0.25">
      <c r="A112" s="10">
        <v>18497</v>
      </c>
      <c r="B112" s="11" t="s">
        <v>231</v>
      </c>
      <c r="C112" s="12">
        <f>SUM(L112+P112+R112)</f>
        <v>32.5</v>
      </c>
      <c r="D112" s="7"/>
      <c r="E112" s="7"/>
      <c r="F112" s="7"/>
      <c r="G112" s="7"/>
      <c r="H112" s="7"/>
      <c r="I112" s="7"/>
      <c r="J112" s="7"/>
      <c r="K112" s="7"/>
      <c r="L112" s="7" t="s">
        <v>213</v>
      </c>
      <c r="M112" s="7"/>
      <c r="N112" s="7"/>
      <c r="O112" s="7"/>
      <c r="P112" s="7" t="s">
        <v>110</v>
      </c>
      <c r="Q112" s="7"/>
      <c r="R112" s="7" t="s">
        <v>109</v>
      </c>
      <c r="S112" s="7"/>
      <c r="T112" s="7"/>
    </row>
    <row r="113" spans="1:20" x14ac:dyDescent="0.25">
      <c r="A113" s="10">
        <v>18893</v>
      </c>
      <c r="B113" s="11" t="s">
        <v>238</v>
      </c>
      <c r="C113" s="12">
        <f>SUM(J113+L113)</f>
        <v>27.75</v>
      </c>
      <c r="D113" s="7"/>
      <c r="E113" s="7"/>
      <c r="F113" s="7"/>
      <c r="G113" s="7"/>
      <c r="H113" s="7"/>
      <c r="I113" s="7"/>
      <c r="J113" s="7" t="s">
        <v>303</v>
      </c>
      <c r="K113" s="7"/>
      <c r="L113" s="7" t="s">
        <v>304</v>
      </c>
      <c r="M113" s="7"/>
      <c r="N113" s="7"/>
      <c r="O113" s="7"/>
      <c r="P113" s="7"/>
      <c r="Q113" s="7"/>
      <c r="R113" s="7"/>
      <c r="S113" s="7"/>
      <c r="T113" s="7"/>
    </row>
    <row r="114" spans="1:20" x14ac:dyDescent="0.25">
      <c r="A114" s="10">
        <v>19153</v>
      </c>
      <c r="B114" s="11" t="s">
        <v>242</v>
      </c>
      <c r="C114" s="12">
        <f>SUM(J114+L114+M114+P114)</f>
        <v>108.75</v>
      </c>
      <c r="D114" s="7"/>
      <c r="E114" s="7"/>
      <c r="F114" s="7"/>
      <c r="G114" s="7"/>
      <c r="H114" s="7"/>
      <c r="I114" s="7"/>
      <c r="J114" s="7" t="s">
        <v>224</v>
      </c>
      <c r="K114" s="7"/>
      <c r="L114" s="7" t="s">
        <v>305</v>
      </c>
      <c r="M114" s="7" t="s">
        <v>116</v>
      </c>
      <c r="N114" s="7"/>
      <c r="O114" s="7"/>
      <c r="P114" s="7" t="s">
        <v>183</v>
      </c>
      <c r="Q114" s="7"/>
      <c r="R114" s="7"/>
      <c r="S114" s="7"/>
      <c r="T114" s="7"/>
    </row>
    <row r="115" spans="1:20" x14ac:dyDescent="0.25">
      <c r="A115" s="10">
        <v>19154</v>
      </c>
      <c r="B115" s="11" t="s">
        <v>243</v>
      </c>
      <c r="C115" s="12">
        <f>SUM(D115+L115+M115+P115)</f>
        <v>128.75</v>
      </c>
      <c r="D115" s="7" t="s">
        <v>158</v>
      </c>
      <c r="E115" s="7"/>
      <c r="F115" s="7"/>
      <c r="G115" s="7"/>
      <c r="H115" s="7"/>
      <c r="I115" s="7"/>
      <c r="J115" s="7"/>
      <c r="K115" s="7"/>
      <c r="L115" s="7" t="s">
        <v>306</v>
      </c>
      <c r="M115" s="7" t="s">
        <v>124</v>
      </c>
      <c r="N115" s="7"/>
      <c r="O115" s="7"/>
      <c r="P115" s="7" t="s">
        <v>153</v>
      </c>
      <c r="Q115" s="7"/>
      <c r="R115" s="7"/>
      <c r="S115" s="7"/>
      <c r="T115" s="7"/>
    </row>
    <row r="116" spans="1:20" x14ac:dyDescent="0.25">
      <c r="A116" s="10">
        <v>19188</v>
      </c>
      <c r="B116" s="11" t="s">
        <v>244</v>
      </c>
      <c r="C116" s="12">
        <f>SUM(D116+K116+L116+M116+O116+P116)</f>
        <v>129.5</v>
      </c>
      <c r="D116" s="7" t="s">
        <v>158</v>
      </c>
      <c r="E116" s="7"/>
      <c r="F116" s="7"/>
      <c r="G116" s="7"/>
      <c r="H116" s="7"/>
      <c r="I116" s="7"/>
      <c r="J116" s="7"/>
      <c r="K116" s="7" t="s">
        <v>111</v>
      </c>
      <c r="L116" s="7" t="s">
        <v>307</v>
      </c>
      <c r="M116" s="7" t="s">
        <v>109</v>
      </c>
      <c r="N116" s="7"/>
      <c r="O116" s="7" t="s">
        <v>130</v>
      </c>
      <c r="P116" s="7" t="s">
        <v>149</v>
      </c>
      <c r="Q116" s="7"/>
      <c r="R116" s="7"/>
      <c r="S116" s="7"/>
      <c r="T116" s="7"/>
    </row>
    <row r="117" spans="1:20" x14ac:dyDescent="0.25">
      <c r="A117" s="10">
        <v>19201</v>
      </c>
      <c r="B117" s="11" t="s">
        <v>245</v>
      </c>
      <c r="C117" s="13">
        <v>20.5</v>
      </c>
      <c r="D117" s="7"/>
      <c r="E117" s="7"/>
      <c r="F117" s="7"/>
      <c r="G117" s="7"/>
      <c r="H117" s="7"/>
      <c r="I117" s="7"/>
      <c r="J117" s="7"/>
      <c r="K117" s="7"/>
      <c r="L117" s="7" t="s">
        <v>304</v>
      </c>
      <c r="M117" s="7"/>
      <c r="N117" s="7"/>
      <c r="O117" s="7"/>
      <c r="P117" s="7"/>
      <c r="Q117" s="7"/>
      <c r="R117" s="7"/>
      <c r="S117" s="7"/>
      <c r="T117" s="7"/>
    </row>
    <row r="118" spans="1:20" x14ac:dyDescent="0.25">
      <c r="A118" s="10">
        <v>19265</v>
      </c>
      <c r="B118" s="11" t="s">
        <v>248</v>
      </c>
      <c r="C118" s="12">
        <f>SUM(D118+L118)</f>
        <v>52</v>
      </c>
      <c r="D118" s="7" t="s">
        <v>110</v>
      </c>
      <c r="E118" s="7"/>
      <c r="F118" s="7"/>
      <c r="G118" s="7"/>
      <c r="H118" s="7"/>
      <c r="I118" s="7"/>
      <c r="J118" s="7"/>
      <c r="K118" s="7"/>
      <c r="L118" s="7" t="s">
        <v>308</v>
      </c>
      <c r="M118" s="7"/>
      <c r="N118" s="7"/>
      <c r="O118" s="7"/>
      <c r="P118" s="7"/>
      <c r="Q118" s="7"/>
      <c r="R118" s="7"/>
      <c r="S118" s="7"/>
      <c r="T118" s="7"/>
    </row>
    <row r="119" spans="1:20" x14ac:dyDescent="0.25">
      <c r="A119" s="10">
        <v>19266</v>
      </c>
      <c r="B119" s="11" t="s">
        <v>248</v>
      </c>
      <c r="C119" s="12">
        <f>SUM(D119+L119)</f>
        <v>61.75</v>
      </c>
      <c r="D119" s="7" t="s">
        <v>158</v>
      </c>
      <c r="E119" s="7"/>
      <c r="F119" s="7"/>
      <c r="G119" s="7"/>
      <c r="H119" s="7"/>
      <c r="I119" s="7"/>
      <c r="J119" s="7"/>
      <c r="K119" s="7"/>
      <c r="L119" s="7" t="s">
        <v>309</v>
      </c>
      <c r="M119" s="7"/>
      <c r="N119" s="7"/>
      <c r="O119" s="7"/>
      <c r="P119" s="7"/>
      <c r="Q119" s="7"/>
      <c r="R119" s="7"/>
      <c r="S119" s="7"/>
      <c r="T119" s="7"/>
    </row>
    <row r="120" spans="1:20" x14ac:dyDescent="0.25">
      <c r="A120" s="10">
        <v>19368</v>
      </c>
      <c r="B120" s="11" t="s">
        <v>249</v>
      </c>
      <c r="C120" s="13">
        <v>21.5</v>
      </c>
      <c r="D120" s="7"/>
      <c r="E120" s="7"/>
      <c r="F120" s="7"/>
      <c r="G120" s="7"/>
      <c r="H120" s="7"/>
      <c r="I120" s="7"/>
      <c r="J120" s="7"/>
      <c r="K120" s="7"/>
      <c r="L120" s="7" t="s">
        <v>310</v>
      </c>
      <c r="M120" s="7"/>
      <c r="N120" s="7"/>
      <c r="O120" s="7"/>
      <c r="P120" s="7"/>
      <c r="Q120" s="7"/>
      <c r="R120" s="7"/>
      <c r="S120" s="7"/>
      <c r="T120" s="7"/>
    </row>
    <row r="121" spans="1:20" x14ac:dyDescent="0.25">
      <c r="A121" s="10">
        <v>19745</v>
      </c>
      <c r="B121" s="11" t="s">
        <v>255</v>
      </c>
      <c r="C121" s="12">
        <f>SUM(D121+L121+M121+O121+P121
)</f>
        <v>125.5</v>
      </c>
      <c r="D121" s="7" t="s">
        <v>183</v>
      </c>
      <c r="E121" s="7"/>
      <c r="F121" s="7"/>
      <c r="G121" s="7"/>
      <c r="H121" s="7"/>
      <c r="I121" s="7"/>
      <c r="J121" s="7"/>
      <c r="K121" s="7"/>
      <c r="L121" s="7" t="s">
        <v>312</v>
      </c>
      <c r="M121" s="7" t="s">
        <v>116</v>
      </c>
      <c r="N121" s="7"/>
      <c r="O121" s="7" t="s">
        <v>171</v>
      </c>
      <c r="P121" s="7" t="s">
        <v>311</v>
      </c>
      <c r="Q121" s="7"/>
      <c r="R121" s="7"/>
      <c r="S121" s="7"/>
      <c r="T121" s="7"/>
    </row>
    <row r="122" spans="1:20" x14ac:dyDescent="0.25">
      <c r="A122" s="10"/>
      <c r="B122" s="11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x14ac:dyDescent="0.25">
      <c r="A123" s="10"/>
      <c r="B123" s="21" t="s">
        <v>295</v>
      </c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x14ac:dyDescent="0.25">
      <c r="A124" s="10"/>
      <c r="B124" s="11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x14ac:dyDescent="0.25">
      <c r="A125" s="10">
        <v>17794</v>
      </c>
      <c r="B125" s="11" t="s">
        <v>197</v>
      </c>
      <c r="C125" s="12">
        <f>SUM(J125+K125+L125+M125)</f>
        <v>122.75</v>
      </c>
      <c r="D125" s="7"/>
      <c r="E125" s="7"/>
      <c r="F125" s="7"/>
      <c r="G125" s="7"/>
      <c r="H125" s="7"/>
      <c r="I125" s="7"/>
      <c r="J125" s="7" t="s">
        <v>313</v>
      </c>
      <c r="K125" s="7" t="s">
        <v>110</v>
      </c>
      <c r="L125" s="7" t="s">
        <v>314</v>
      </c>
      <c r="M125" s="7" t="s">
        <v>125</v>
      </c>
      <c r="N125" s="7"/>
      <c r="O125" s="7"/>
      <c r="P125" s="7"/>
      <c r="Q125" s="7"/>
      <c r="R125" s="7"/>
      <c r="S125" s="7"/>
      <c r="T125" s="7"/>
    </row>
    <row r="126" spans="1:20" x14ac:dyDescent="0.25">
      <c r="A126" s="10">
        <v>17862</v>
      </c>
      <c r="B126" s="11" t="s">
        <v>268</v>
      </c>
      <c r="C126" s="12">
        <f>SUM(J126+L126+P126)</f>
        <v>118.5</v>
      </c>
      <c r="D126" s="7"/>
      <c r="E126" s="7"/>
      <c r="F126" s="7"/>
      <c r="G126" s="7"/>
      <c r="H126" s="7"/>
      <c r="I126" s="7"/>
      <c r="J126" s="7" t="s">
        <v>316</v>
      </c>
      <c r="K126" s="7"/>
      <c r="L126" s="7" t="s">
        <v>317</v>
      </c>
      <c r="M126" s="7"/>
      <c r="N126" s="7"/>
      <c r="O126" s="7"/>
      <c r="P126" s="7" t="s">
        <v>315</v>
      </c>
      <c r="Q126" s="7"/>
      <c r="R126" s="7"/>
      <c r="S126" s="7"/>
      <c r="T126" s="7"/>
    </row>
    <row r="127" spans="1:20" x14ac:dyDescent="0.25">
      <c r="A127" s="10">
        <v>17935</v>
      </c>
      <c r="B127" s="11" t="s">
        <v>200</v>
      </c>
      <c r="C127" s="13">
        <v>10.5</v>
      </c>
      <c r="D127" s="7"/>
      <c r="E127" s="7"/>
      <c r="F127" s="7"/>
      <c r="G127" s="7"/>
      <c r="H127" s="7"/>
      <c r="I127" s="7"/>
      <c r="J127" s="7" t="s">
        <v>147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x14ac:dyDescent="0.25">
      <c r="A128" s="10">
        <v>18907</v>
      </c>
      <c r="B128" s="11" t="s">
        <v>239</v>
      </c>
      <c r="C128" s="12">
        <f>SUM(J128+L128+M128+O128)</f>
        <v>115.75</v>
      </c>
      <c r="D128" s="7"/>
      <c r="E128" s="7"/>
      <c r="F128" s="7"/>
      <c r="G128" s="7"/>
      <c r="H128" s="7"/>
      <c r="I128" s="7"/>
      <c r="J128" s="7" t="s">
        <v>178</v>
      </c>
      <c r="K128" s="7"/>
      <c r="L128" s="7" t="s">
        <v>318</v>
      </c>
      <c r="M128" s="7" t="s">
        <v>223</v>
      </c>
      <c r="N128" s="7"/>
      <c r="O128" s="7" t="s">
        <v>153</v>
      </c>
      <c r="P128" s="7"/>
      <c r="Q128" s="7"/>
      <c r="R128" s="7"/>
      <c r="S128" s="7"/>
      <c r="T128" s="7"/>
    </row>
    <row r="129" spans="1:20" x14ac:dyDescent="0.25">
      <c r="A129" s="10">
        <v>18909</v>
      </c>
      <c r="B129" s="11" t="s">
        <v>240</v>
      </c>
      <c r="C129" s="12">
        <f>SUM(J129+L129+O129)</f>
        <v>88.75</v>
      </c>
      <c r="D129" s="7"/>
      <c r="E129" s="7"/>
      <c r="F129" s="7"/>
      <c r="G129" s="7"/>
      <c r="H129" s="7"/>
      <c r="I129" s="7"/>
      <c r="J129" s="7" t="s">
        <v>167</v>
      </c>
      <c r="K129" s="7"/>
      <c r="L129" s="7" t="s">
        <v>319</v>
      </c>
      <c r="M129" s="7"/>
      <c r="N129" s="7"/>
      <c r="O129" s="7" t="s">
        <v>315</v>
      </c>
      <c r="P129" s="7"/>
      <c r="Q129" s="7"/>
      <c r="R129" s="7"/>
      <c r="S129" s="7"/>
      <c r="T129" s="7"/>
    </row>
    <row r="130" spans="1:20" x14ac:dyDescent="0.25">
      <c r="A130" s="10">
        <v>19222</v>
      </c>
      <c r="B130" s="11" t="s">
        <v>247</v>
      </c>
      <c r="C130" s="13">
        <v>24.5</v>
      </c>
      <c r="D130" s="7"/>
      <c r="E130" s="7"/>
      <c r="F130" s="7"/>
      <c r="G130" s="7"/>
      <c r="H130" s="7"/>
      <c r="I130" s="7"/>
      <c r="J130" s="7"/>
      <c r="K130" s="7"/>
      <c r="L130" s="7" t="s">
        <v>320</v>
      </c>
      <c r="M130" s="7"/>
      <c r="N130" s="7"/>
      <c r="O130" s="7"/>
      <c r="P130" s="7"/>
      <c r="Q130" s="7"/>
      <c r="R130" s="7"/>
      <c r="S130" s="7"/>
      <c r="T130" s="7"/>
    </row>
    <row r="131" spans="1:20" x14ac:dyDescent="0.25">
      <c r="A131" s="10">
        <v>19423</v>
      </c>
      <c r="B131" s="11" t="s">
        <v>250</v>
      </c>
      <c r="C131" s="12">
        <f>SUM(L131+M131+O131+P131
)</f>
        <v>47.25</v>
      </c>
      <c r="D131" s="7"/>
      <c r="E131" s="7"/>
      <c r="F131" s="7"/>
      <c r="G131" s="7"/>
      <c r="H131" s="7"/>
      <c r="I131" s="7"/>
      <c r="J131" s="7"/>
      <c r="K131" s="7"/>
      <c r="L131" s="7" t="s">
        <v>322</v>
      </c>
      <c r="M131" s="7" t="s">
        <v>321</v>
      </c>
      <c r="N131" s="7"/>
      <c r="O131" s="7" t="s">
        <v>109</v>
      </c>
      <c r="P131" s="7" t="s">
        <v>109</v>
      </c>
      <c r="Q131" s="7"/>
      <c r="R131" s="7"/>
      <c r="S131" s="7"/>
      <c r="T131" s="7"/>
    </row>
    <row r="132" spans="1:20" x14ac:dyDescent="0.25">
      <c r="A132" s="10">
        <v>19424</v>
      </c>
      <c r="B132" s="11" t="s">
        <v>250</v>
      </c>
      <c r="C132" s="12">
        <f>SUM(L132+M132+O132)</f>
        <v>39.75</v>
      </c>
      <c r="D132" s="7"/>
      <c r="E132" s="7"/>
      <c r="F132" s="7"/>
      <c r="G132" s="7"/>
      <c r="H132" s="7"/>
      <c r="I132" s="7"/>
      <c r="J132" s="7"/>
      <c r="K132" s="7"/>
      <c r="L132" s="7" t="s">
        <v>323</v>
      </c>
      <c r="M132" s="7" t="s">
        <v>321</v>
      </c>
      <c r="N132" s="7"/>
      <c r="O132" s="7" t="s">
        <v>110</v>
      </c>
      <c r="P132" s="7"/>
      <c r="Q132" s="7"/>
      <c r="R132" s="7"/>
      <c r="S132" s="7"/>
      <c r="T132" s="7"/>
    </row>
    <row r="133" spans="1:20" x14ac:dyDescent="0.25">
      <c r="A133" s="10"/>
      <c r="B133" s="11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x14ac:dyDescent="0.25">
      <c r="A134" s="10"/>
      <c r="B134" s="21" t="s">
        <v>296</v>
      </c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x14ac:dyDescent="0.25">
      <c r="A135" s="10"/>
      <c r="B135" s="11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x14ac:dyDescent="0.25">
      <c r="A136" s="10">
        <v>18260</v>
      </c>
      <c r="B136" s="11" t="s">
        <v>227</v>
      </c>
      <c r="C136" s="12">
        <f>SUM(J136+L136+M136+O136+P136)</f>
        <v>193.75</v>
      </c>
      <c r="D136" s="7"/>
      <c r="E136" s="7"/>
      <c r="F136" s="7"/>
      <c r="G136" s="7"/>
      <c r="H136" s="7"/>
      <c r="I136" s="7"/>
      <c r="J136" s="7" t="s">
        <v>315</v>
      </c>
      <c r="K136" s="7"/>
      <c r="L136" s="7" t="s">
        <v>324</v>
      </c>
      <c r="M136" s="7" t="s">
        <v>141</v>
      </c>
      <c r="N136" s="7"/>
      <c r="O136" s="7" t="s">
        <v>135</v>
      </c>
      <c r="P136" s="7" t="s">
        <v>147</v>
      </c>
      <c r="Q136" s="7"/>
      <c r="R136" s="7"/>
      <c r="S136" s="7"/>
      <c r="T136" s="7"/>
    </row>
    <row r="137" spans="1:20" x14ac:dyDescent="0.25">
      <c r="A137" s="10">
        <v>18672</v>
      </c>
      <c r="B137" s="11" t="s">
        <v>234</v>
      </c>
      <c r="C137" s="12">
        <f>SUM(J137+K137+L137+M137+O137+P137)</f>
        <v>206.25</v>
      </c>
      <c r="D137" s="7"/>
      <c r="E137" s="7"/>
      <c r="F137" s="7"/>
      <c r="G137" s="7"/>
      <c r="H137" s="7"/>
      <c r="I137" s="7"/>
      <c r="J137" s="7" t="s">
        <v>325</v>
      </c>
      <c r="K137" s="7" t="s">
        <v>109</v>
      </c>
      <c r="L137" s="7" t="s">
        <v>326</v>
      </c>
      <c r="M137" s="7" t="s">
        <v>141</v>
      </c>
      <c r="N137" s="7"/>
      <c r="O137" s="7" t="s">
        <v>157</v>
      </c>
      <c r="P137" s="7" t="s">
        <v>111</v>
      </c>
      <c r="Q137" s="7"/>
      <c r="R137" s="7"/>
      <c r="S137" s="7"/>
      <c r="T137" s="7"/>
    </row>
    <row r="138" spans="1:20" x14ac:dyDescent="0.25">
      <c r="A138" s="10">
        <v>18865</v>
      </c>
      <c r="B138" s="11" t="s">
        <v>237</v>
      </c>
      <c r="C138" s="12">
        <f>SUM(J138+K138+L138+M138+O138+P138)</f>
        <v>452</v>
      </c>
      <c r="D138" s="7"/>
      <c r="E138" s="7"/>
      <c r="F138" s="7"/>
      <c r="G138" s="7"/>
      <c r="H138" s="7"/>
      <c r="I138" s="7"/>
      <c r="J138" s="7" t="s">
        <v>329</v>
      </c>
      <c r="K138" s="7" t="s">
        <v>328</v>
      </c>
      <c r="L138" s="7" t="s">
        <v>330</v>
      </c>
      <c r="M138" s="7" t="s">
        <v>303</v>
      </c>
      <c r="N138" s="7"/>
      <c r="O138" s="7" t="s">
        <v>313</v>
      </c>
      <c r="P138" s="7" t="s">
        <v>327</v>
      </c>
      <c r="Q138" s="7"/>
      <c r="R138" s="7"/>
      <c r="S138" s="7"/>
      <c r="T138" s="7"/>
    </row>
    <row r="139" spans="1:20" x14ac:dyDescent="0.25">
      <c r="A139" s="10">
        <v>19221</v>
      </c>
      <c r="B139" s="11" t="s">
        <v>246</v>
      </c>
      <c r="C139" s="12">
        <f>SUM(G139+K139+L139+M139+O139+P139)</f>
        <v>322.5</v>
      </c>
      <c r="D139" s="7"/>
      <c r="E139" s="7"/>
      <c r="F139" s="7"/>
      <c r="G139" s="7" t="s">
        <v>130</v>
      </c>
      <c r="H139" s="7"/>
      <c r="I139" s="7"/>
      <c r="J139" s="7"/>
      <c r="K139" s="7" t="s">
        <v>159</v>
      </c>
      <c r="L139" s="7" t="s">
        <v>331</v>
      </c>
      <c r="M139" s="7" t="s">
        <v>163</v>
      </c>
      <c r="N139" s="7"/>
      <c r="O139" s="7" t="s">
        <v>147</v>
      </c>
      <c r="P139" s="7" t="s">
        <v>261</v>
      </c>
      <c r="Q139" s="7"/>
      <c r="R139" s="7"/>
      <c r="S139" s="7"/>
      <c r="T139" s="7"/>
    </row>
    <row r="140" spans="1:20" x14ac:dyDescent="0.25">
      <c r="A140" s="10"/>
      <c r="B140" s="21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x14ac:dyDescent="0.25">
      <c r="A141" s="15"/>
      <c r="B141" s="21" t="s">
        <v>297</v>
      </c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x14ac:dyDescent="0.25">
      <c r="A142" s="5"/>
      <c r="B142" s="5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x14ac:dyDescent="0.25">
      <c r="A143" s="10">
        <v>18262</v>
      </c>
      <c r="B143" s="11" t="s">
        <v>228</v>
      </c>
      <c r="C143" s="12">
        <f>SUM(D143+J143+L143+P143+R143)</f>
        <v>104.5</v>
      </c>
      <c r="D143" s="7" t="s">
        <v>148</v>
      </c>
      <c r="E143" s="7"/>
      <c r="F143" s="7"/>
      <c r="G143" s="7"/>
      <c r="H143" s="7"/>
      <c r="I143" s="7"/>
      <c r="J143" s="7" t="s">
        <v>258</v>
      </c>
      <c r="K143" s="7"/>
      <c r="L143" s="7" t="s">
        <v>318</v>
      </c>
      <c r="M143" s="7"/>
      <c r="N143" s="7"/>
      <c r="O143" s="7"/>
      <c r="P143" s="7" t="s">
        <v>158</v>
      </c>
      <c r="Q143" s="7"/>
      <c r="R143" s="7" t="s">
        <v>148</v>
      </c>
      <c r="S143" s="7"/>
      <c r="T143" s="7"/>
    </row>
    <row r="144" spans="1:20" x14ac:dyDescent="0.25">
      <c r="A144" s="10">
        <v>18518</v>
      </c>
      <c r="B144" s="11" t="s">
        <v>232</v>
      </c>
      <c r="C144" s="13">
        <v>34.75</v>
      </c>
      <c r="D144" s="7"/>
      <c r="E144" s="7"/>
      <c r="F144" s="7"/>
      <c r="G144" s="7"/>
      <c r="H144" s="7"/>
      <c r="I144" s="7"/>
      <c r="J144" s="7"/>
      <c r="K144" s="7"/>
      <c r="L144" s="7" t="s">
        <v>332</v>
      </c>
      <c r="M144" s="7"/>
      <c r="N144" s="7"/>
      <c r="O144" s="7"/>
      <c r="P144" s="7"/>
      <c r="Q144" s="7"/>
      <c r="R144" s="7"/>
      <c r="S144" s="7"/>
      <c r="T144" s="7"/>
    </row>
    <row r="145" spans="1:20" x14ac:dyDescent="0.25">
      <c r="A145" s="5"/>
      <c r="B145" s="5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x14ac:dyDescent="0.25">
      <c r="A146" s="5"/>
      <c r="B146" s="21" t="s">
        <v>298</v>
      </c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x14ac:dyDescent="0.25">
      <c r="A147" s="5"/>
      <c r="B147" s="5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x14ac:dyDescent="0.25">
      <c r="A148" s="10">
        <v>18690</v>
      </c>
      <c r="B148" s="11" t="s">
        <v>235</v>
      </c>
      <c r="C148" s="12">
        <f>SUM(D148+F148+J148+K148+L148+M148+P148+Q148)</f>
        <v>448</v>
      </c>
      <c r="D148" s="7" t="s">
        <v>157</v>
      </c>
      <c r="E148" s="7"/>
      <c r="F148" s="7" t="s">
        <v>143</v>
      </c>
      <c r="G148" s="7"/>
      <c r="H148" s="7"/>
      <c r="I148" s="7"/>
      <c r="J148" s="7" t="s">
        <v>334</v>
      </c>
      <c r="K148" s="7" t="s">
        <v>125</v>
      </c>
      <c r="L148" s="7" t="s">
        <v>335</v>
      </c>
      <c r="M148" s="7" t="s">
        <v>333</v>
      </c>
      <c r="N148" s="7"/>
      <c r="O148" s="7"/>
      <c r="P148" s="7" t="s">
        <v>202</v>
      </c>
      <c r="Q148" s="7" t="s">
        <v>116</v>
      </c>
      <c r="R148" s="7"/>
      <c r="S148" s="7"/>
      <c r="T148" s="7"/>
    </row>
    <row r="149" spans="1:20" x14ac:dyDescent="0.25">
      <c r="A149" s="10">
        <v>19679</v>
      </c>
      <c r="B149" s="11" t="s">
        <v>251</v>
      </c>
      <c r="C149" s="12">
        <f>SUM(D149+F149+L149+M149+P149+Q149)</f>
        <v>234.25</v>
      </c>
      <c r="D149" s="7" t="s">
        <v>109</v>
      </c>
      <c r="E149" s="7"/>
      <c r="F149" s="7" t="s">
        <v>138</v>
      </c>
      <c r="G149" s="7"/>
      <c r="H149" s="7"/>
      <c r="I149" s="7"/>
      <c r="J149" s="7"/>
      <c r="K149" s="7"/>
      <c r="L149" s="7" t="s">
        <v>337</v>
      </c>
      <c r="M149" s="7" t="s">
        <v>336</v>
      </c>
      <c r="N149" s="7"/>
      <c r="O149" s="7"/>
      <c r="P149" s="7" t="s">
        <v>150</v>
      </c>
      <c r="Q149" s="7" t="s">
        <v>338</v>
      </c>
      <c r="R149" s="7"/>
      <c r="S149" s="7"/>
      <c r="T149" s="7"/>
    </row>
    <row r="150" spans="1:20" x14ac:dyDescent="0.25">
      <c r="A150" s="5"/>
      <c r="B150" s="5"/>
      <c r="C150" s="1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x14ac:dyDescent="0.25">
      <c r="A151" s="5"/>
      <c r="B151" s="21" t="s">
        <v>299</v>
      </c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x14ac:dyDescent="0.25">
      <c r="A152" s="5"/>
      <c r="B152" s="5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x14ac:dyDescent="0.25">
      <c r="A153" s="10">
        <v>18491</v>
      </c>
      <c r="B153" s="11" t="s">
        <v>230</v>
      </c>
      <c r="C153" s="12">
        <f>SUM(D153+J153+K153+L153+M153+P153)</f>
        <v>127.5</v>
      </c>
      <c r="D153" s="7" t="s">
        <v>339</v>
      </c>
      <c r="E153" s="7"/>
      <c r="F153" s="7"/>
      <c r="G153" s="7"/>
      <c r="H153" s="7"/>
      <c r="I153" s="7"/>
      <c r="J153" s="7" t="s">
        <v>116</v>
      </c>
      <c r="K153" s="7" t="s">
        <v>328</v>
      </c>
      <c r="L153" s="7" t="s">
        <v>340</v>
      </c>
      <c r="M153" s="7" t="s">
        <v>116</v>
      </c>
      <c r="N153" s="7"/>
      <c r="O153" s="7"/>
      <c r="P153" s="7" t="s">
        <v>303</v>
      </c>
      <c r="Q153" s="7"/>
      <c r="R153" s="7"/>
      <c r="S153" s="7"/>
      <c r="T153" s="7"/>
    </row>
    <row r="154" spans="1:20" x14ac:dyDescent="0.25">
      <c r="A154" s="10">
        <v>18735</v>
      </c>
      <c r="B154" s="11" t="s">
        <v>236</v>
      </c>
      <c r="C154" s="12">
        <f>SUM(D154+J154+K154+L154+M154+P154)</f>
        <v>163.75</v>
      </c>
      <c r="D154" s="7" t="s">
        <v>315</v>
      </c>
      <c r="E154" s="7"/>
      <c r="F154" s="7"/>
      <c r="G154" s="7"/>
      <c r="H154" s="7"/>
      <c r="I154" s="7"/>
      <c r="J154" s="7" t="s">
        <v>342</v>
      </c>
      <c r="K154" s="7" t="s">
        <v>191</v>
      </c>
      <c r="L154" s="7" t="s">
        <v>343</v>
      </c>
      <c r="M154" s="7" t="s">
        <v>127</v>
      </c>
      <c r="N154" s="7"/>
      <c r="O154" s="7"/>
      <c r="P154" s="7" t="s">
        <v>341</v>
      </c>
      <c r="Q154" s="7"/>
      <c r="R154" s="7"/>
      <c r="S154" s="7"/>
      <c r="T154" s="7"/>
    </row>
    <row r="155" spans="1:20" x14ac:dyDescent="0.25">
      <c r="A155" s="5"/>
      <c r="B155" s="5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25">
      <c r="A156" s="5"/>
      <c r="B156" s="21" t="s">
        <v>300</v>
      </c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25">
      <c r="A157" s="5"/>
      <c r="B157" s="5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25">
      <c r="A158" s="10">
        <v>17807</v>
      </c>
      <c r="B158" s="11" t="s">
        <v>199</v>
      </c>
      <c r="C158" s="12">
        <f>SUM(D158+J158+K158+L158+M158+O158+P158+Q158+S158)</f>
        <v>363</v>
      </c>
      <c r="D158" s="7" t="s">
        <v>345</v>
      </c>
      <c r="E158" s="7"/>
      <c r="F158" s="7"/>
      <c r="G158" s="7"/>
      <c r="H158" s="7"/>
      <c r="I158" s="7"/>
      <c r="J158" s="7" t="s">
        <v>346</v>
      </c>
      <c r="K158" s="7" t="s">
        <v>115</v>
      </c>
      <c r="L158" s="7" t="s">
        <v>111</v>
      </c>
      <c r="M158" s="7" t="s">
        <v>109</v>
      </c>
      <c r="N158" s="7"/>
      <c r="O158" s="7" t="s">
        <v>347</v>
      </c>
      <c r="P158" s="7" t="s">
        <v>344</v>
      </c>
      <c r="Q158" s="7" t="s">
        <v>125</v>
      </c>
      <c r="R158" s="7"/>
      <c r="S158" s="7" t="s">
        <v>153</v>
      </c>
      <c r="T158" s="7"/>
    </row>
    <row r="159" spans="1:20" x14ac:dyDescent="0.25">
      <c r="A159" s="32">
        <v>18023</v>
      </c>
      <c r="B159" s="34" t="s">
        <v>378</v>
      </c>
      <c r="C159" s="11"/>
      <c r="D159" s="1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25">
      <c r="A160" s="10">
        <v>18066</v>
      </c>
      <c r="B160" s="11" t="s">
        <v>226</v>
      </c>
      <c r="C160" s="13">
        <v>12.5</v>
      </c>
      <c r="D160" s="7"/>
      <c r="E160" s="7"/>
      <c r="F160" s="7"/>
      <c r="G160" s="7"/>
      <c r="H160" s="7"/>
      <c r="I160" s="7"/>
      <c r="J160" s="7" t="s">
        <v>328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25">
      <c r="A161" s="10">
        <v>18288</v>
      </c>
      <c r="B161" s="11" t="s">
        <v>270</v>
      </c>
      <c r="C161" s="12">
        <f>SUM(G161+K161+L161+M161+P161)</f>
        <v>156.25</v>
      </c>
      <c r="D161" s="7"/>
      <c r="E161" s="7"/>
      <c r="F161" s="7"/>
      <c r="G161" s="7" t="s">
        <v>122</v>
      </c>
      <c r="H161" s="7"/>
      <c r="I161" s="7"/>
      <c r="J161" s="7"/>
      <c r="K161" s="7" t="s">
        <v>125</v>
      </c>
      <c r="L161" s="7" t="s">
        <v>348</v>
      </c>
      <c r="M161" s="7" t="s">
        <v>152</v>
      </c>
      <c r="N161" s="7"/>
      <c r="O161" s="7"/>
      <c r="P161" s="7" t="s">
        <v>158</v>
      </c>
      <c r="Q161" s="7"/>
      <c r="R161" s="7"/>
      <c r="S161" s="7"/>
      <c r="T161" s="7"/>
    </row>
    <row r="162" spans="1:20" x14ac:dyDescent="0.25">
      <c r="A162" s="10">
        <v>18444</v>
      </c>
      <c r="B162" s="11" t="s">
        <v>271</v>
      </c>
      <c r="C162" s="12">
        <f>SUM(D162+F162+J162+L162+M162+O162+P162)</f>
        <v>329.5</v>
      </c>
      <c r="D162" s="7" t="s">
        <v>120</v>
      </c>
      <c r="E162" s="7"/>
      <c r="F162" s="7" t="s">
        <v>352</v>
      </c>
      <c r="G162" s="7"/>
      <c r="H162" s="7"/>
      <c r="I162" s="7"/>
      <c r="J162" s="7" t="s">
        <v>350</v>
      </c>
      <c r="K162" s="7"/>
      <c r="L162" s="7" t="s">
        <v>351</v>
      </c>
      <c r="M162" s="7" t="s">
        <v>259</v>
      </c>
      <c r="N162" s="7"/>
      <c r="O162" s="7" t="s">
        <v>183</v>
      </c>
      <c r="P162" s="7" t="s">
        <v>349</v>
      </c>
      <c r="Q162" s="7"/>
      <c r="R162" s="7"/>
      <c r="S162" s="7"/>
      <c r="T162" s="7"/>
    </row>
    <row r="163" spans="1:20" x14ac:dyDescent="0.25">
      <c r="A163" s="10">
        <v>18459</v>
      </c>
      <c r="B163" s="11" t="s">
        <v>229</v>
      </c>
      <c r="C163" s="12">
        <f>SUM(G163+J163+L163+M163+P163)</f>
        <v>42</v>
      </c>
      <c r="D163" s="7"/>
      <c r="E163" s="7"/>
      <c r="F163" s="7"/>
      <c r="G163" s="7" t="s">
        <v>148</v>
      </c>
      <c r="H163" s="7"/>
      <c r="I163" s="7"/>
      <c r="J163" s="7" t="s">
        <v>153</v>
      </c>
      <c r="K163" s="7"/>
      <c r="L163" s="7" t="s">
        <v>163</v>
      </c>
      <c r="M163" s="7" t="s">
        <v>321</v>
      </c>
      <c r="N163" s="7"/>
      <c r="O163" s="7"/>
      <c r="P163" s="7" t="s">
        <v>310</v>
      </c>
      <c r="Q163" s="7"/>
      <c r="R163" s="7"/>
      <c r="S163" s="7"/>
      <c r="T163" s="7"/>
    </row>
    <row r="164" spans="1:20" x14ac:dyDescent="0.25">
      <c r="A164" s="10">
        <v>18644</v>
      </c>
      <c r="B164" s="11" t="s">
        <v>233</v>
      </c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x14ac:dyDescent="0.25">
      <c r="A165" s="10">
        <v>19140</v>
      </c>
      <c r="B165" s="11" t="s">
        <v>241</v>
      </c>
      <c r="C165" s="12">
        <f>SUM(K165+L165)</f>
        <v>62.75</v>
      </c>
      <c r="D165" s="7"/>
      <c r="E165" s="7"/>
      <c r="F165" s="7"/>
      <c r="G165" s="7"/>
      <c r="H165" s="7"/>
      <c r="I165" s="7"/>
      <c r="J165" s="7"/>
      <c r="K165" s="7" t="s">
        <v>315</v>
      </c>
      <c r="L165" s="7" t="s">
        <v>353</v>
      </c>
      <c r="M165" s="7"/>
      <c r="N165" s="7"/>
      <c r="O165" s="7"/>
      <c r="P165" s="7"/>
      <c r="Q165" s="7"/>
      <c r="R165" s="7"/>
      <c r="S165" s="7"/>
      <c r="T165" s="7"/>
    </row>
    <row r="166" spans="1:20" x14ac:dyDescent="0.25">
      <c r="A166" s="10">
        <v>19222</v>
      </c>
      <c r="B166" s="11" t="s">
        <v>247</v>
      </c>
      <c r="C166" s="13">
        <v>24.5</v>
      </c>
      <c r="D166" s="7"/>
      <c r="E166" s="7"/>
      <c r="F166" s="7"/>
      <c r="G166" s="7"/>
      <c r="H166" s="7"/>
      <c r="I166" s="7"/>
      <c r="J166" s="7"/>
      <c r="K166" s="7"/>
      <c r="L166" s="7" t="s">
        <v>320</v>
      </c>
      <c r="M166" s="7"/>
      <c r="N166" s="7"/>
      <c r="O166" s="7"/>
      <c r="P166" s="7"/>
      <c r="Q166" s="7"/>
      <c r="R166" s="7"/>
      <c r="S166" s="7"/>
      <c r="T166" s="7"/>
    </row>
    <row r="167" spans="1:20" x14ac:dyDescent="0.25">
      <c r="A167" s="10">
        <v>19706</v>
      </c>
      <c r="B167" s="11" t="s">
        <v>253</v>
      </c>
      <c r="C167" s="12">
        <f>SUM(D167+F167+J167+L167)</f>
        <v>40</v>
      </c>
      <c r="D167" s="7" t="s">
        <v>110</v>
      </c>
      <c r="E167" s="7"/>
      <c r="F167" s="7" t="s">
        <v>345</v>
      </c>
      <c r="G167" s="7"/>
      <c r="H167" s="7"/>
      <c r="I167" s="7"/>
      <c r="J167" s="7" t="s">
        <v>141</v>
      </c>
      <c r="K167" s="7"/>
      <c r="L167" s="7" t="s">
        <v>349</v>
      </c>
      <c r="M167" s="7"/>
      <c r="N167" s="7"/>
      <c r="O167" s="7"/>
      <c r="P167" s="7"/>
      <c r="Q167" s="7"/>
      <c r="R167" s="7"/>
      <c r="S167" s="7"/>
      <c r="T167" s="7"/>
    </row>
    <row r="168" spans="1:20" x14ac:dyDescent="0.25">
      <c r="A168" s="10">
        <v>19778</v>
      </c>
      <c r="B168" s="11" t="s">
        <v>256</v>
      </c>
      <c r="C168" s="12">
        <f>SUM(L168+S168)</f>
        <v>27.5</v>
      </c>
      <c r="D168" s="7"/>
      <c r="E168" s="7"/>
      <c r="F168" s="7"/>
      <c r="G168" s="7"/>
      <c r="H168" s="7"/>
      <c r="I168" s="7"/>
      <c r="J168" s="7"/>
      <c r="K168" s="7"/>
      <c r="L168" s="7" t="s">
        <v>354</v>
      </c>
      <c r="M168" s="7"/>
      <c r="N168" s="7"/>
      <c r="O168" s="7"/>
      <c r="P168" s="7"/>
      <c r="Q168" s="7"/>
      <c r="R168" s="7"/>
      <c r="S168" s="7" t="s">
        <v>108</v>
      </c>
      <c r="T168" s="7"/>
    </row>
    <row r="169" spans="1:20" x14ac:dyDescent="0.25">
      <c r="A169" s="10">
        <v>20119</v>
      </c>
      <c r="B169" s="11" t="s">
        <v>263</v>
      </c>
      <c r="C169" s="12">
        <f>SUM(L169+O169+P169)</f>
        <v>96.25</v>
      </c>
      <c r="D169" s="7"/>
      <c r="E169" s="7"/>
      <c r="F169" s="7"/>
      <c r="G169" s="7"/>
      <c r="H169" s="7"/>
      <c r="I169" s="7"/>
      <c r="J169" s="7"/>
      <c r="K169" s="7"/>
      <c r="L169" s="7" t="s">
        <v>355</v>
      </c>
      <c r="M169" s="7"/>
      <c r="N169" s="7"/>
      <c r="O169" s="7" t="s">
        <v>356</v>
      </c>
      <c r="P169" s="7" t="s">
        <v>153</v>
      </c>
      <c r="Q169" s="7"/>
      <c r="R169" s="7"/>
      <c r="S169" s="7"/>
      <c r="T169" s="7"/>
    </row>
    <row r="170" spans="1:20" x14ac:dyDescent="0.25">
      <c r="A170" s="10">
        <v>20303</v>
      </c>
      <c r="B170" s="11" t="s">
        <v>266</v>
      </c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x14ac:dyDescent="0.25">
      <c r="A171" s="5"/>
      <c r="B171" s="5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x14ac:dyDescent="0.25">
      <c r="A172" s="10"/>
      <c r="B172" s="8" t="s">
        <v>72</v>
      </c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x14ac:dyDescent="0.25">
      <c r="A173" s="10"/>
      <c r="B173" s="11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x14ac:dyDescent="0.25">
      <c r="A174" s="10">
        <v>19167</v>
      </c>
      <c r="B174" s="11" t="s">
        <v>282</v>
      </c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x14ac:dyDescent="0.25">
      <c r="A175" s="10">
        <v>19170</v>
      </c>
      <c r="B175" s="11" t="s">
        <v>283</v>
      </c>
      <c r="C175" s="12">
        <f>SUM(D175+J175+O175+S175)</f>
        <v>61.25</v>
      </c>
      <c r="D175" s="7" t="s">
        <v>142</v>
      </c>
      <c r="E175" s="7"/>
      <c r="F175" s="7"/>
      <c r="G175" s="7"/>
      <c r="H175" s="7"/>
      <c r="I175" s="7"/>
      <c r="J175" s="7" t="s">
        <v>357</v>
      </c>
      <c r="K175" s="7"/>
      <c r="L175" s="7"/>
      <c r="M175" s="7"/>
      <c r="N175" s="7"/>
      <c r="O175" s="7" t="s">
        <v>153</v>
      </c>
      <c r="P175" s="7"/>
      <c r="Q175" s="7"/>
      <c r="R175" s="7"/>
      <c r="S175" s="7" t="s">
        <v>258</v>
      </c>
      <c r="T175" s="7"/>
    </row>
    <row r="176" spans="1:20" x14ac:dyDescent="0.25">
      <c r="A176" s="10">
        <v>20206</v>
      </c>
      <c r="B176" s="11" t="s">
        <v>291</v>
      </c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x14ac:dyDescent="0.25">
      <c r="A177" s="10"/>
      <c r="B177" s="11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x14ac:dyDescent="0.25">
      <c r="A178" s="10"/>
      <c r="B178" s="8" t="s">
        <v>293</v>
      </c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x14ac:dyDescent="0.25">
      <c r="A179" s="10"/>
      <c r="B179" s="11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x14ac:dyDescent="0.25">
      <c r="A180" s="10">
        <v>17911</v>
      </c>
      <c r="B180" s="11" t="s">
        <v>272</v>
      </c>
      <c r="C180" s="12">
        <f>SUM(D180+J180+M180+S180)</f>
        <v>139</v>
      </c>
      <c r="D180" s="7" t="s">
        <v>183</v>
      </c>
      <c r="E180" s="7"/>
      <c r="F180" s="7"/>
      <c r="G180" s="7"/>
      <c r="H180" s="7"/>
      <c r="I180" s="7"/>
      <c r="J180" s="7" t="s">
        <v>135</v>
      </c>
      <c r="K180" s="7"/>
      <c r="L180" s="7"/>
      <c r="M180" s="7" t="s">
        <v>358</v>
      </c>
      <c r="N180" s="7"/>
      <c r="O180" s="7"/>
      <c r="P180" s="7"/>
      <c r="Q180" s="7"/>
      <c r="R180" s="7"/>
      <c r="S180" s="7" t="s">
        <v>183</v>
      </c>
      <c r="T180" s="7"/>
    </row>
    <row r="181" spans="1:20" x14ac:dyDescent="0.25">
      <c r="A181" s="10">
        <v>19846</v>
      </c>
      <c r="B181" s="11" t="s">
        <v>285</v>
      </c>
      <c r="C181" s="12">
        <f>SUM(D181+F181+J181+M181+S181)</f>
        <v>119.75</v>
      </c>
      <c r="D181" s="7" t="s">
        <v>315</v>
      </c>
      <c r="E181" s="7"/>
      <c r="F181" s="7" t="s">
        <v>111</v>
      </c>
      <c r="G181" s="7"/>
      <c r="H181" s="7"/>
      <c r="I181" s="7"/>
      <c r="J181" s="7" t="s">
        <v>190</v>
      </c>
      <c r="K181" s="7"/>
      <c r="L181" s="7"/>
      <c r="M181" s="7" t="s">
        <v>265</v>
      </c>
      <c r="N181" s="7"/>
      <c r="O181" s="7"/>
      <c r="P181" s="7"/>
      <c r="Q181" s="7"/>
      <c r="R181" s="7"/>
      <c r="S181" s="7" t="s">
        <v>334</v>
      </c>
      <c r="T181" s="7"/>
    </row>
    <row r="182" spans="1:20" x14ac:dyDescent="0.25">
      <c r="A182" s="10">
        <v>20091</v>
      </c>
      <c r="B182" s="11" t="s">
        <v>288</v>
      </c>
      <c r="C182" s="12">
        <f>SUM(D182+J182+K182+M182+O182+P182+S182)</f>
        <v>338.5</v>
      </c>
      <c r="D182" s="7" t="s">
        <v>361</v>
      </c>
      <c r="E182" s="7"/>
      <c r="F182" s="7"/>
      <c r="G182" s="7"/>
      <c r="H182" s="7"/>
      <c r="I182" s="7"/>
      <c r="J182" s="7" t="s">
        <v>356</v>
      </c>
      <c r="K182" s="7" t="s">
        <v>362</v>
      </c>
      <c r="L182" s="7"/>
      <c r="M182" s="7" t="s">
        <v>360</v>
      </c>
      <c r="N182" s="7"/>
      <c r="O182" s="7" t="s">
        <v>363</v>
      </c>
      <c r="P182" s="7" t="s">
        <v>171</v>
      </c>
      <c r="Q182" s="7"/>
      <c r="R182" s="7"/>
      <c r="S182" s="7" t="s">
        <v>359</v>
      </c>
      <c r="T182" s="7"/>
    </row>
    <row r="183" spans="1:20" x14ac:dyDescent="0.25">
      <c r="A183" s="10">
        <v>20123</v>
      </c>
      <c r="B183" s="11" t="s">
        <v>289</v>
      </c>
      <c r="C183" s="12">
        <f>SUM(D183+E183+L183+M183+N183)</f>
        <v>172.25</v>
      </c>
      <c r="D183" s="7" t="s">
        <v>177</v>
      </c>
      <c r="E183" s="7" t="s">
        <v>261</v>
      </c>
      <c r="F183" s="7"/>
      <c r="G183" s="7"/>
      <c r="H183" s="7"/>
      <c r="I183" s="7"/>
      <c r="J183" s="7"/>
      <c r="K183" s="7"/>
      <c r="L183" s="7" t="s">
        <v>309</v>
      </c>
      <c r="M183" s="7" t="s">
        <v>202</v>
      </c>
      <c r="N183" s="7" t="s">
        <v>192</v>
      </c>
      <c r="O183" s="7"/>
      <c r="P183" s="7"/>
      <c r="Q183" s="7"/>
      <c r="R183" s="7"/>
      <c r="S183" s="7"/>
      <c r="T183" s="7"/>
    </row>
    <row r="184" spans="1:20" x14ac:dyDescent="0.25">
      <c r="A184" s="10">
        <v>20191</v>
      </c>
      <c r="B184" s="11" t="s">
        <v>290</v>
      </c>
      <c r="C184" s="12">
        <f>SUM(J184+M184)</f>
        <v>72</v>
      </c>
      <c r="D184" s="7"/>
      <c r="E184" s="7"/>
      <c r="F184" s="7"/>
      <c r="G184" s="7"/>
      <c r="H184" s="7"/>
      <c r="I184" s="7"/>
      <c r="J184" s="7" t="s">
        <v>118</v>
      </c>
      <c r="K184" s="7"/>
      <c r="L184" s="7"/>
      <c r="M184" s="7" t="s">
        <v>364</v>
      </c>
      <c r="N184" s="7"/>
      <c r="O184" s="7"/>
      <c r="P184" s="7"/>
      <c r="Q184" s="7"/>
      <c r="R184" s="7"/>
      <c r="S184" s="7"/>
      <c r="T184" s="7"/>
    </row>
    <row r="185" spans="1:20" x14ac:dyDescent="0.25">
      <c r="A185" s="10"/>
      <c r="B185" s="11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x14ac:dyDescent="0.25">
      <c r="A186" s="10"/>
      <c r="B186" s="8" t="s">
        <v>56</v>
      </c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x14ac:dyDescent="0.25">
      <c r="A187" s="10"/>
      <c r="B187" s="5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x14ac:dyDescent="0.25">
      <c r="A188" s="10">
        <v>18191</v>
      </c>
      <c r="B188" s="11" t="s">
        <v>274</v>
      </c>
      <c r="C188" s="12">
        <f>SUM(D188+J188+K188+M188)</f>
        <v>89.5</v>
      </c>
      <c r="D188" s="7" t="s">
        <v>180</v>
      </c>
      <c r="E188" s="7"/>
      <c r="F188" s="7"/>
      <c r="G188" s="7"/>
      <c r="H188" s="7"/>
      <c r="I188" s="7"/>
      <c r="J188" s="7" t="s">
        <v>366</v>
      </c>
      <c r="K188" s="7" t="s">
        <v>183</v>
      </c>
      <c r="L188" s="7"/>
      <c r="M188" s="7" t="s">
        <v>365</v>
      </c>
      <c r="N188" s="7"/>
      <c r="O188" s="7"/>
      <c r="P188" s="7"/>
      <c r="Q188" s="7"/>
      <c r="R188" s="7"/>
      <c r="S188" s="7"/>
      <c r="T188" s="7"/>
    </row>
    <row r="189" spans="1:20" x14ac:dyDescent="0.25">
      <c r="A189" s="10">
        <v>18199</v>
      </c>
      <c r="B189" s="11" t="s">
        <v>274</v>
      </c>
      <c r="C189" s="12">
        <f>SUM(D189+J189+K189+M189+O189+P189)</f>
        <v>123.5</v>
      </c>
      <c r="D189" s="7" t="s">
        <v>113</v>
      </c>
      <c r="E189" s="7"/>
      <c r="F189" s="7"/>
      <c r="G189" s="7"/>
      <c r="H189" s="7"/>
      <c r="I189" s="7"/>
      <c r="J189" s="7" t="s">
        <v>368</v>
      </c>
      <c r="K189" s="7" t="s">
        <v>184</v>
      </c>
      <c r="L189" s="7"/>
      <c r="M189" s="7" t="s">
        <v>367</v>
      </c>
      <c r="N189" s="7"/>
      <c r="O189" s="7" t="s">
        <v>106</v>
      </c>
      <c r="P189" s="7" t="s">
        <v>157</v>
      </c>
      <c r="Q189" s="7"/>
      <c r="R189" s="7"/>
      <c r="S189" s="7"/>
      <c r="T189" s="7"/>
    </row>
    <row r="190" spans="1:20" x14ac:dyDescent="0.25">
      <c r="A190" s="10">
        <v>18290</v>
      </c>
      <c r="B190" s="11" t="s">
        <v>275</v>
      </c>
      <c r="C190" s="12">
        <f>SUM(F190+G190+J190+M190+Q190)</f>
        <v>258.5</v>
      </c>
      <c r="D190" s="7"/>
      <c r="E190" s="7"/>
      <c r="F190" s="7" t="s">
        <v>328</v>
      </c>
      <c r="G190" s="7" t="s">
        <v>108</v>
      </c>
      <c r="H190" s="7"/>
      <c r="I190" s="7"/>
      <c r="J190" s="7" t="s">
        <v>173</v>
      </c>
      <c r="K190" s="7"/>
      <c r="L190" s="7"/>
      <c r="M190" s="7" t="s">
        <v>369</v>
      </c>
      <c r="N190" s="7"/>
      <c r="O190" s="7"/>
      <c r="P190" s="7"/>
      <c r="Q190" s="7" t="s">
        <v>370</v>
      </c>
      <c r="R190" s="7"/>
      <c r="S190" s="7"/>
      <c r="T190" s="7"/>
    </row>
    <row r="191" spans="1:20" x14ac:dyDescent="0.25">
      <c r="A191" s="10">
        <v>18429</v>
      </c>
      <c r="B191" s="11" t="s">
        <v>277</v>
      </c>
      <c r="C191" s="13">
        <v>3</v>
      </c>
      <c r="D191" s="7"/>
      <c r="E191" s="7"/>
      <c r="F191" s="7"/>
      <c r="G191" s="7"/>
      <c r="H191" s="7"/>
      <c r="I191" s="7"/>
      <c r="J191" s="7" t="s">
        <v>110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x14ac:dyDescent="0.25">
      <c r="A192" s="10">
        <v>18573</v>
      </c>
      <c r="B192" s="11" t="s">
        <v>278</v>
      </c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x14ac:dyDescent="0.25">
      <c r="A193" s="10">
        <v>18930</v>
      </c>
      <c r="B193" s="11" t="s">
        <v>280</v>
      </c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x14ac:dyDescent="0.25">
      <c r="A194" s="10">
        <v>19626</v>
      </c>
      <c r="B194" s="11" t="s">
        <v>284</v>
      </c>
      <c r="C194" s="12">
        <f>SUM(D194+J194+K194+M194+P194)</f>
        <v>93.5</v>
      </c>
      <c r="D194" s="7" t="s">
        <v>163</v>
      </c>
      <c r="E194" s="7"/>
      <c r="F194" s="7"/>
      <c r="G194" s="7"/>
      <c r="H194" s="7"/>
      <c r="I194" s="7"/>
      <c r="J194" s="7" t="s">
        <v>184</v>
      </c>
      <c r="K194" s="7" t="s">
        <v>180</v>
      </c>
      <c r="L194" s="7"/>
      <c r="M194" s="7" t="s">
        <v>342</v>
      </c>
      <c r="N194" s="7"/>
      <c r="O194" s="7"/>
      <c r="P194" s="7" t="s">
        <v>371</v>
      </c>
      <c r="Q194" s="7"/>
      <c r="R194" s="7"/>
      <c r="S194" s="7"/>
      <c r="T194" s="7"/>
    </row>
    <row r="195" spans="1:20" x14ac:dyDescent="0.25">
      <c r="A195" s="10">
        <v>20051</v>
      </c>
      <c r="B195" s="11" t="s">
        <v>286</v>
      </c>
      <c r="C195" s="13">
        <v>16.25</v>
      </c>
      <c r="D195" s="7"/>
      <c r="E195" s="7"/>
      <c r="F195" s="7"/>
      <c r="G195" s="7"/>
      <c r="H195" s="7"/>
      <c r="I195" s="7"/>
      <c r="J195" s="7"/>
      <c r="K195" s="7"/>
      <c r="L195" s="7"/>
      <c r="M195" s="7" t="s">
        <v>372</v>
      </c>
      <c r="N195" s="7"/>
      <c r="O195" s="7"/>
      <c r="P195" s="7"/>
      <c r="Q195" s="7"/>
      <c r="R195" s="7"/>
      <c r="S195" s="7"/>
      <c r="T195" s="7"/>
    </row>
    <row r="196" spans="1:20" x14ac:dyDescent="0.25">
      <c r="A196" s="10">
        <v>20052</v>
      </c>
      <c r="B196" s="11" t="s">
        <v>286</v>
      </c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x14ac:dyDescent="0.25">
      <c r="A197" s="10">
        <v>20053</v>
      </c>
      <c r="B197" s="11" t="s">
        <v>287</v>
      </c>
      <c r="C197" s="12">
        <f>SUM(D197+J197+K197+M197+P197)</f>
        <v>46.5</v>
      </c>
      <c r="D197" s="7" t="s">
        <v>183</v>
      </c>
      <c r="E197" s="7"/>
      <c r="F197" s="7"/>
      <c r="G197" s="7"/>
      <c r="H197" s="7"/>
      <c r="I197" s="7"/>
      <c r="J197" s="7" t="s">
        <v>125</v>
      </c>
      <c r="K197" s="7" t="s">
        <v>152</v>
      </c>
      <c r="L197" s="7"/>
      <c r="M197" s="7" t="s">
        <v>123</v>
      </c>
      <c r="N197" s="7"/>
      <c r="O197" s="7"/>
      <c r="P197" s="7" t="s">
        <v>148</v>
      </c>
      <c r="Q197" s="7"/>
      <c r="R197" s="7"/>
      <c r="S197" s="7"/>
      <c r="T197" s="7"/>
    </row>
    <row r="198" spans="1:20" x14ac:dyDescent="0.25">
      <c r="A198" s="10">
        <v>20210</v>
      </c>
      <c r="B198" s="11" t="s">
        <v>292</v>
      </c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x14ac:dyDescent="0.25">
      <c r="A199" s="5"/>
      <c r="B199" s="5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x14ac:dyDescent="0.25">
      <c r="A200" s="10"/>
      <c r="B200" s="8" t="s">
        <v>62</v>
      </c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x14ac:dyDescent="0.25">
      <c r="A201" s="10"/>
      <c r="B201" s="5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x14ac:dyDescent="0.25">
      <c r="A202" s="33">
        <v>17998</v>
      </c>
      <c r="B202" s="11" t="s">
        <v>376</v>
      </c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x14ac:dyDescent="0.25">
      <c r="A203" s="10">
        <v>18344</v>
      </c>
      <c r="B203" s="11" t="s">
        <v>276</v>
      </c>
      <c r="C203" s="12">
        <f>SUM(J203+K203+M203+P203+S203)</f>
        <v>30.25</v>
      </c>
      <c r="D203" s="7"/>
      <c r="E203" s="7"/>
      <c r="F203" s="7"/>
      <c r="G203" s="7"/>
      <c r="H203" s="7"/>
      <c r="I203" s="7"/>
      <c r="J203" s="7" t="s">
        <v>345</v>
      </c>
      <c r="K203" s="7" t="s">
        <v>110</v>
      </c>
      <c r="L203" s="7"/>
      <c r="M203" s="7" t="s">
        <v>153</v>
      </c>
      <c r="N203" s="7"/>
      <c r="O203" s="7"/>
      <c r="P203" s="7" t="s">
        <v>142</v>
      </c>
      <c r="Q203" s="7"/>
      <c r="R203" s="7"/>
      <c r="S203" s="7" t="s">
        <v>109</v>
      </c>
      <c r="T203" s="7"/>
    </row>
    <row r="204" spans="1:20" x14ac:dyDescent="0.25">
      <c r="A204" s="10">
        <v>18708</v>
      </c>
      <c r="B204" s="11" t="s">
        <v>279</v>
      </c>
      <c r="C204" s="13">
        <v>127.25</v>
      </c>
      <c r="D204" s="7" t="s">
        <v>347</v>
      </c>
      <c r="E204" s="7"/>
      <c r="F204" s="7"/>
      <c r="G204" s="7" t="s">
        <v>352</v>
      </c>
      <c r="H204" s="7"/>
      <c r="I204" s="7"/>
      <c r="J204" s="7" t="s">
        <v>202</v>
      </c>
      <c r="K204" s="7"/>
      <c r="L204" s="7" t="s">
        <v>122</v>
      </c>
      <c r="M204" s="7" t="s">
        <v>218</v>
      </c>
      <c r="N204" s="7"/>
      <c r="O204" s="7" t="s">
        <v>168</v>
      </c>
      <c r="P204" s="7" t="s">
        <v>373</v>
      </c>
      <c r="Q204" s="7"/>
      <c r="R204" s="7"/>
      <c r="S204" s="7"/>
      <c r="T204" s="7"/>
    </row>
    <row r="205" spans="1:20" x14ac:dyDescent="0.25">
      <c r="A205" s="10">
        <v>19070</v>
      </c>
      <c r="B205" s="11" t="s">
        <v>281</v>
      </c>
      <c r="C205" s="13">
        <v>1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 t="s">
        <v>321</v>
      </c>
      <c r="Q205" s="7"/>
      <c r="R205" s="7"/>
      <c r="S205" s="7"/>
      <c r="T205" s="7"/>
    </row>
    <row r="206" spans="1:20" x14ac:dyDescent="0.25">
      <c r="A206" s="30"/>
    </row>
    <row r="207" spans="1:20" x14ac:dyDescent="0.25">
      <c r="A207" s="30"/>
      <c r="B207" s="2" t="s">
        <v>390</v>
      </c>
    </row>
    <row r="208" spans="1:20" x14ac:dyDescent="0.25">
      <c r="A208" s="30"/>
      <c r="B208" s="3"/>
    </row>
    <row r="209" spans="1:2" x14ac:dyDescent="0.25">
      <c r="A209" s="4">
        <v>17856</v>
      </c>
      <c r="B209" s="3" t="s">
        <v>374</v>
      </c>
    </row>
    <row r="210" spans="1:2" x14ac:dyDescent="0.25">
      <c r="A210" s="4">
        <v>19550</v>
      </c>
      <c r="B210" s="3" t="s">
        <v>400</v>
      </c>
    </row>
    <row r="211" spans="1:2" x14ac:dyDescent="0.25">
      <c r="A211" s="4">
        <v>19999</v>
      </c>
      <c r="B211" s="3" t="s">
        <v>411</v>
      </c>
    </row>
    <row r="213" spans="1:2" x14ac:dyDescent="0.25">
      <c r="A213" s="4"/>
      <c r="B213" s="2" t="s">
        <v>59</v>
      </c>
    </row>
    <row r="214" spans="1:2" x14ac:dyDescent="0.25">
      <c r="A214" s="4"/>
      <c r="B214" s="3"/>
    </row>
    <row r="215" spans="1:2" x14ac:dyDescent="0.25">
      <c r="A215" s="4">
        <v>18413</v>
      </c>
      <c r="B215" s="3" t="s">
        <v>384</v>
      </c>
    </row>
    <row r="216" spans="1:2" x14ac:dyDescent="0.25">
      <c r="A216" s="4">
        <v>18947</v>
      </c>
      <c r="B216" s="3" t="s">
        <v>392</v>
      </c>
    </row>
    <row r="217" spans="1:2" x14ac:dyDescent="0.25">
      <c r="A217" s="4">
        <v>18978</v>
      </c>
      <c r="B217" s="3" t="s">
        <v>393</v>
      </c>
    </row>
    <row r="218" spans="1:2" x14ac:dyDescent="0.25">
      <c r="A218" s="4">
        <v>19406</v>
      </c>
      <c r="B218" s="3" t="s">
        <v>397</v>
      </c>
    </row>
    <row r="219" spans="1:2" x14ac:dyDescent="0.25">
      <c r="A219" s="4">
        <v>19467</v>
      </c>
      <c r="B219" s="3" t="s">
        <v>398</v>
      </c>
    </row>
    <row r="220" spans="1:2" x14ac:dyDescent="0.25">
      <c r="A220" s="4">
        <v>19570</v>
      </c>
      <c r="B220" s="3" t="s">
        <v>402</v>
      </c>
    </row>
    <row r="222" spans="1:2" x14ac:dyDescent="0.25">
      <c r="A222" s="4"/>
      <c r="B222" s="2" t="s">
        <v>79</v>
      </c>
    </row>
    <row r="223" spans="1:2" x14ac:dyDescent="0.25">
      <c r="A223" s="4"/>
      <c r="B223" s="3"/>
    </row>
    <row r="224" spans="1:2" x14ac:dyDescent="0.25">
      <c r="A224" s="4">
        <v>19532</v>
      </c>
      <c r="B224" s="3" t="s">
        <v>399</v>
      </c>
    </row>
    <row r="226" spans="1:2" x14ac:dyDescent="0.25">
      <c r="A226" s="4"/>
      <c r="B226" s="2" t="s">
        <v>57</v>
      </c>
    </row>
    <row r="227" spans="1:2" x14ac:dyDescent="0.25">
      <c r="A227" s="4"/>
      <c r="B227" s="3"/>
    </row>
    <row r="228" spans="1:2" x14ac:dyDescent="0.25">
      <c r="A228" s="4">
        <v>18186</v>
      </c>
      <c r="B228" s="3" t="s">
        <v>381</v>
      </c>
    </row>
    <row r="229" spans="1:2" x14ac:dyDescent="0.25">
      <c r="A229" s="4">
        <v>18302</v>
      </c>
      <c r="B229" s="3" t="s">
        <v>383</v>
      </c>
    </row>
    <row r="230" spans="1:2" x14ac:dyDescent="0.25">
      <c r="A230" s="4">
        <v>18436</v>
      </c>
      <c r="B230" s="3" t="s">
        <v>385</v>
      </c>
    </row>
    <row r="231" spans="1:2" x14ac:dyDescent="0.25">
      <c r="A231" s="4">
        <v>18878</v>
      </c>
      <c r="B231" s="3" t="s">
        <v>389</v>
      </c>
    </row>
    <row r="232" spans="1:2" x14ac:dyDescent="0.25">
      <c r="A232" s="4">
        <v>19229</v>
      </c>
      <c r="B232" s="3" t="s">
        <v>394</v>
      </c>
    </row>
    <row r="233" spans="1:2" x14ac:dyDescent="0.25">
      <c r="A233" s="4">
        <v>19394</v>
      </c>
      <c r="B233" s="3" t="s">
        <v>396</v>
      </c>
    </row>
    <row r="234" spans="1:2" x14ac:dyDescent="0.25">
      <c r="A234" s="4">
        <v>19917</v>
      </c>
      <c r="B234" s="3" t="s">
        <v>409</v>
      </c>
    </row>
    <row r="236" spans="1:2" x14ac:dyDescent="0.25">
      <c r="A236" s="4"/>
      <c r="B236" s="2" t="s">
        <v>81</v>
      </c>
    </row>
    <row r="237" spans="1:2" x14ac:dyDescent="0.25">
      <c r="A237" s="4"/>
    </row>
    <row r="238" spans="1:2" x14ac:dyDescent="0.25">
      <c r="A238" s="4">
        <v>18620</v>
      </c>
      <c r="B238" s="3" t="s">
        <v>422</v>
      </c>
    </row>
    <row r="239" spans="1:2" x14ac:dyDescent="0.25">
      <c r="A239" s="4">
        <v>18635</v>
      </c>
      <c r="B239" s="3" t="s">
        <v>386</v>
      </c>
    </row>
    <row r="240" spans="1:2" x14ac:dyDescent="0.25">
      <c r="A240" s="4">
        <v>19595</v>
      </c>
      <c r="B240" s="3" t="s">
        <v>404</v>
      </c>
    </row>
    <row r="241" spans="1:2" x14ac:dyDescent="0.25">
      <c r="A241" s="4">
        <v>19845</v>
      </c>
      <c r="B241" s="3" t="s">
        <v>407</v>
      </c>
    </row>
    <row r="243" spans="1:2" x14ac:dyDescent="0.25">
      <c r="A243" s="4"/>
      <c r="B243" s="2" t="s">
        <v>66</v>
      </c>
    </row>
    <row r="244" spans="1:2" x14ac:dyDescent="0.25">
      <c r="A244" s="4"/>
      <c r="B244" s="3"/>
    </row>
    <row r="245" spans="1:2" x14ac:dyDescent="0.25">
      <c r="A245" s="4">
        <v>18316</v>
      </c>
      <c r="B245" s="3" t="s">
        <v>415</v>
      </c>
    </row>
    <row r="246" spans="1:2" x14ac:dyDescent="0.25">
      <c r="A246" s="4">
        <v>18824</v>
      </c>
      <c r="B246" s="3" t="s">
        <v>388</v>
      </c>
    </row>
    <row r="247" spans="1:2" x14ac:dyDescent="0.25">
      <c r="A247" s="4">
        <v>19621</v>
      </c>
      <c r="B247" s="3" t="s">
        <v>405</v>
      </c>
    </row>
    <row r="248" spans="1:2" x14ac:dyDescent="0.25">
      <c r="A248" s="4">
        <v>19851</v>
      </c>
      <c r="B248" s="3" t="s">
        <v>408</v>
      </c>
    </row>
    <row r="250" spans="1:2" x14ac:dyDescent="0.25">
      <c r="A250" s="4"/>
      <c r="B250" s="2" t="s">
        <v>273</v>
      </c>
    </row>
    <row r="251" spans="1:2" x14ac:dyDescent="0.25">
      <c r="A251" s="4"/>
      <c r="B251" s="3"/>
    </row>
    <row r="252" spans="1:2" x14ac:dyDescent="0.25">
      <c r="A252" s="4">
        <v>18072</v>
      </c>
      <c r="B252" s="3" t="s">
        <v>380</v>
      </c>
    </row>
    <row r="253" spans="1:2" x14ac:dyDescent="0.25">
      <c r="A253" s="4">
        <v>19573</v>
      </c>
      <c r="B253" s="3" t="s">
        <v>403</v>
      </c>
    </row>
    <row r="254" spans="1:2" x14ac:dyDescent="0.25">
      <c r="A254" s="4">
        <v>19971</v>
      </c>
      <c r="B254" s="3" t="s">
        <v>410</v>
      </c>
    </row>
    <row r="256" spans="1:2" x14ac:dyDescent="0.25">
      <c r="A256" s="4"/>
      <c r="B256" s="2" t="s">
        <v>74</v>
      </c>
    </row>
    <row r="257" spans="1:2" x14ac:dyDescent="0.25">
      <c r="A257" s="4"/>
    </row>
    <row r="258" spans="1:2" x14ac:dyDescent="0.25">
      <c r="A258" s="4">
        <v>19256</v>
      </c>
      <c r="B258" s="3" t="s">
        <v>395</v>
      </c>
    </row>
    <row r="260" spans="1:2" x14ac:dyDescent="0.25">
      <c r="A260" s="4"/>
      <c r="B260" s="2" t="s">
        <v>387</v>
      </c>
    </row>
    <row r="261" spans="1:2" x14ac:dyDescent="0.25">
      <c r="A261" s="4"/>
      <c r="B261" s="3"/>
    </row>
    <row r="262" spans="1:2" x14ac:dyDescent="0.25">
      <c r="A262" s="4">
        <v>18478</v>
      </c>
      <c r="B262" s="3" t="s">
        <v>417</v>
      </c>
    </row>
    <row r="263" spans="1:2" x14ac:dyDescent="0.25">
      <c r="A263" s="4">
        <v>18534</v>
      </c>
      <c r="B263" s="3" t="s">
        <v>419</v>
      </c>
    </row>
    <row r="264" spans="1:2" x14ac:dyDescent="0.25">
      <c r="A264" s="4">
        <v>18651</v>
      </c>
      <c r="B264" s="3" t="s">
        <v>424</v>
      </c>
    </row>
    <row r="265" spans="1:2" x14ac:dyDescent="0.25">
      <c r="A265" s="4">
        <v>18763</v>
      </c>
      <c r="B265" s="3" t="s">
        <v>423</v>
      </c>
    </row>
    <row r="266" spans="1:2" x14ac:dyDescent="0.25">
      <c r="A266" s="4">
        <v>18877</v>
      </c>
      <c r="B266" s="3" t="s">
        <v>425</v>
      </c>
    </row>
    <row r="267" spans="1:2" x14ac:dyDescent="0.25">
      <c r="A267" s="4">
        <v>19040</v>
      </c>
      <c r="B267" s="3" t="s">
        <v>427</v>
      </c>
    </row>
    <row r="271" spans="1:2" x14ac:dyDescent="0.25">
      <c r="A271" s="4"/>
      <c r="B271" s="2" t="s">
        <v>377</v>
      </c>
    </row>
    <row r="272" spans="1:2" x14ac:dyDescent="0.25">
      <c r="A272" s="4"/>
      <c r="B272" s="3"/>
    </row>
    <row r="273" spans="1:2" x14ac:dyDescent="0.25">
      <c r="A273" s="4">
        <v>18590</v>
      </c>
      <c r="B273" s="3" t="s">
        <v>421</v>
      </c>
    </row>
    <row r="274" spans="1:2" x14ac:dyDescent="0.25">
      <c r="A274" s="4">
        <v>18905</v>
      </c>
      <c r="B274" s="3" t="s">
        <v>426</v>
      </c>
    </row>
    <row r="275" spans="1:2" x14ac:dyDescent="0.25">
      <c r="A275" s="4"/>
      <c r="B275" s="3"/>
    </row>
    <row r="276" spans="1:2" x14ac:dyDescent="0.25">
      <c r="A276" s="4"/>
      <c r="B276" s="3"/>
    </row>
    <row r="277" spans="1:2" x14ac:dyDescent="0.25">
      <c r="A277" s="4"/>
      <c r="B277" s="3"/>
    </row>
    <row r="278" spans="1:2" x14ac:dyDescent="0.25">
      <c r="A278" s="4"/>
      <c r="B278" s="2" t="s">
        <v>58</v>
      </c>
    </row>
    <row r="279" spans="1:2" x14ac:dyDescent="0.25">
      <c r="A279" s="4"/>
      <c r="B279" s="3"/>
    </row>
    <row r="280" spans="1:2" x14ac:dyDescent="0.25">
      <c r="A280" s="4">
        <v>18289</v>
      </c>
      <c r="B280" s="3" t="s">
        <v>414</v>
      </c>
    </row>
    <row r="281" spans="1:2" x14ac:dyDescent="0.25">
      <c r="A281" s="4">
        <v>18322</v>
      </c>
      <c r="B281" s="3" t="s">
        <v>416</v>
      </c>
    </row>
    <row r="282" spans="1:2" x14ac:dyDescent="0.25">
      <c r="A282" s="4"/>
      <c r="B282" s="3"/>
    </row>
    <row r="283" spans="1:2" x14ac:dyDescent="0.25">
      <c r="A283" s="4"/>
      <c r="B283" s="3"/>
    </row>
    <row r="284" spans="1:2" x14ac:dyDescent="0.25">
      <c r="A284" s="4"/>
      <c r="B284" s="3"/>
    </row>
    <row r="285" spans="1:2" x14ac:dyDescent="0.25">
      <c r="A285" s="4"/>
      <c r="B285" s="3"/>
    </row>
    <row r="286" spans="1:2" x14ac:dyDescent="0.25">
      <c r="A286" s="4"/>
      <c r="B286" s="3"/>
    </row>
    <row r="287" spans="1:2" x14ac:dyDescent="0.25">
      <c r="A287" s="4"/>
      <c r="B287" s="3"/>
    </row>
    <row r="288" spans="1:2" x14ac:dyDescent="0.25">
      <c r="A288" s="4"/>
      <c r="B288" s="2" t="s">
        <v>76</v>
      </c>
    </row>
    <row r="289" spans="1:2" x14ac:dyDescent="0.25">
      <c r="A289" s="4"/>
    </row>
    <row r="290" spans="1:2" x14ac:dyDescent="0.25">
      <c r="A290" s="4">
        <v>17803</v>
      </c>
      <c r="B290" s="3" t="s">
        <v>412</v>
      </c>
    </row>
    <row r="291" spans="1:2" x14ac:dyDescent="0.25">
      <c r="A291" s="4">
        <v>18494</v>
      </c>
      <c r="B291" s="3" t="s">
        <v>418</v>
      </c>
    </row>
    <row r="292" spans="1:2" x14ac:dyDescent="0.25">
      <c r="A292" s="4">
        <v>19139</v>
      </c>
      <c r="B292" s="3" t="s">
        <v>428</v>
      </c>
    </row>
    <row r="293" spans="1:2" x14ac:dyDescent="0.25">
      <c r="A293" s="4">
        <v>19185</v>
      </c>
      <c r="B293" s="3" t="s">
        <v>429</v>
      </c>
    </row>
    <row r="294" spans="1:2" x14ac:dyDescent="0.25">
      <c r="A294" s="4"/>
      <c r="B294" s="3"/>
    </row>
    <row r="295" spans="1:2" x14ac:dyDescent="0.25">
      <c r="A295" s="4"/>
      <c r="B295" s="3"/>
    </row>
    <row r="296" spans="1:2" x14ac:dyDescent="0.25">
      <c r="A296" s="4"/>
      <c r="B296" s="3"/>
    </row>
    <row r="297" spans="1:2" x14ac:dyDescent="0.25">
      <c r="A297" s="4"/>
      <c r="B297" s="3"/>
    </row>
    <row r="298" spans="1:2" x14ac:dyDescent="0.25">
      <c r="A298" s="4"/>
      <c r="B298" s="2" t="s">
        <v>61</v>
      </c>
    </row>
    <row r="299" spans="1:2" x14ac:dyDescent="0.25">
      <c r="A299" s="4"/>
      <c r="B299" s="3"/>
    </row>
    <row r="300" spans="1:2" x14ac:dyDescent="0.25">
      <c r="A300" s="4">
        <v>18551</v>
      </c>
      <c r="B300" s="3" t="s">
        <v>420</v>
      </c>
    </row>
    <row r="301" spans="1:2" x14ac:dyDescent="0.25">
      <c r="A301" s="4"/>
      <c r="B301" s="3"/>
    </row>
    <row r="302" spans="1:2" x14ac:dyDescent="0.25">
      <c r="A302" s="4"/>
      <c r="B302" s="3"/>
    </row>
    <row r="303" spans="1:2" x14ac:dyDescent="0.25">
      <c r="A303" s="4"/>
      <c r="B303" s="3"/>
    </row>
    <row r="304" spans="1:2" x14ac:dyDescent="0.25">
      <c r="A304" s="4"/>
      <c r="B304" s="3"/>
    </row>
    <row r="305" spans="1:2" x14ac:dyDescent="0.25">
      <c r="A305" s="4"/>
      <c r="B305" s="30"/>
    </row>
    <row r="306" spans="1:2" x14ac:dyDescent="0.25">
      <c r="A306" s="38"/>
      <c r="B306" s="30"/>
    </row>
    <row r="307" spans="1:2" x14ac:dyDescent="0.25">
      <c r="A307" s="38"/>
      <c r="B307" s="30"/>
    </row>
    <row r="308" spans="1:2" x14ac:dyDescent="0.25">
      <c r="A308" s="38"/>
      <c r="B308" s="3"/>
    </row>
    <row r="309" spans="1:2" x14ac:dyDescent="0.25">
      <c r="B309" s="2" t="s">
        <v>68</v>
      </c>
    </row>
    <row r="310" spans="1:2" x14ac:dyDescent="0.25">
      <c r="B310" s="1"/>
    </row>
    <row r="311" spans="1:2" x14ac:dyDescent="0.25">
      <c r="B311" s="2" t="s">
        <v>382</v>
      </c>
    </row>
    <row r="312" spans="1:2" x14ac:dyDescent="0.25">
      <c r="B312" s="1"/>
    </row>
    <row r="313" spans="1:2" x14ac:dyDescent="0.25">
      <c r="B313" s="2" t="s">
        <v>73</v>
      </c>
    </row>
    <row r="314" spans="1:2" x14ac:dyDescent="0.25">
      <c r="B314" s="1"/>
    </row>
    <row r="315" spans="1:2" x14ac:dyDescent="0.25">
      <c r="B315" s="2" t="s">
        <v>401</v>
      </c>
    </row>
    <row r="317" spans="1:2" x14ac:dyDescent="0.25">
      <c r="B317" s="2" t="s">
        <v>252</v>
      </c>
    </row>
    <row r="319" spans="1:2" x14ac:dyDescent="0.25">
      <c r="B319" s="2" t="s">
        <v>264</v>
      </c>
    </row>
    <row r="321" spans="2:2" x14ac:dyDescent="0.25">
      <c r="B321" s="2" t="s">
        <v>379</v>
      </c>
    </row>
    <row r="323" spans="2:2" x14ac:dyDescent="0.25">
      <c r="B323" s="2" t="s">
        <v>55</v>
      </c>
    </row>
    <row r="325" spans="2:2" x14ac:dyDescent="0.25">
      <c r="B325" s="2" t="s">
        <v>413</v>
      </c>
    </row>
  </sheetData>
  <mergeCells count="20">
    <mergeCell ref="I3:I4"/>
    <mergeCell ref="J3:J4"/>
    <mergeCell ref="K3:K4"/>
    <mergeCell ref="A3:A4"/>
    <mergeCell ref="B3:B4"/>
    <mergeCell ref="C3:C4"/>
    <mergeCell ref="H3:H4"/>
    <mergeCell ref="D3:D4"/>
    <mergeCell ref="E3:E4"/>
    <mergeCell ref="F3:F4"/>
    <mergeCell ref="G3:G4"/>
    <mergeCell ref="L3:L4"/>
    <mergeCell ref="M3:M4"/>
    <mergeCell ref="N3:N4"/>
    <mergeCell ref="T3:T4"/>
    <mergeCell ref="S3:S4"/>
    <mergeCell ref="O3:O4"/>
    <mergeCell ref="P3:P4"/>
    <mergeCell ref="Q3:Q4"/>
    <mergeCell ref="R3:R4"/>
  </mergeCells>
  <pageMargins left="0.7" right="0.7" top="0.75" bottom="0.75" header="0.3" footer="0.3"/>
  <pageSetup orientation="portrait" verticalDpi="0" r:id="rId1"/>
  <ignoredErrors>
    <ignoredError sqref="D7:J7 K7:M7 N7:P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</vt:lpstr>
      <vt:lpstr>LISTADO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Quintanilla Salinas</dc:creator>
  <cp:lastModifiedBy>Eduardo Quintanilla Salinas</cp:lastModifiedBy>
  <dcterms:created xsi:type="dcterms:W3CDTF">2014-07-08T12:15:10Z</dcterms:created>
  <dcterms:modified xsi:type="dcterms:W3CDTF">2014-08-05T18:41:09Z</dcterms:modified>
</cp:coreProperties>
</file>