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555" windowWidth="20115" windowHeight="7515" activeTab="3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" sheetId="9" r:id="rId7"/>
    <sheet name="Hoja1" sheetId="7" state="hidden" r:id="rId8"/>
  </sheets>
  <definedNames>
    <definedName name="_xlnm._FilterDatabase" localSheetId="5" hidden="1">junio!$A$2:$Y$61</definedName>
  </definedNames>
  <calcPr calcId="145621"/>
</workbook>
</file>

<file path=xl/calcChain.xml><?xml version="1.0" encoding="utf-8"?>
<calcChain xmlns="http://schemas.openxmlformats.org/spreadsheetml/2006/main">
  <c r="G46" i="9" l="1"/>
  <c r="G42" i="9"/>
  <c r="G41" i="9"/>
  <c r="G39" i="9"/>
  <c r="G35" i="9"/>
  <c r="G34" i="9"/>
  <c r="G32" i="9"/>
  <c r="G31" i="9"/>
  <c r="G30" i="9"/>
  <c r="G29" i="9"/>
  <c r="G28" i="9"/>
  <c r="G27" i="9"/>
  <c r="G25" i="9"/>
  <c r="G24" i="9"/>
  <c r="G23" i="9"/>
  <c r="G22" i="9"/>
  <c r="G21" i="9"/>
  <c r="G20" i="9"/>
  <c r="G19" i="9"/>
  <c r="G16" i="9"/>
  <c r="G15" i="9"/>
  <c r="G14" i="9"/>
  <c r="G12" i="9"/>
  <c r="G11" i="9"/>
  <c r="G10" i="9"/>
  <c r="G9" i="9"/>
  <c r="G8" i="9"/>
  <c r="G7" i="9"/>
  <c r="G6" i="9"/>
  <c r="G60" i="6" l="1"/>
  <c r="G59" i="6"/>
  <c r="G56" i="6"/>
  <c r="G55" i="6"/>
  <c r="G54" i="6"/>
  <c r="G53" i="6"/>
  <c r="G51" i="6"/>
  <c r="G49" i="6"/>
  <c r="G48" i="6"/>
  <c r="G47" i="6"/>
  <c r="G45" i="6"/>
  <c r="G44" i="6"/>
  <c r="G43" i="6"/>
  <c r="G42" i="6"/>
  <c r="G39" i="6"/>
  <c r="G38" i="6"/>
  <c r="G36" i="6"/>
  <c r="G35" i="6"/>
  <c r="G33" i="6"/>
  <c r="G32" i="6"/>
  <c r="G31" i="6"/>
  <c r="G30" i="6"/>
  <c r="G29" i="6"/>
  <c r="G28" i="6"/>
  <c r="G26" i="6"/>
  <c r="G25" i="6"/>
  <c r="G24" i="6"/>
  <c r="G23" i="6"/>
  <c r="G20" i="6"/>
  <c r="G19" i="6"/>
  <c r="G18" i="6"/>
  <c r="G17" i="6"/>
  <c r="G16" i="6"/>
  <c r="G15" i="6"/>
  <c r="G14" i="6"/>
  <c r="G13" i="6"/>
  <c r="G12" i="6"/>
  <c r="G9" i="6"/>
  <c r="G8" i="6"/>
  <c r="G7" i="6"/>
  <c r="G6" i="6"/>
  <c r="G5" i="6"/>
  <c r="G51" i="5"/>
  <c r="G50" i="5"/>
  <c r="G49" i="5"/>
  <c r="G47" i="5"/>
  <c r="G45" i="5"/>
  <c r="G44" i="5"/>
  <c r="G43" i="5"/>
  <c r="G42" i="5"/>
  <c r="G40" i="5"/>
  <c r="G38" i="5"/>
  <c r="G37" i="5"/>
  <c r="G36" i="5"/>
  <c r="G35" i="5"/>
  <c r="G34" i="5"/>
  <c r="G33" i="5"/>
  <c r="G32" i="5"/>
  <c r="G31" i="5"/>
  <c r="G30" i="5"/>
  <c r="G29" i="5"/>
  <c r="G27" i="5"/>
  <c r="G26" i="5"/>
  <c r="G25" i="5"/>
  <c r="G24" i="5"/>
  <c r="G23" i="5"/>
  <c r="G19" i="5"/>
  <c r="G18" i="5"/>
  <c r="G16" i="5"/>
  <c r="G15" i="5"/>
  <c r="G14" i="5"/>
  <c r="G13" i="5"/>
  <c r="G12" i="5"/>
  <c r="G11" i="5"/>
  <c r="G10" i="5"/>
  <c r="G7" i="5"/>
  <c r="G6" i="5"/>
  <c r="G5" i="5"/>
  <c r="G74" i="4"/>
  <c r="G73" i="4"/>
  <c r="G72" i="4"/>
  <c r="G71" i="4"/>
  <c r="G70" i="4"/>
  <c r="G69" i="4"/>
  <c r="G66" i="4"/>
  <c r="G64" i="4"/>
  <c r="G62" i="4"/>
  <c r="G61" i="4"/>
  <c r="G60" i="4"/>
  <c r="G59" i="4"/>
  <c r="G56" i="4"/>
  <c r="G55" i="4"/>
  <c r="G54" i="4"/>
  <c r="G53" i="4"/>
  <c r="G52" i="4"/>
  <c r="G50" i="4"/>
  <c r="G49" i="4"/>
  <c r="G47" i="4"/>
  <c r="G46" i="4"/>
  <c r="G44" i="4"/>
  <c r="G43" i="4"/>
  <c r="G42" i="4"/>
  <c r="G41" i="4"/>
  <c r="G40" i="4"/>
  <c r="G38" i="4"/>
  <c r="G37" i="4"/>
  <c r="G31" i="4"/>
  <c r="G29" i="4"/>
  <c r="G27" i="4"/>
  <c r="G26" i="4"/>
  <c r="G25" i="4"/>
  <c r="G23" i="4"/>
  <c r="G22" i="4"/>
  <c r="G21" i="4"/>
  <c r="G20" i="4"/>
  <c r="G19" i="4"/>
  <c r="G18" i="4"/>
  <c r="G17" i="4"/>
  <c r="G16" i="4"/>
  <c r="G12" i="4"/>
  <c r="G11" i="4"/>
  <c r="G10" i="4"/>
  <c r="G9" i="4"/>
  <c r="G8" i="4"/>
  <c r="G6" i="4"/>
  <c r="G5" i="4"/>
  <c r="G63" i="3" l="1"/>
  <c r="G61" i="3"/>
  <c r="G59" i="3"/>
  <c r="G56" i="3"/>
  <c r="G55" i="3"/>
  <c r="G54" i="3"/>
  <c r="G53" i="3"/>
  <c r="G52" i="3"/>
  <c r="G51" i="3"/>
  <c r="G50" i="3"/>
  <c r="G48" i="3"/>
  <c r="G47" i="3"/>
  <c r="G46" i="3"/>
  <c r="G45" i="3"/>
  <c r="G44" i="3"/>
  <c r="G43" i="3"/>
  <c r="G42" i="3"/>
  <c r="G41" i="3"/>
  <c r="G39" i="3"/>
  <c r="G37" i="3"/>
  <c r="G36" i="3"/>
  <c r="G30" i="3"/>
  <c r="G29" i="3"/>
  <c r="G27" i="3"/>
  <c r="G25" i="3"/>
  <c r="G24" i="3"/>
  <c r="G23" i="3"/>
  <c r="G22" i="3"/>
  <c r="G21" i="3"/>
  <c r="G19" i="3"/>
  <c r="G18" i="3"/>
  <c r="G17" i="3"/>
  <c r="G16" i="3"/>
  <c r="G14" i="3"/>
  <c r="G11" i="3"/>
  <c r="G10" i="3"/>
  <c r="G9" i="3"/>
  <c r="G8" i="3"/>
  <c r="G52" i="2"/>
  <c r="G51" i="2"/>
  <c r="G50" i="2"/>
  <c r="G49" i="2"/>
  <c r="G48" i="2"/>
  <c r="G47" i="2"/>
  <c r="G43" i="2"/>
  <c r="G39" i="2"/>
  <c r="G38" i="2"/>
  <c r="G37" i="2"/>
  <c r="G36" i="2"/>
  <c r="G35" i="2"/>
  <c r="G33" i="2"/>
  <c r="G29" i="2"/>
  <c r="G28" i="2"/>
  <c r="G27" i="2"/>
  <c r="G26" i="2"/>
  <c r="G25" i="2"/>
  <c r="G20" i="2"/>
  <c r="G19" i="2"/>
  <c r="G18" i="2"/>
  <c r="G17" i="2"/>
  <c r="G16" i="2"/>
  <c r="G15" i="2"/>
  <c r="G14" i="2"/>
  <c r="G13" i="2"/>
  <c r="G12" i="2"/>
  <c r="G11" i="2"/>
  <c r="G10" i="2"/>
  <c r="G5" i="2"/>
  <c r="G56" i="1"/>
  <c r="G54" i="1"/>
  <c r="G52" i="1"/>
  <c r="G50" i="1"/>
  <c r="G47" i="1"/>
  <c r="G46" i="1"/>
  <c r="G45" i="1"/>
  <c r="G44" i="1"/>
  <c r="G43" i="1"/>
  <c r="G41" i="1"/>
  <c r="G37" i="1"/>
  <c r="G36" i="1"/>
  <c r="G35" i="1"/>
  <c r="G34" i="1"/>
  <c r="G30" i="1"/>
  <c r="G29" i="1"/>
  <c r="G28" i="1"/>
  <c r="G26" i="1"/>
  <c r="G24" i="1"/>
  <c r="G22" i="1"/>
  <c r="G21" i="1"/>
  <c r="G20" i="1"/>
  <c r="G19" i="1"/>
  <c r="G18" i="1"/>
  <c r="G17" i="1"/>
  <c r="G16" i="1"/>
  <c r="G14" i="1"/>
  <c r="G13" i="1"/>
  <c r="G12" i="1"/>
  <c r="G11" i="1"/>
  <c r="G10" i="1"/>
  <c r="G9" i="1"/>
  <c r="G8" i="1"/>
  <c r="G7" i="1"/>
  <c r="G6" i="1"/>
  <c r="G5" i="1"/>
</calcChain>
</file>

<file path=xl/sharedStrings.xml><?xml version="1.0" encoding="utf-8"?>
<sst xmlns="http://schemas.openxmlformats.org/spreadsheetml/2006/main" count="2444" uniqueCount="825">
  <si>
    <t>OT</t>
  </si>
  <si>
    <t>CLIENTE</t>
  </si>
  <si>
    <t>TRABAJO</t>
  </si>
  <si>
    <t>PRESUPUESTO</t>
  </si>
  <si>
    <t>GUIA DESPACHO</t>
  </si>
  <si>
    <t>DETALLE DEL PROCESO</t>
  </si>
  <si>
    <t>HH TOTAL</t>
  </si>
  <si>
    <t>BARRENADO CONVENCIONAL</t>
  </si>
  <si>
    <t>BARRENADO EN TERRENO</t>
  </si>
  <si>
    <t>BARRENADO LAZZATIEC</t>
  </si>
  <si>
    <t>CENTRO MECANIZADO</t>
  </si>
  <si>
    <t>DECANTER</t>
  </si>
  <si>
    <t>EQUIPO EN TERRENO</t>
  </si>
  <si>
    <t>EQUIPOS</t>
  </si>
  <si>
    <t>FRESA</t>
  </si>
  <si>
    <t>REDUCTORES</t>
  </si>
  <si>
    <t>SOLDADURA</t>
  </si>
  <si>
    <t>SOLDADURA EN TERRENO</t>
  </si>
  <si>
    <t>TORNO C:N.C</t>
  </si>
  <si>
    <t>TORNO CONVENCIONAL</t>
  </si>
  <si>
    <t>TORNO VERTICAL</t>
  </si>
  <si>
    <t>ANGLO AMERICAN SUR S.A.</t>
  </si>
  <si>
    <t>FLSMIDTH   S.A.</t>
  </si>
  <si>
    <t>COLADA CONTINUA CHILENA  S.A.</t>
  </si>
  <si>
    <t>MINERA LAS CENIZAS S. A.</t>
  </si>
  <si>
    <t>ALFA LAVAL  SPA</t>
  </si>
  <si>
    <t>COMPAÑÍA MINERA DEL PACIFICO S.A.</t>
  </si>
  <si>
    <t xml:space="preserve">COMPAÑÍA MINERA DEL PACIFICO S.A </t>
  </si>
  <si>
    <t xml:space="preserve">ASSA INGENIERIA SPA </t>
  </si>
  <si>
    <t>SUB  RECURSO MANO DE OBRA HRS.</t>
  </si>
  <si>
    <t>SKI LA PARVA S.A.</t>
  </si>
  <si>
    <t>CONTITECH CHILE S. A.</t>
  </si>
  <si>
    <t>MOLIBDENOS Y METALES S.A.</t>
  </si>
  <si>
    <t>KOMATSU CHILE S. A.</t>
  </si>
  <si>
    <t>COMPAÑIA CONTRACTUAL MINERA CANDELARIA</t>
  </si>
  <si>
    <t>SANDVIK CHILE S.A.</t>
  </si>
  <si>
    <t>EMPRESA DEPURADORA DE AGUAS SERVIDAS LTDA.</t>
  </si>
  <si>
    <t xml:space="preserve">CHILENA DE MOLDEADOS S.A CHIMOLSA </t>
  </si>
  <si>
    <t>MINERA FLORIDA LTDA.</t>
  </si>
  <si>
    <t>MINERA LOS PELAMBRES</t>
  </si>
  <si>
    <t>PUREFRUIT CHILE S.A.</t>
  </si>
  <si>
    <t>ALFA LAVAL  SPA.</t>
  </si>
  <si>
    <t>INAPLAST S.A</t>
  </si>
  <si>
    <t>RENER PROYECTOS E INGENIERIA SA</t>
  </si>
  <si>
    <t>GERDAU AZA S.A.</t>
  </si>
  <si>
    <t>AES GENER S.A.</t>
  </si>
  <si>
    <t>COMPAÑIA MINERA TECK CARMEN DE ANDACOLLO</t>
  </si>
  <si>
    <t>PETRICIO INDUSTRIAL S.A.</t>
  </si>
  <si>
    <t>EMPRESA NACIONAL DE MINERIA</t>
  </si>
  <si>
    <t>KOMATSU REMAN CENTER CHILE S.A.</t>
  </si>
  <si>
    <t>BOSCH REXROTH</t>
  </si>
  <si>
    <t>FACTURADA TOTAL</t>
  </si>
  <si>
    <t>DESPACHO TOTAL</t>
  </si>
  <si>
    <t>FACTURADA PARCIAL</t>
  </si>
  <si>
    <t xml:space="preserve">FACTURADA TOTAL </t>
  </si>
  <si>
    <t>EN PROCESO</t>
  </si>
  <si>
    <t>EN PRESUPUESTO</t>
  </si>
  <si>
    <t>NULA</t>
  </si>
  <si>
    <t>LIBERADA TOLTAL</t>
  </si>
  <si>
    <t>SERVICIO DE RECUPERACION TORNILLO DECANTER NX 438</t>
  </si>
  <si>
    <t>REPARACION DE EJE PIÑON MOLINO BOLAS 3 MONTADO EN ATRIL</t>
  </si>
  <si>
    <t>FABRICACION DE 1 SOPORTE CAMARA MIC, SEGÚN PLANOS SIN NUMERO</t>
  </si>
  <si>
    <t xml:space="preserve">SERVICIO DE RECUPERACION DE 3 FRENOS GFB 144 </t>
  </si>
  <si>
    <t>SERVICIO DE RECUPERACION EN 1 UNIDAD VIBRATORIA HORNET LUDOWICI MODELO HE150LS</t>
  </si>
  <si>
    <t>TAPA DE MANDO FINAL SIN REPARAR EN CALIDAD DE DEVOLUCION</t>
  </si>
  <si>
    <t>SERVICIO DE RECUPERACION DE 1 REDUCTOR DE GIRO GFB 144</t>
  </si>
  <si>
    <t>FABRICACION DE 1 PIEZA CONICA DE CILINDRADORA</t>
  </si>
  <si>
    <t>SERVICIO DE RECUPERACION DE 2 PISTAS DE Ø270mm A 1 BASTIDOR</t>
  </si>
  <si>
    <t>MECANIZAR ALOJAMIENTOS INTERNOS DE UN DIFUSOR ( IMPULSOR WENCO 120 )</t>
  </si>
  <si>
    <t>EVALUACION Y ANALISIS DE FALLA DE PLACA PESTILLO</t>
  </si>
  <si>
    <t>SERVICIO DE EVALUACION EN REDUCTOR MANZANITO</t>
  </si>
  <si>
    <t>SERVICIO, MEMORIA DE CALCULO Y FABRICACION DE UN ATRIL PARA TAMBOR HOIST</t>
  </si>
  <si>
    <t>SERVICIOS , EVALUACION, CORTE EJE, SUMINISTRO DE RODAMIENTOS Y ARMADO DESCANSO</t>
  </si>
  <si>
    <t>SERVICIOS 01 PITMAN DE CHANCADOR MANDIBULAS METSO</t>
  </si>
  <si>
    <t>REPASO DE HILOS A TUERCA</t>
  </si>
  <si>
    <t>SERVICIOS EN 3 REDUCTORES DE GIRO, MODELO 89DS03/7 PARA PALA PC5500</t>
  </si>
  <si>
    <t>SERVICIO DE RECUPERACION DE 6 POLEAS DE Ø 479,5mm CON 2 CANALES, CON INTERIOR CONICO, EN FUNDICION NODULAR</t>
  </si>
  <si>
    <t>FABRICACION DE 2 PILARES SOPORTES TAPA BALDE , IZQUIERDO Y DERECHO SEGÚN PLANO</t>
  </si>
  <si>
    <t>SERVICIO DE RECUPERACION DE 1 TORNILLO FOODEC 500</t>
  </si>
  <si>
    <t>SERVICIO DE REPARACION DE AS-FRAME , CAMBIO DE YOKE</t>
  </si>
  <si>
    <t>REPARACION EJE DE CHANCADOR SEIRON</t>
  </si>
  <si>
    <t>ARBOL HUECO DE DECANTER DE LODO PARA RECUPERAR PISTA + RECTIFICADO , AJUSTAR ANILLOS ( RECTIFICAR AXIAL), LAINA</t>
  </si>
  <si>
    <t>FABRICACION DE 1 EJE DE LARGO 3632(mm)</t>
  </si>
  <si>
    <t>SERVICIO DE RECUPERACION DE MANDO FINAL GFT 260 N°1</t>
  </si>
  <si>
    <t>REPARACION DE SOLPLADORES, MARCA SUTORBIL</t>
  </si>
  <si>
    <t xml:space="preserve">CAMBIO DE RODAMIENTOS EN REDUCTOR DE GIRO N/P 95529040 </t>
  </si>
  <si>
    <t>SERVICIO DE RECUPERACION DE 1 TORNILLO DECANTER NX 438</t>
  </si>
  <si>
    <t>SERVICIO DE RECUPERACION EN 1 HARNERO VIBRATORIO HORNET LUDOWICI , MODELO HE100</t>
  </si>
  <si>
    <t>SERVICIOS A UN MOTOR ELECTRICO DE 2000 KW</t>
  </si>
  <si>
    <t>SERVICIOS DE RECUPERACION DE 4 SELLOS MECANICOS MONO RESORTE PARA PASTEURIZADOR</t>
  </si>
  <si>
    <t>SERVICIOS DE RECUPERACION DE UN FRENO SIEBENHAAR</t>
  </si>
  <si>
    <t>REDUCTOR CESTARI , MODELO H214 PARA SERVICIO DE RECUPERACION</t>
  </si>
  <si>
    <t>SERVICIO DE EVALUACION EN 1 REDUCTOR DE GIRO SIEBENHAAR PARA PALA PC5500</t>
  </si>
  <si>
    <t>SERVICIO DE ARMADO Y MONTAJES DE 2 ACOPLES DE MOTO REDUCTORES</t>
  </si>
  <si>
    <t>SERVICIOS A UN ROTOR DE 5000 ( KG)</t>
  </si>
  <si>
    <t>SERVICIOS DE REMETALADO EN 2 DESCANSOS</t>
  </si>
  <si>
    <t>SERVICIOS A LEVANTAMIENTOS DE PLANOS Y FABRICACION DE OREJA DE BLOQUEO PARA LA TORRE DE PERFORADORA PHAC02</t>
  </si>
  <si>
    <t>REDUCTOR CORREA 1 PARA EVALUACION Y PPTO</t>
  </si>
  <si>
    <t>SERVICIOS A UN REDUCTOR FLENDER DE MOLINOS N°1</t>
  </si>
  <si>
    <t>SERVICIOS MECANIZADO A 1 PUENTE SEGÚN PLANO N°  N2264-2556797/0 D.</t>
  </si>
  <si>
    <t>CAJA PTO CFL06 SDR 43665 EN DEVOLUCION SIN REPARAR</t>
  </si>
  <si>
    <t>REDUCTOR FLENDER DESARMADO EN CALIDAD DE DEVOLUCION Y SIN REPARACION</t>
  </si>
  <si>
    <t>SERVICIO DE RECUPERACION DE 1 CAJA PORTA RODAMIENTO ALTERNADOR PRINCIPAL 930E</t>
  </si>
  <si>
    <t>REDUCTOR HANSEN DESARMADO EN CALIDAD DE DEVOLUCION Y SIN REPARACION</t>
  </si>
  <si>
    <t>INSPECCION DE 2 MANDOS FINALES MEDIANTE CAMARA ENDOSCOPICA</t>
  </si>
  <si>
    <t>FABRICACION DE FLEJE TRANSMISION SENSOR DE VELOCIDAD MOTOR 2500, SEGÚN PLANO SIN NUMERO</t>
  </si>
  <si>
    <t>SERVICIOS DE REMETALADO EN 2 COJINETES BIPARTIDOS DE Ø 75mm. INTERIOR REFERENCIAL, PARA REALIZAR EN CALIDAD DE URGENCIA</t>
  </si>
  <si>
    <t>SERVICIOS DE 1 ESTATOR , ALINEAR Y MECANIZAR PATAS DE APOYO EN BARRENADORA</t>
  </si>
  <si>
    <t>FABRICACION DE UN EJE CON PUÑOS DE Ø 99mm EN ACERO SAE 1045, SEGÚN CROQUIS</t>
  </si>
  <si>
    <t>72,00</t>
  </si>
  <si>
    <t>54,75</t>
  </si>
  <si>
    <t>1,25</t>
  </si>
  <si>
    <t>9,25</t>
  </si>
  <si>
    <t>11,75</t>
  </si>
  <si>
    <t>119,25</t>
  </si>
  <si>
    <t>8,25</t>
  </si>
  <si>
    <t>4,5</t>
  </si>
  <si>
    <t>14,5</t>
  </si>
  <si>
    <t>7,00</t>
  </si>
  <si>
    <t>22,00</t>
  </si>
  <si>
    <t>3,0</t>
  </si>
  <si>
    <t>8,5</t>
  </si>
  <si>
    <t>10,5</t>
  </si>
  <si>
    <t>32,00</t>
  </si>
  <si>
    <t>20,75</t>
  </si>
  <si>
    <t>50,00</t>
  </si>
  <si>
    <t>19,25</t>
  </si>
  <si>
    <t>2,75</t>
  </si>
  <si>
    <t>2,25</t>
  </si>
  <si>
    <t>44,25</t>
  </si>
  <si>
    <t>3,00</t>
  </si>
  <si>
    <t>12,00</t>
  </si>
  <si>
    <t>63,5</t>
  </si>
  <si>
    <t>21,75</t>
  </si>
  <si>
    <t>1,00</t>
  </si>
  <si>
    <t>24,00</t>
  </si>
  <si>
    <t>12,5</t>
  </si>
  <si>
    <t>15,00</t>
  </si>
  <si>
    <t>4,00</t>
  </si>
  <si>
    <t>0,5</t>
  </si>
  <si>
    <t>10,00</t>
  </si>
  <si>
    <t>35,25</t>
  </si>
  <si>
    <t>1,75</t>
  </si>
  <si>
    <t>34,00</t>
  </si>
  <si>
    <t>2,00</t>
  </si>
  <si>
    <t>250,25</t>
  </si>
  <si>
    <t>166,5</t>
  </si>
  <si>
    <t>6,5</t>
  </si>
  <si>
    <t>5,5</t>
  </si>
  <si>
    <t>44,75</t>
  </si>
  <si>
    <t>35,00</t>
  </si>
  <si>
    <t>69,00</t>
  </si>
  <si>
    <t>16,00</t>
  </si>
  <si>
    <t>17,25</t>
  </si>
  <si>
    <t>17,75</t>
  </si>
  <si>
    <t>11,00</t>
  </si>
  <si>
    <t>14,00</t>
  </si>
  <si>
    <t>8,00</t>
  </si>
  <si>
    <t>7,5</t>
  </si>
  <si>
    <t>2,5</t>
  </si>
  <si>
    <t>61,00</t>
  </si>
  <si>
    <t>55,00</t>
  </si>
  <si>
    <t>22,5</t>
  </si>
  <si>
    <t>35,75</t>
  </si>
  <si>
    <t>13,25</t>
  </si>
  <si>
    <t>110,5</t>
  </si>
  <si>
    <t>52,25</t>
  </si>
  <si>
    <t>161,25</t>
  </si>
  <si>
    <t>42,75</t>
  </si>
  <si>
    <t>79,25</t>
  </si>
  <si>
    <t>52,75</t>
  </si>
  <si>
    <t>5,00</t>
  </si>
  <si>
    <t>28,00</t>
  </si>
  <si>
    <t>18,75</t>
  </si>
  <si>
    <t>36,5</t>
  </si>
  <si>
    <t>51,25</t>
  </si>
  <si>
    <t>23,00</t>
  </si>
  <si>
    <t>373,00</t>
  </si>
  <si>
    <t>7,25</t>
  </si>
  <si>
    <t>41,75</t>
  </si>
  <si>
    <t>177,25</t>
  </si>
  <si>
    <t>357,75</t>
  </si>
  <si>
    <t>17,00</t>
  </si>
  <si>
    <t>44,00</t>
  </si>
  <si>
    <t>3,5</t>
  </si>
  <si>
    <t>16,75</t>
  </si>
  <si>
    <t>48,75</t>
  </si>
  <si>
    <t>13,5</t>
  </si>
  <si>
    <t>40,5</t>
  </si>
  <si>
    <t>23,25</t>
  </si>
  <si>
    <t>1,5</t>
  </si>
  <si>
    <t>6,75</t>
  </si>
  <si>
    <t>9,75</t>
  </si>
  <si>
    <t>18,00</t>
  </si>
  <si>
    <t>5,25</t>
  </si>
  <si>
    <t>3,25</t>
  </si>
  <si>
    <t>87,00</t>
  </si>
  <si>
    <t>36,00</t>
  </si>
  <si>
    <t>89,75</t>
  </si>
  <si>
    <t>100,00</t>
  </si>
  <si>
    <t>6,00</t>
  </si>
  <si>
    <t>29,00</t>
  </si>
  <si>
    <t>11,5</t>
  </si>
  <si>
    <t>99,00</t>
  </si>
  <si>
    <t>EN EVALUACION</t>
  </si>
  <si>
    <t>MAESTRANZA DIESEL S.A.</t>
  </si>
  <si>
    <t xml:space="preserve">MINERIA Y CONSTRUCCIONES CERRO ALTO LTDA. </t>
  </si>
  <si>
    <t>CONTINENTAL BLOWERS ANDES LTDA</t>
  </si>
  <si>
    <t>OUR SOUTH ADVENTURES S.A.</t>
  </si>
  <si>
    <t>ELECTRICA PUNTILLA S.A.</t>
  </si>
  <si>
    <t>PUERTO VENTANAS S. A.</t>
  </si>
  <si>
    <t>PETRICIO INDUSTRIAL</t>
  </si>
  <si>
    <t>MAESTRANZA DIESEL  S.A.</t>
  </si>
  <si>
    <t>VULCO  S.A.</t>
  </si>
  <si>
    <t>FABRITANK LTDA.</t>
  </si>
  <si>
    <t>KDM ENERGIA S.A.</t>
  </si>
  <si>
    <t>MINERA HIERRO ATACAMA</t>
  </si>
  <si>
    <t>SKI PORTILLO S.A.</t>
  </si>
  <si>
    <t>CEMENTO POLPAICO  S.A.</t>
  </si>
  <si>
    <t xml:space="preserve">ANDRITZ CHILE LIMITADA </t>
  </si>
  <si>
    <t>FACTURA PARCIAL</t>
  </si>
  <si>
    <t>SERVICIO DE RECUPERACION EN CABEZA DE CHANCADOR H-400 N° 2041001, INGRESADO A MD</t>
  </si>
  <si>
    <t>SERVICIO DE RECUPERACION DE 3 FRENOS GFB 144</t>
  </si>
  <si>
    <t>SERVICIO DE GARANTIA REXROTH PARA 2 UNIDADES GFA 400 , DRUMMONT COLOMBIA</t>
  </si>
  <si>
    <t>PLATAFORMA DE ESCALA PAB 08 NUEVA EN CALIDAD DE APORTE PARA REPARACION</t>
  </si>
  <si>
    <t>FABRICACION DE 40 PERNOS CUADRADOS, CADA UNO CON UNA TUERCA Y UNA PLACA GATA, SEGÚN PLANO SIN NUMERO</t>
  </si>
  <si>
    <t>SERVICIO DE RECUPERACION DE 2 PISTAS DE SELLO A UN CILINDRO FRENO CATERPILLAR CAMION 773 TTA 18323</t>
  </si>
  <si>
    <t>SERVICIO DE REMETALADO A 2 DESCANSOS CON MEDIDAS REFERENCIALES</t>
  </si>
  <si>
    <t>SOPORTE HIDRAULICO  JACK ASSEMBLY PARA LEVANTAMIENTO DE TAPA DEL PISTON</t>
  </si>
  <si>
    <t>SERVICIO DE RECUPERACION 4 PISTAS DE RODAMIENTO A UNA CARCASA DE REDUCTOR , SEGÚN PLANO N°1968</t>
  </si>
  <si>
    <t>SERVICIO DE MECANIZADO DE UNA ROSCA A UN MOTOR ELECTRICO DE 20 HP</t>
  </si>
  <si>
    <t>EVALUACION DE EJE IINTERMEDIO CON CORONAS DE ENTRADAS MONTADAS</t>
  </si>
  <si>
    <t>SERVICIO DE RECUPERACION PISTA DE RODAMIENTO A 1 CARCASA LADO BOBINA BLOWER 930E INGRESADO A MD</t>
  </si>
  <si>
    <t>SERVICIOS A UN REDUCTOR KELLER , MODELO KSIH 1200, N°SERIE 9605.10/1</t>
  </si>
  <si>
    <t>SERVICIOS CAMBIOS DE POSICION DE EJES DE ALTA Y BAJA EN REDUCTOR NUEVO, RETIROS DE ACOPLAMIENTOS Y MONTAR LOS MISMOS EN REDUCTOR NUEVO</t>
  </si>
  <si>
    <t>FABRICACION DE 2 CONJUNTOS ESLABON 25,4 Y 2 CONJUNTO ESLABON DE 31,75mm PARA CADENA ENROLLACABLE</t>
  </si>
  <si>
    <t>SERVICIOS DE ENDOSCOPIA A MANDOS FINALES GFA 350 EN BRASIL</t>
  </si>
  <si>
    <t>SERVICIOS DE DESMONTAJE COMPONENTES DE MAQUINA PV-351 EN BODEGA AGUNSA Y TRASLADO A BODEGA LOS BRONCES</t>
  </si>
  <si>
    <t>CONTRAEJE MOLINO 14 X 20 , PARA LEVANTAMIENTO METROLOGICO</t>
  </si>
  <si>
    <t>SERVICIOS A  1 RODILLO PALA PC5500 PARA REVISION Y CONTROL DIMENSIONAL</t>
  </si>
  <si>
    <t>REDUCTOR FALK DE WINCHE PAB07 PARA REPARACION</t>
  </si>
  <si>
    <t>SERVICIO A 4 C/U CONJUNTOS DE RODILLOS PAB10</t>
  </si>
  <si>
    <t>SERVICIO DE REMETALADO DE UN MEDIO DESCANSO DE MOLINO KVS 11-1 / 2X14, MASISO, SEGÚN PLANOS REFERENCIALES ADJUNTOS</t>
  </si>
  <si>
    <t>SERVICIO DE DESMONTAJE DE 2 EJES DE UNA CAJA VIBRADORA</t>
  </si>
  <si>
    <t>SERVICIO DE RECUPERACION DE UN SOPLADOR CONTINENTAL , MODELO 07704, PROPIEDAD MINERA PUCOBRE</t>
  </si>
  <si>
    <t>SUMINISTRO DE 27200 PERNOS, SEGÚN LISTADOS ADJUNTOS Y SUMINISTRO DE 10 SPRAY ESMALTE SINTETICO</t>
  </si>
  <si>
    <t>SERVICIO DE MECANIZADO RANURA SEGURO SEGERS A UN EJE, TRABAJO CON URGENCIA</t>
  </si>
  <si>
    <t>SERVICIO DE ENDERZADO PLACA Y FABRICAR PASADOR SIMILAR A MUESTRA, TRABAJO CON URGENCIA</t>
  </si>
  <si>
    <t xml:space="preserve">SERVICIO DE RECUPERACION DE MUÑONES A 1 RODILLO DE 3000(KG) </t>
  </si>
  <si>
    <t>FABRICACION DE 2 PLANITLLAS PERFIL ENTRADA CARCAZA SEGÚN ESQUEMA</t>
  </si>
  <si>
    <t>SERVICIOS A UN MECANISMO DE ALCANCE DE GRUA, A REALIZAR CON URGENCIA</t>
  </si>
  <si>
    <t>SERVICIO DE MECANIZADO A 1 PUENTE SEGÚN PLANO N° N2264-2556797/0D</t>
  </si>
  <si>
    <t>FABRICAR 2 ACOPLES SEGÚN PLANO SIN NUMERO Y MONTAJE DE LOS 2 ACOPLES EN MOTO REDUCTORES APORTADOS POR EL CLIENTE</t>
  </si>
  <si>
    <t>PIEZA EXTREMA MENOR, RECUPERACION DE PISTA POR MEDIO DE METALIZADO</t>
  </si>
  <si>
    <t>SERVICIOS DE BARRENADOS IN SITU EN MLP, RECUPERAR 2 ALOJAMIENTOS DE UN BOOM CF08, TURNOS DIAS Y NOCHE</t>
  </si>
  <si>
    <t>SERVICIO DE CAMBIO DE RODAMIENTO Y SELLO A UNA BOMBA IMO</t>
  </si>
  <si>
    <t>FABRICACION DE 90 LAINAS TENSADO ORUGA PALA BUCYRUS SIMILARES A MUESTRAS</t>
  </si>
  <si>
    <t>FABRICACION DE 1 ANILLO FIGURA 13 SEAL INSTALATINO TOOL (24602-001), SEGÚN PLANO SIN NUMERO</t>
  </si>
  <si>
    <t>SERVICIO DE RECUPERACION EN SOPLADOR DE 10 TAPAS MODELO 05210 Y N°SERIE 1208503-29709.</t>
  </si>
  <si>
    <t xml:space="preserve">FABRICACION DE 4 BUJES DE BRONCE </t>
  </si>
  <si>
    <t>SERVICIO DE REVISION PARA UN DESCANSO METALADO</t>
  </si>
  <si>
    <t>FABRICAR 3 PERNOS M16 X 2 HEX. GR. 10.9 DE 44mm DE LARGO HILO COMPLETO</t>
  </si>
  <si>
    <t>FABRICAR 4 TAPAS DE SELLO ( 8 MITADES ) SEGÚN FABRICACION ANTERIOR Y PLANO N° 291009</t>
  </si>
  <si>
    <t>MECANIZAR RODETE DE TURBINA KVAERNER SEGÚN PLANO N° F2-2174</t>
  </si>
  <si>
    <t>SERVICIO DE EVALUACION DE UN REDUCTOR MARCA CITROEN, MODELO H2H-975</t>
  </si>
  <si>
    <t>SERVICIO DE RECUPERACION DE UN BOWL DL3 Y DESMONTAR RODAMIENTO DE UN REDUCTOR SATELITAL</t>
  </si>
  <si>
    <t xml:space="preserve">SERVICIOS A CAJA PORTA RODAMIENTO CON URGENCIA </t>
  </si>
  <si>
    <t>SERVICIO MECANIZADO TRAVESAÑO SEGÚN PLANO N° 30080962</t>
  </si>
  <si>
    <t>SERVICIO LEVANTAR MEDIDAS EN TERRENO Y FABRICACION DE 1 LANZA PALA N°6</t>
  </si>
  <si>
    <t>27,00</t>
  </si>
  <si>
    <t>70,25</t>
  </si>
  <si>
    <t>17,5</t>
  </si>
  <si>
    <t>14,75</t>
  </si>
  <si>
    <t>12,25</t>
  </si>
  <si>
    <t>55,75</t>
  </si>
  <si>
    <t>12,75</t>
  </si>
  <si>
    <t>83,00</t>
  </si>
  <si>
    <t>0,75</t>
  </si>
  <si>
    <t>15,75</t>
  </si>
  <si>
    <t>165,75</t>
  </si>
  <si>
    <t>74,75</t>
  </si>
  <si>
    <t>4,25</t>
  </si>
  <si>
    <t>116,25</t>
  </si>
  <si>
    <t>81,75</t>
  </si>
  <si>
    <t>117,00</t>
  </si>
  <si>
    <t>15,5</t>
  </si>
  <si>
    <t>107,00</t>
  </si>
  <si>
    <t>60,5</t>
  </si>
  <si>
    <t>73,00</t>
  </si>
  <si>
    <t>18,5</t>
  </si>
  <si>
    <t>13,75</t>
  </si>
  <si>
    <t>37,25</t>
  </si>
  <si>
    <t>45,5</t>
  </si>
  <si>
    <t>21,5</t>
  </si>
  <si>
    <t>65,5</t>
  </si>
  <si>
    <t>74,00</t>
  </si>
  <si>
    <t>82,5</t>
  </si>
  <si>
    <t>20,00</t>
  </si>
  <si>
    <t>148,25</t>
  </si>
  <si>
    <t>68,75</t>
  </si>
  <si>
    <t>65,25</t>
  </si>
  <si>
    <t>39,25</t>
  </si>
  <si>
    <t>28,25</t>
  </si>
  <si>
    <t>60,00</t>
  </si>
  <si>
    <t>185,00</t>
  </si>
  <si>
    <t>9,5</t>
  </si>
  <si>
    <t>6,25</t>
  </si>
  <si>
    <t>71,25</t>
  </si>
  <si>
    <t>GOOD YEAR DE CHILE S.A.I.C.</t>
  </si>
  <si>
    <t>MAYEKAWA CHILE S.A.C.E I.</t>
  </si>
  <si>
    <t>AMPACET CHILE LTDA.</t>
  </si>
  <si>
    <t>EMP. DEP. DE AGUAS SERVS. MAPOCHO-TREBAL LTDA.</t>
  </si>
  <si>
    <t>LUCIO DE LAS MERCEDES VICENCIO URRUTIA</t>
  </si>
  <si>
    <t>GARIBALDI S.A</t>
  </si>
  <si>
    <t>MINERA SAN CRISTOBAL S.A.</t>
  </si>
  <si>
    <t xml:space="preserve">EMPRESA DE MANTENCIONES Y SERVICIOS SALFA S.A </t>
  </si>
  <si>
    <t xml:space="preserve">ROCKWOOD LITIO LTDA. </t>
  </si>
  <si>
    <t xml:space="preserve">EMPRESA DE MANTENCIONES Y SERVICIOS SALFA S.A. </t>
  </si>
  <si>
    <t>GR INGENIERIA INDUSTRIAL S.A.</t>
  </si>
  <si>
    <t>INDUSTRIA DE CONJUNTOS MECANICOS ACONCAGUA S.A.</t>
  </si>
  <si>
    <t>DESPACHO PARCIAL</t>
  </si>
  <si>
    <t>LIBERADA TOTAL</t>
  </si>
  <si>
    <t>LIBERADA PARCIAL</t>
  </si>
  <si>
    <t>SERVICIO DE CONTROL A POSTE CHANCADOR 440</t>
  </si>
  <si>
    <t>CAMBIO DE SELLOS EN CAJA PTO DE PHK09 IN SITU</t>
  </si>
  <si>
    <t>FABRICACION DE 10 CUCHILLOS SEGÚN PLANO N°133519-82</t>
  </si>
  <si>
    <t>SERVICIO DE RECUPERACION DE UN REDUCTOR MARCA TSUBAKI , INCLUYE FABRICACION DE 1 CORONA Y UN EJE PIÑON</t>
  </si>
  <si>
    <t>SERVICIO DE BARRENADO IN SITU EN MLP, RECUPERAR 1 ALOJAMIENTO DE MUÑON CILINDRO DE LEVANTE</t>
  </si>
  <si>
    <t>SERVICIOS A 2 EJES DE ENTRADA CROWD</t>
  </si>
  <si>
    <t>SERVICIOS A REDUCTOR FLENDER , EN CALIDAD DE URGENCIA</t>
  </si>
  <si>
    <t>FABRICACION DE UNA PUNTERA ENROLLACABLE PARA LA PAB-11, SIMILAR A MUESTRA</t>
  </si>
  <si>
    <t>SERVICIO DE RECUPERACION DE UN REDUCTOR FALK 2071 FZ3A5 CON N° SERIE 97-032919-03</t>
  </si>
  <si>
    <t>SERVICIO LEVANTAR MEDIDIDAS EN TERRENO Y FABRICAR UNA BASE DE LLAVE CAIMAN CON MEMORIA DE CALUCULO</t>
  </si>
  <si>
    <t>FABRICACION DE 1 ESCALA, 1 PLATAFORMA Y 1 PLATAFORMA SUPERIOR PALA 8, SEGÚN MEDIDAS TOMADAS</t>
  </si>
  <si>
    <t>SERVICIO DE RECUPERACION A 1 MANDO FINAL ZOLLERN, MODELO ZHP38</t>
  </si>
  <si>
    <t>POWER STEP PAB 12 PARA ARMADO</t>
  </si>
  <si>
    <t>SERVICIO EVALUACION DE UN EJE PIÑON MOLINO SAG, N°1</t>
  </si>
  <si>
    <t>SERVICIO DE RECUPERACION CAJA PTO N°1 GFC 395-1001 , N°SERIE 1015126 PARA PALA 5500 CON REPUESTOS ORIGINALES</t>
  </si>
  <si>
    <t>METALAR MITADES DE DESCANSOS PARA MOLINO N°2</t>
  </si>
  <si>
    <t>SERVICIO DE RECUPERACION EN CAJA PTO N°2 GFC 395-1001 PARA PALA PC 5500</t>
  </si>
  <si>
    <t>SERVICIO DE ARMADO DE CABEZAL DE ROTACION DE PERFORADORA DMM3</t>
  </si>
  <si>
    <t>ARMADO DE EJE PIÑON NUEVO CON REPUESTOS APORTADOS POR EL CLIENTE</t>
  </si>
  <si>
    <t>REDUCTOR MANZANITO, EVALUACION POR FUGA DE ACEITE EJE POLEA</t>
  </si>
  <si>
    <t>FABRICACION DE 5 CINCELES PARA MARTILLO NEUMATICO</t>
  </si>
  <si>
    <t>SERVICIO VACIADO POR DESINTEGRACION DE 6 ALOJAMIENTOS DE PERNOS A UN CUERPO DE BOMBA HAZLETONN</t>
  </si>
  <si>
    <t>SERVICIO DE RECUPERACION DE 3 CONO Y 1 CANASTILLO DE CENTRIFUGA SEGÚN ESPECIFICACIONES</t>
  </si>
  <si>
    <t>REEMPLAZO DE 12 COLDS EN TAMBOR FOODEC 600</t>
  </si>
  <si>
    <t>SERVICIO DE RECUPERACION DE PIEZA QUEBRADA DE DECANTER</t>
  </si>
  <si>
    <t>SERVICIO DE MECANIZADO BASTO A UNA PISTA DE Ø 2520mm. Y Ø2450mm. , IN SITU, SIERRA GORDA</t>
  </si>
  <si>
    <t>SERVICIO DE RECUPERACION DE UNA BOMBA PATRISSOLI, MODELO EKL 30, N°SERIE 7731</t>
  </si>
  <si>
    <t>SERVICIO DE INSPECCION EN COLOMBIA A 6 REDUCTORES GFA 350K1020</t>
  </si>
  <si>
    <t>FABRICACION DE 30 INSERTOS PARA RUEDA MOTRIZ PALA PC 5500</t>
  </si>
  <si>
    <t>FABRICACION DE 2 SOPORTES CAMARA SEGÚN PLANO</t>
  </si>
  <si>
    <t>SERVICIO DE DESMONTAJE DE PIÑON EN CONTRAEJE</t>
  </si>
  <si>
    <t>SERVICIO DE RECUPERACION DE PISTA RODAMIENTO EN PIEZA EXTREMA</t>
  </si>
  <si>
    <t>SERVICIOS A UN REDUCTOR KELLER, MODELO KSIH 1200, N°SERIE 960520/3</t>
  </si>
  <si>
    <t>SERVICIOS ANALISIS QUIMICO A 1 LAINA DE MUESTRA</t>
  </si>
  <si>
    <t>FABRICACION DE 3 PLACAS ACONDICIONAMIENTO ESCALA</t>
  </si>
  <si>
    <t>SERVICIO DE RECUPERACION PISTA DE RODAMIENTO EN PIEZA EXTREMA</t>
  </si>
  <si>
    <t>SERVICIO DE RECUPERACION DE 1 REDUCTOR BABCOOK TTFA35-500 DE 353V</t>
  </si>
  <si>
    <t>SERVICIOS A 4 ACOPLES, 2 CARDANES Y DESMONTAR CAJA</t>
  </si>
  <si>
    <t>FABRICACION DE 1 OREJA DE APOYO CILINDRO HIDRAULICO, PARA LLAVE CAIMAN</t>
  </si>
  <si>
    <t>SERVICIO DE RECUPERACION DE UN REDUCTOR MARCA TSUBAKI,  N° MGFJ-836009810-1</t>
  </si>
  <si>
    <t>SERVICIO CAMBIO 2 MASAS DE EMBRAGUE DE MOLINO BOLAS 3, IN SITU</t>
  </si>
  <si>
    <t>SERVICIO DE MECANIZADO A MACHON SEGÚN INDICACIONES</t>
  </si>
  <si>
    <t>SERVICIO DE RECUPERACION EN TORNILLO ALDEC 45</t>
  </si>
  <si>
    <t>SERVICIO MEMORIA DE CALCULO HERRAMIENTA PARA COLAPSAR DISCOS DE EMBRAGUE</t>
  </si>
  <si>
    <t>SERVICIO DE CONTROL IN SITU , ALOJAMIENTOS DE RUEDA MOTRIZ Y RODILLOS EN PALA KOMATSU PC5500 EN LOS BRONCES</t>
  </si>
  <si>
    <t>SERVICIO DE RECUPERACION EN CAJA PTO N°2 GFC 430 1002</t>
  </si>
  <si>
    <t>SERVICIO DE RECUPERACION EN 01 TORNILLO ANDRITZ</t>
  </si>
  <si>
    <t>SERVICIO DE MECANIZADO Y MONTAJE DE 01 MACHON</t>
  </si>
  <si>
    <t>DESPACHAR UNA PORTA MUELA MOVIL DE CHANCADOR , SERVICIO MECANIZADO INTERIOR DE 2 BUJES</t>
  </si>
  <si>
    <t>FABRICAR PASADORES SEGÚN PLANO N° SMA-PL-C-009</t>
  </si>
  <si>
    <t>FABRICACION DE 8 PLACAS DE DOSIFICACION 288 PARA MOLDEADORA GR MOS2200</t>
  </si>
  <si>
    <t>SERVICIO DE FABRICACION DE 2 TAPAS SEGÚN MUESTRA , EN CALIDAD DE URGENCIA</t>
  </si>
  <si>
    <t>FABRICACION DE 2 CONJUNTOS DE LAINAS, CADA UNO FORMADO POR 3 LAINAS</t>
  </si>
  <si>
    <t>FABRICACION DE 1 CONJUNTO CINCEL, SEGÚN PLANOS.</t>
  </si>
  <si>
    <t>SERVICIOS A UN CONJUNTO ESTATOR Y ROTOR HUSILLO TOE 19</t>
  </si>
  <si>
    <t xml:space="preserve">SERVICIOS A UN REDUCTOR KELLER, MODELO KSIH 1200, N°SERIE 960530/3 </t>
  </si>
  <si>
    <t>FABRICACION DE 1 ANILLO Ø 2810mm INTERIOR X 890 mm LARGO , BIPARTIDO, CON 2 ABRAZADERAS , SEGÚN CROQUIS</t>
  </si>
  <si>
    <t>SERVICIOS DE RECUPERACION DE 2 PUERTAS Y UNA REJILLA ENFRIADOR HIDRAULICO PTO PHK09 DE PALA KOMATSU PC5500</t>
  </si>
  <si>
    <t>FABRICACION DE PERNOS EN CALIDAD DE URGENCIA</t>
  </si>
  <si>
    <t>19,5</t>
  </si>
  <si>
    <t>21,25</t>
  </si>
  <si>
    <t>34,75</t>
  </si>
  <si>
    <t>35,5</t>
  </si>
  <si>
    <t>24,75</t>
  </si>
  <si>
    <t>45,00</t>
  </si>
  <si>
    <t>59,5</t>
  </si>
  <si>
    <t>8,0</t>
  </si>
  <si>
    <t>70,00</t>
  </si>
  <si>
    <t>9,00</t>
  </si>
  <si>
    <t>60,25</t>
  </si>
  <si>
    <t>20,5</t>
  </si>
  <si>
    <t>65,75</t>
  </si>
  <si>
    <t>48,25</t>
  </si>
  <si>
    <t>98,00</t>
  </si>
  <si>
    <t>243,00</t>
  </si>
  <si>
    <t>30,75</t>
  </si>
  <si>
    <t>24,5</t>
  </si>
  <si>
    <t>39,00</t>
  </si>
  <si>
    <t>31,75</t>
  </si>
  <si>
    <t>94,5</t>
  </si>
  <si>
    <t>68,00</t>
  </si>
  <si>
    <t>76,5</t>
  </si>
  <si>
    <t>119,5</t>
  </si>
  <si>
    <t>122,5</t>
  </si>
  <si>
    <t>32,75</t>
  </si>
  <si>
    <t>37,00</t>
  </si>
  <si>
    <t>110,25</t>
  </si>
  <si>
    <t>25,5</t>
  </si>
  <si>
    <t>28,75</t>
  </si>
  <si>
    <t>320,00</t>
  </si>
  <si>
    <t>15,25</t>
  </si>
  <si>
    <t>14,25</t>
  </si>
  <si>
    <t>30,5</t>
  </si>
  <si>
    <t>63,25</t>
  </si>
  <si>
    <t>40,25</t>
  </si>
  <si>
    <t>26,25</t>
  </si>
  <si>
    <t>34,5</t>
  </si>
  <si>
    <t>8,75</t>
  </si>
  <si>
    <t>50,75</t>
  </si>
  <si>
    <t>69,75</t>
  </si>
  <si>
    <t>81,00</t>
  </si>
  <si>
    <t>212,00</t>
  </si>
  <si>
    <t>95,00</t>
  </si>
  <si>
    <t>31,00</t>
  </si>
  <si>
    <t>QUIMICA INDUSTRIAL SPES S.A.</t>
  </si>
  <si>
    <t>HADES COMERCIALIZACION SPA.</t>
  </si>
  <si>
    <t>AGRICOLA JULIA LTDA.</t>
  </si>
  <si>
    <t>CERVECERIA CHILE S.A.</t>
  </si>
  <si>
    <t>MILIVAL INGENIERIA LTDA.</t>
  </si>
  <si>
    <t>MAESTRANZA ALARCON E HIJOS LIMITADA</t>
  </si>
  <si>
    <t>SERVICIOS DE MANTENCION LTDA</t>
  </si>
  <si>
    <t xml:space="preserve">COMERCIAL MACAM LTDA. </t>
  </si>
  <si>
    <t>SOCIEDAD CONTRACTUAL MINERA CAROLA.</t>
  </si>
  <si>
    <t>FAENADORA LO MIRANDA LTDA.</t>
  </si>
  <si>
    <t>NEXXO S.A.</t>
  </si>
  <si>
    <t>EMPRESA DE MANTENCIONES  Y  SERVICIOS SALFA S.A</t>
  </si>
  <si>
    <t>COMERCIAL AGROIMEC LTDA.</t>
  </si>
  <si>
    <t>VULCO S.A.</t>
  </si>
  <si>
    <t>VALLE NEVADO S.A.</t>
  </si>
  <si>
    <t xml:space="preserve">DESPACHO PARCIAL </t>
  </si>
  <si>
    <t>REDUCTOR FLENDER MIEL N° SERIE 512860/2 PARA PRESUPUESTO DE REPARACION</t>
  </si>
  <si>
    <t>SERVICIOS A UN EJE PIÑON DE ESPESADOR, CON URGENCIA</t>
  </si>
  <si>
    <t>SERVICIOS A UN TORNILLO SIN FIN  Ø 640mm x 2700 DE LARGO</t>
  </si>
  <si>
    <t>ARMAR COMPONENTES AUXILIARES DE MASTIL PERFORADORA 49 HR IN SITU, LOS BRONCES</t>
  </si>
  <si>
    <t>SERVICIOS A UN REDUCTOR DE GIRO 72072  N° SERIE 94487240</t>
  </si>
  <si>
    <t>SERVICIOS A UN REDUCTOR DE GIRO 72065  N° SERIE 94487240</t>
  </si>
  <si>
    <t>SERVICIOS A PIEZA EXTREMA MANGA MAYOR ALDEC 45 PARA RECUPERACION DE PISTAS</t>
  </si>
  <si>
    <t>FABRICAR 30 PLACAS DE 5/8'' X 90mm x 300mm , SEGÚN CROQUIS</t>
  </si>
  <si>
    <t>FABRICACION DE 8 TAPAS CELOSIAS PARA GABINETES ELECTRICO DE PALA BUCYRUS, EN FIERRO ESMALTADO EN BLANCO</t>
  </si>
  <si>
    <t>DESCANSOS METALADOS DE 14'' MOTOR EN CALIDAD DE DEVOLUCION Y SIN REPARACION</t>
  </si>
  <si>
    <t>SERVICIO MONTAJE DE PIÑON CONICO HELICOIDAL EN EJE DE TRANSFERENCIA</t>
  </si>
  <si>
    <t>SERVICIO DE RECUPERACION DE 1 MANDO FINAL REXROTH GFT 260 N°1</t>
  </si>
  <si>
    <t>SERVICIOS A TORNILLO Y BOWL DE ALDEC 45</t>
  </si>
  <si>
    <t>SERVICIOS MONTAJE DE 2 BUJES A 1 TENAZA DE AGITADOR INGRESADOS A MD</t>
  </si>
  <si>
    <t>SERVICIO DE DESMONTAJE A UNA POLEA CENTRIFUGA CABEZAL 1000</t>
  </si>
  <si>
    <t>SERVICIO DE MECANIZADO BUJE PIN CENTRAL DE FRAME 4100 XPB</t>
  </si>
  <si>
    <t>FABRICACION DE 1 CAMISA FILTRO SCHENCK MAS CROMADO EXTERIOR</t>
  </si>
  <si>
    <t>SERVICIO DE RECUPERACION DE 1 CORTINA DE POLVO TRASERA , SIMILAR MUESTRA</t>
  </si>
  <si>
    <t>SERVICIO DE DESARME DE COMPONENTES MONTADOS EN UN EJE PORTA RODAMIENTO U005M</t>
  </si>
  <si>
    <t>SERVICIO DE METALIZADO DE 1 EJE SOLAR</t>
  </si>
  <si>
    <t>SERVICIO DE RECUPERACION DE CAJA PTO GFC 395-1001 MAS BOMBAS</t>
  </si>
  <si>
    <t>SERVICIO DE RECUPERACION DE TORNILLO NX 934</t>
  </si>
  <si>
    <t>SERVICIOS IN SITU A REALIZAR DESMONTAJE DE RODAMIENTOS VOLANTE ANDARIVEL</t>
  </si>
  <si>
    <t>SERVICIO DE RECUPERACION PISTA DE RODAMIENTO A 1 CARCASA LADO BOBINA BLOWER 930E</t>
  </si>
  <si>
    <t>SERVICIO DE ARMADO PLATAFORMA Y ESCALAS DE PALA N°8, LOS BRONCES</t>
  </si>
  <si>
    <t>SERVICIO DE EVALUACION DE UN MOTOR ELECTRICO BALDOR DE 450 HP</t>
  </si>
  <si>
    <t>SERVICIO DE ENCAMISADO 2 PISTAS A UNA TAPA DE REDUCTOR</t>
  </si>
  <si>
    <t>FABRICACION DE 11 CARCASAS METALICAS DE Ø 218mm x 95mm DE LARGO, SIMILAR A MUESTRA</t>
  </si>
  <si>
    <t>FABRICACION DE 1 PIEZA ,SEGÚN PLANO Y UN TUBO ,SEGÚN PLANO</t>
  </si>
  <si>
    <t>SERVICIO DE CONTROL DIMENSIONAL Y GEOMETRICO INTERIOR A UN MACHON DE ACOPLAMIENTO</t>
  </si>
  <si>
    <t>SERVICIO DE DESMONTAJE DE EJE DE UNA CAJA REDUCTORA</t>
  </si>
  <si>
    <t>SERVICIO DE LIMPIEZA EN 3 DISPOSITIVOS DE TORNILLO SIN FIN</t>
  </si>
  <si>
    <t>FABRICACION DE 6 TRAVESAÑOS PARA 3 PARRILLAS PARA ANCLAJE COMPONENTES SOBRE TECHO DE MOTONIVELADORA</t>
  </si>
  <si>
    <t>SERVICIO BALANCEO DINAMICO A RODETE K VAERMER SEGÚN PLANO N° F2-2174</t>
  </si>
  <si>
    <t>SERVICIO DE RECUPERACION EN 1 FRENO SIBENHAAR PARA PC 5500</t>
  </si>
  <si>
    <t>SERVICIO DE RECUPERACION EN ALABE DE TORNILLO Y CAMBIO DE COLDS EN COMPONENTES NX-32</t>
  </si>
  <si>
    <t>BARRENADO DE ALOJAMIENTO DIRECCION CARGADOR FRONTAL , IN SITU</t>
  </si>
  <si>
    <t>SERVICIO DE RECUPERACION EN REDUCTOR MOLINO N°2</t>
  </si>
  <si>
    <t>SERVICIO DE RECUPERACION EN PTO GFC-395-1001 PARA PC5500</t>
  </si>
  <si>
    <t>MONTAJE DE MACHON CAJA CROWD IN SITU LOS BRONCES</t>
  </si>
  <si>
    <t>FABRICACION DE 1 c/u PORTA BUJE DE CORTADOR SEGÚN PLANO N° CH-06000-ME-1607</t>
  </si>
  <si>
    <t>SERVICIO DE RECUPERACION DE UN REDUCTOR FLENDER H1SH11A</t>
  </si>
  <si>
    <t>REDUCTOR MARCA FLENDER PARA REPARACION, MODELO H15H11A</t>
  </si>
  <si>
    <t>SERVICIO DE METALIZADO DESCANSO TOPE TORNILLO CENTRIFUGA DLX</t>
  </si>
  <si>
    <t>SERVICIOS DE RECTIFICADO A UN POSTE , UNA CABEZA Y MONTAJE DE CABEZA  DE  CHANCADOR  H2800</t>
  </si>
  <si>
    <t>SERVICIOS DE MECANIZADO A 14 TRAVESAÑOS, 4 TUBO TRABAMENTO Y 2 PUENTES SEGÚN PLANO</t>
  </si>
  <si>
    <t>VALVULA LLARSAN 8'' PARA SERVICIO DE RECUPERACION</t>
  </si>
  <si>
    <t>MODULO DE VALVULAS DE CABEZAL BOMBA MP10</t>
  </si>
  <si>
    <t>SERVICIO DE RECUPERACION DE ALOJAMIENTO DE 90mm EN CAJA PORTA RODAMIENTO DE CENTRIFUGA, SEGÚN INDICACIONES</t>
  </si>
  <si>
    <t xml:space="preserve">SERVICIO DE RECUPERACION DE 1 REDUCTOR FLENDER, MODELO H2 HH 8B </t>
  </si>
  <si>
    <t>SERVICIO DE PRE ARMADO A UN EJE CARRO IZADO PERFORADORA N°6</t>
  </si>
  <si>
    <t>SERVICIO DE LEVANTAR MEDIDAS Y FABRICAR 2 PORTA SELLO ( 4 MITADES ) DE CAJA RODAMIENTOS MOLINOS BOLAS Y MONTAJE DE PORTASELLOS</t>
  </si>
  <si>
    <t>SERVICIO RECUPERACION A EJE DESCANSO RODAMIENTO</t>
  </si>
  <si>
    <t>REDUCTOR FLENDER, MODELO B35H19 (NUEVO) , PARA SERVICIO DE INSTALACION DE MACHON Y POLEA DE REDUCTOR USADO</t>
  </si>
  <si>
    <t>DESMONTAJE DE 2 TUERCAS IN SITU, FABRICACION DE 2 TUERCAS SAE 4340 Y MONTAJE DE TUERCAS IN SITU</t>
  </si>
  <si>
    <t>FABRICACION DE 10 PILAR SOPORTE TAPA BALDE ( MODIFICADO) 5 DERECHO Y 5 IZQUIERDO SEGÚN PLANO</t>
  </si>
  <si>
    <t xml:space="preserve">SERVICIO CAMBIO DE RODAMIENTOS EN EJES DE REDUCTORES </t>
  </si>
  <si>
    <t>SERVICIOS A UN REDUCTOR KELLER, MODELO KISH 1200, N° SERIE 960510/2</t>
  </si>
  <si>
    <t>SERVICIOS REALIZADOS A UN REDUCTOR DE GIRO REXROTH GFB 144</t>
  </si>
  <si>
    <t>TORNILLO CENTRIFUGA D6L PARA SERVICIO DE RECUPERACION</t>
  </si>
  <si>
    <t>SUMINISTRO DE PERNERIA PARA DIFERENTES TRABAJOS</t>
  </si>
  <si>
    <t>SERVICIO DE RECUPERACION DE 1 REDUCTOR KUMERA LX 1315</t>
  </si>
  <si>
    <t>FABRICACION DE 1 CINCEL SEGÚN PLANOS</t>
  </si>
  <si>
    <t>SERVICIOS A UN EJE PIÑON MOLINO DE BOLAS N°3</t>
  </si>
  <si>
    <t>SERVICIOS UN EJE MOLINOS BOLAS N°3</t>
  </si>
  <si>
    <t xml:space="preserve">SERVICIO DE RECUPERACION DE UN PANTOGRAFO Y BALDE </t>
  </si>
  <si>
    <t>FABRICACION DE 1 VIGA ESCALA Y 2 SOPORTES DE AMARRE, PAB08</t>
  </si>
  <si>
    <t>SERVICIO DE RECUPERACION DE 1 REDUCTOR FLENDER HA1SH 11B , N° SERIE 4440415-0160.</t>
  </si>
  <si>
    <t>MECANIZADO DE ALOJAMIENTOS TALON PLUMA DE PALA EN LOS BRONCES ( IN SITU)</t>
  </si>
  <si>
    <t>133,00</t>
  </si>
  <si>
    <t>86,5</t>
  </si>
  <si>
    <t>78,25</t>
  </si>
  <si>
    <t>11,25</t>
  </si>
  <si>
    <t>106,25</t>
  </si>
  <si>
    <t>52,5</t>
  </si>
  <si>
    <t>26,00</t>
  </si>
  <si>
    <t>32,5</t>
  </si>
  <si>
    <t>61,75</t>
  </si>
  <si>
    <t>47,25</t>
  </si>
  <si>
    <t>7,75</t>
  </si>
  <si>
    <t>19,00</t>
  </si>
  <si>
    <t>124,00</t>
  </si>
  <si>
    <t>89,00</t>
  </si>
  <si>
    <t>123,25</t>
  </si>
  <si>
    <t>101,5</t>
  </si>
  <si>
    <t>48,00</t>
  </si>
  <si>
    <t>10,25</t>
  </si>
  <si>
    <t>24,25</t>
  </si>
  <si>
    <t>252,00</t>
  </si>
  <si>
    <t>46,00</t>
  </si>
  <si>
    <t>10,75</t>
  </si>
  <si>
    <t>13,00</t>
  </si>
  <si>
    <t>52,00</t>
  </si>
  <si>
    <t>34,25</t>
  </si>
  <si>
    <t>33,00</t>
  </si>
  <si>
    <t>40,00</t>
  </si>
  <si>
    <t>58,25</t>
  </si>
  <si>
    <t>COMPAÑIA NACIONAL DE CUEROS S.A.</t>
  </si>
  <si>
    <t>SOCIEDAD COMERCIAL PRODYSER Y COMPAÑIA LIMITADA</t>
  </si>
  <si>
    <t>HORMIGONES TRANSEX LTDA.</t>
  </si>
  <si>
    <t>EXCAVACIONES Y PROYECTOS DE CHILE S.A.</t>
  </si>
  <si>
    <t>CMPC TISSUE  S.A.</t>
  </si>
  <si>
    <t>MINERA ALTOS DE PUNITAQUI LIMITADA</t>
  </si>
  <si>
    <t>SOTECSA  ASENSORES S.A</t>
  </si>
  <si>
    <t>SOC INDUSTRIAL QUIMICA VERGARA Y LORCA SPA.</t>
  </si>
  <si>
    <t>MAESTRANZA VERDIMET LTDA.</t>
  </si>
  <si>
    <t>NORGENER S.A.</t>
  </si>
  <si>
    <t xml:space="preserve">EMPRESA CONSTRUCTORA AGUA SANTA S.A </t>
  </si>
  <si>
    <t>COMPAÑÍA MINERA DEL PACIFICO S.A</t>
  </si>
  <si>
    <t>RUBBER MIX S.A</t>
  </si>
  <si>
    <t>SKI PORTILLO S.A</t>
  </si>
  <si>
    <t>SERVICIOS DE RECUPERACION DE ALOJAMIENTOS CAMION TOW HAUL IN SITU Y TORNA MESA</t>
  </si>
  <si>
    <t>CAJA PORTARODAMIENTOS KREBS DE BOMBA 320PP001</t>
  </si>
  <si>
    <t>SERVICIOS DE LEVANTAMIENTO DE MEIDAS EN TERRENO Y FABRICACION DE 1 LANSA PALA N°8</t>
  </si>
  <si>
    <t>SERVICIOS INSPECCION DE MANDO GFA 350 CASERONES IN SITU</t>
  </si>
  <si>
    <t>SERVICIO DE RECUPERACION EN MANDO FINAL REXROTH GFA 350K 1018</t>
  </si>
  <si>
    <t>SERVICIO DE MONTAJE DE POWER STEP IN SITU LOS BRONCES</t>
  </si>
  <si>
    <t>SERVICIO DE RECUPERACION PISTA DE RODAMIENTO  A 2 CARCASAS LADO BOBINA BLOWER 930E</t>
  </si>
  <si>
    <t>FABRICACION DE UN CIGÜEÑAL SIMILAR A MUESTRA Y RECTIFICAR 3 BIELAS</t>
  </si>
  <si>
    <t>SERVICIOS A 6 DISCOS DE FRENOS SEGÚN PLANO</t>
  </si>
  <si>
    <t>SERVICIOS A MANDO FINAL , MODELO PC 8000 , MARCA KOMATSU</t>
  </si>
  <si>
    <t>SERVICIOS A GEAR BOX , MODELO PC 8000 , MARCA KOMATSU</t>
  </si>
  <si>
    <t>SERVICIO DE BALANCEO DINAMICO ASPA DE UN EXTRACTOR IN SITU, PORTILLO</t>
  </si>
  <si>
    <t>SERVICIO DE INTERCAMBIO DE MACHON Y POLEA ENTRE 2 REDUCTORES FLENDER B3SH 19</t>
  </si>
  <si>
    <t>FABRICACION DE 10 BASES, 10 PASADORES Y 20 GOLILLAS SIMILARES A MUESTRA</t>
  </si>
  <si>
    <t>SERVICIO DE RECUPERACION EN CABEZA DE CHANCADOR  H-4800, INGRESADA A MD</t>
  </si>
  <si>
    <t>SERVICIO DE RECUPERACION PISTA DE RODAMIENTO A 1 CARCASA LADO BOBINA BLOWER 930E INGRESADA A MD</t>
  </si>
  <si>
    <t>SERVICIO DESMONTAJE EJE PIÑON Y 2 RODAMIENTOS DE UN REDUCTOR</t>
  </si>
  <si>
    <t>SERVICIO INSPECCION MANDO GFA 350 COLLAHUASI , IN SITU</t>
  </si>
  <si>
    <t>SERVICIO CAMBIO DE EJE INTERMEDIO CABEZAL ROTACION EN PERFORADORA N°5 , IN SITU LOS BRONCES</t>
  </si>
  <si>
    <t>SERVICIOS A CAJAS CONTRAEJES S-2800, H-4800, H-6000, H-7000, H-8000</t>
  </si>
  <si>
    <t>FABRICACION DE BUJES PITMAN</t>
  </si>
  <si>
    <t xml:space="preserve">FABRICAR UN EJE PULVERIZADOR DEL CARBON SEGÚN PLANO </t>
  </si>
  <si>
    <t>SERVICIOS A UN ANILLO DE AJUSTE,  UN BOWL, UNA CABEZA Y UNA EXCENTRICA DE CHANCADOR KODIAK 400</t>
  </si>
  <si>
    <t>SERVICIO DE UNA CAJA PTO REXROTH, MODELO GFC 412-1034 PARA PC 8000, CON REFERENCIA MD</t>
  </si>
  <si>
    <t>SERVICIO DE RECUPERACION DE REDUCTOR DE GIRO N°1 GFB 144T2 , MARCA REXROTH</t>
  </si>
  <si>
    <t>SERVICIO EVALUACION Y RECUPERACION DE 2 RODILLOS LAMINADORES, 4 DESCANSOS, UNA CORONA Y UN EJE PIÑON</t>
  </si>
  <si>
    <t>SERVICIO DE RECUPERACION DE UN EJE ESTRIADO</t>
  </si>
  <si>
    <t>SERVICIO DE RECUPERACION DE 1 CAJA PORTA RODAMIENTO MOTOR ELECTRICO 930E-4</t>
  </si>
  <si>
    <t>SERVICIOS A UN MOLINO P-3</t>
  </si>
  <si>
    <t>FABRICACION DE 16 BUJES EN ACERO SAE 3115, SERVICIOS A YUGO Y SERVICIOS EN TERRENO</t>
  </si>
  <si>
    <t>SERVICIO DE MECANIZADO A 4 TUBOS TRAVAMENTO, SEGÚN PLANO N°3501-2556127/20</t>
  </si>
  <si>
    <t>ARMAR MASTIL DE PERFORADORA, IN SITU LOS BRONCES</t>
  </si>
  <si>
    <t>SERVICIO DE ALINEACION LASER DE BLOWER EN TERRENO ( INSTALACION CLIENTE)</t>
  </si>
  <si>
    <t>YUGO CRK03 PR-58292 , MECANIZADO Y CON 4 BUJES FABRICADOS MONTADOS Y 2 CAMISAS  DE REPUESTO MONTADAS</t>
  </si>
  <si>
    <t>CONTROL METROLOGICO Y ALINEACION  A CAJAS CONTRAEJES</t>
  </si>
  <si>
    <t>EJE DE DESCARGA CENTRIFUGA DL 6  PARA SERVICIOS DE MECANIZADO</t>
  </si>
  <si>
    <t>SERVICIO DE DESARME  BALDE 360Y</t>
  </si>
  <si>
    <t xml:space="preserve">SERVICIO DE ARMADO DE 1 CONTRA EJE CHANCADOR TELSMITH </t>
  </si>
  <si>
    <t>SERVICIO DE TUERCAS DE FIJACION Y ARANDELAS DE RETENCION</t>
  </si>
  <si>
    <t>SERVICIO EVALUACION DESALINEAMIENTO DE 2 PIEZAS DECANTER</t>
  </si>
  <si>
    <t>SERVICIO DE MODIFICACION DE 8 CELOSIAS SEGÚN INDICACIONES</t>
  </si>
  <si>
    <t>FABRICACION DE 8 BUJES PRENSA ESTOPA BOMBA WARMAN, METALIZADAS CON OXIDO DE TITANIO</t>
  </si>
  <si>
    <t>SERVICIO CONTROL DIMENSIONAL DE ALOJAMIENTOS ANCLAJE TRANSMISION HOIST PAB 10</t>
  </si>
  <si>
    <t>SERVICIO BALANCEO DINAMICO A UN RODETE KOSSLER SEGÚN PLANO</t>
  </si>
  <si>
    <t xml:space="preserve">DESPACHO TOTAL </t>
  </si>
  <si>
    <t xml:space="preserve">LIBERADA PARCIAL </t>
  </si>
  <si>
    <t>39,75</t>
  </si>
  <si>
    <t>21,00</t>
  </si>
  <si>
    <t>25,75</t>
  </si>
  <si>
    <t>54,00</t>
  </si>
  <si>
    <t>25,00</t>
  </si>
  <si>
    <t>40,75</t>
  </si>
  <si>
    <t>102,5</t>
  </si>
  <si>
    <t>144,25</t>
  </si>
  <si>
    <t>27,5</t>
  </si>
  <si>
    <t>48,5</t>
  </si>
  <si>
    <t>38,5</t>
  </si>
  <si>
    <t>30,00</t>
  </si>
  <si>
    <t>93,5</t>
  </si>
  <si>
    <t>42,25</t>
  </si>
  <si>
    <t>226,5</t>
  </si>
  <si>
    <t>RECTIFICADO</t>
  </si>
  <si>
    <t>18,25</t>
  </si>
  <si>
    <t>22,75</t>
  </si>
  <si>
    <t>277,5</t>
  </si>
  <si>
    <t>88,25</t>
  </si>
  <si>
    <t>3,75</t>
  </si>
  <si>
    <t>MINERA ESCONDIDA LTDA.</t>
  </si>
  <si>
    <t>E.CL.  S.A.</t>
  </si>
  <si>
    <t>SK INDUSTRIAL S.A.</t>
  </si>
  <si>
    <t xml:space="preserve">ANA MARIA ROJAS CASTRO </t>
  </si>
  <si>
    <t>SOC.MANUFATURERA DE PLASTICOS LIMITADA</t>
  </si>
  <si>
    <t>LESAFFRE INDUSTRIA CHILE S.A</t>
  </si>
  <si>
    <t>ELOHIM INGENIERIA Y SERVICIOS LTDA.</t>
  </si>
  <si>
    <t>ANGLO AMERICAN NORTE S.A</t>
  </si>
  <si>
    <t>LIBERACION TOTAL</t>
  </si>
  <si>
    <t>SERVICIO DE RECUPERACION DE 2 BOMBAS DE ALTA PRESION</t>
  </si>
  <si>
    <t>SERVICIO DE RECUPERACION DE UN SELLO BARRA PHACO 3, UNA CORTINA TRASERA Y UNA CORTINA DE POLVO</t>
  </si>
  <si>
    <t>SERVICIO DE RECUPERACION DE MANDO FINAL REXROTH GFT 260-9230</t>
  </si>
  <si>
    <t>SERVICIO DE REPARACION A UN DESCANSO, PARA PRESUPUESTO DE METALADO</t>
  </si>
  <si>
    <t>SERVICIO CONTROL DIMENSIONAL A 2 COJINETES DE TURBINA Ø EXTERIOR 600mm ESFERICO</t>
  </si>
  <si>
    <t>SERVICIO A CONJUNTO DE EJE Y DESCANSO CON POLEA DESMONTADA</t>
  </si>
  <si>
    <t>SERVICIO DE RECUPERACION DE ALOJAMIENTOS GRUA N°2, IN SITU, PUERTO VENTANA</t>
  </si>
  <si>
    <t>REVISION Y MONTAJE DE COLLARIN EN EJE DE ENTRADA CAJA HOIST PALA 08, IN SITU</t>
  </si>
  <si>
    <t>FABRICACION DE 1 PLATAFORMA CON 3 BARANDAS, 1 PUERTA Y UNA ESCALA, PARA TRABAJOS A MEDIANA ALTURA</t>
  </si>
  <si>
    <t>FABRICACION DE 1 PIEZA BARRE, 2 PIEZAS ARBRE Y 2 PIEZAS FLASQUE, SEGÚN N° 51666</t>
  </si>
  <si>
    <t>SERVICIO DE METALIZADO A 2 PISTAS DE RODAMIENTO A UN EJE</t>
  </si>
  <si>
    <t>SERVICIO DE RECUPERACION 3 PISTAS DE RODAMIENTO A UNA CARCASA DE REDUCTOR SEGÚN PLANO, CON CASQUETES BIPARTIDOS</t>
  </si>
  <si>
    <t>SERVICIO DE RECUPERACION EN REDUCTOR BABCOCK Y WILCOX N°2, MODELO TFA3S-500</t>
  </si>
  <si>
    <t>SERVICIO DE RECUPERACION PISTA AXIAL INTERIOR DE CARCAZA DIFERENCIAL Y FABRICAR 2 PIEZAS SIMILARES A MUESTRAS</t>
  </si>
  <si>
    <t>FABRICAR 4 PIEZAS SIMILARES A MUESTRA , PARA MAINFLOD DE LA PERFORADORA BUCYRUS N°8</t>
  </si>
  <si>
    <t>SERVICIOS A UN SPROCKET PC 5500</t>
  </si>
  <si>
    <t>SERVICIOS A UN FRENO PROPEL PALA N°2 RCI 9403</t>
  </si>
  <si>
    <t>EJE PERFORADO CABEZAL  RED. CENTRIFUGA  PARA CONTROL DIMENSIONAL Y METALIZADO DE PISTA RODAMIENTO</t>
  </si>
  <si>
    <t>DESINTEGRACION DE PASADORES INFERIORES Y SUPERIORES DE AMBOS BASTIDORES PALA N°5, TRABAJO IN SITU LOS BRONCES</t>
  </si>
  <si>
    <t xml:space="preserve">BLOQUES DE REDUCTOR ZAMBELLO, PARA DIAGNOSTICO Y PRESUPUESTO </t>
  </si>
  <si>
    <t>SERVICIO DE RECUPERACION BLOWER LAMSON DE 10 ETAPAS 250 HP</t>
  </si>
  <si>
    <t>SERVICIOS A UN TORNILLO DECANTER ALDEC 45</t>
  </si>
  <si>
    <t>SERVICIO DE MECANIZADO A PUENTES SEGÚN PLANO</t>
  </si>
  <si>
    <t>SERVICIO DE RECUPERACION A CAJA VIBRADORA 5X3 N°1</t>
  </si>
  <si>
    <t>SERVICIO DE RECUPERACION A UN TRANSFER RING HARBURG, SIMILAR A TRABAJOS ANTERIORES</t>
  </si>
  <si>
    <t>SERVICIO DE DESMONTAJE DE 1 EJE DE CAJA PORTA RODAMIENTO DE LAMINADORA</t>
  </si>
  <si>
    <t>SERVICIO DE CAMBIO INCHING A 2 CONJUNTOS DE EJE PIÑON MOLINO, TRABAJO A REALIZAR CON URGENCIA</t>
  </si>
  <si>
    <t>SERVICIO DE MECANIZADO AXIAL DE UNA PIEZA Y MONTAJE DE RODAMIENTOS EN EJE</t>
  </si>
  <si>
    <t>SERVICIO DE DESMONTAJE DE 1 EJE DE CAJA PORTA RODAMIENTO DE LAMINADORA N°2</t>
  </si>
  <si>
    <t>SERVICIO DE ESCALA Y PLATAFORMA LATERAL PAB 08 Y FABRICACION DE PIEZAS</t>
  </si>
  <si>
    <t xml:space="preserve">SERVICIO DE RECUPERACION REDUCTOR FLENDER , MODELO B3SH11B </t>
  </si>
  <si>
    <t>SERVICIOS A UN TORNILLO TRANSPORTADOR ALDEC 30, N° SERIE 5120927</t>
  </si>
  <si>
    <t>SERVICIOS DE RECUPERACION INTEGRAL DE 1 CELDA DE FLOTACION OK-16</t>
  </si>
  <si>
    <t>SERVICIO DE CONTROL Y RECUPERACION DE ALOJAMIENTOS CAJA CROWD PALA 8, IN SITU</t>
  </si>
  <si>
    <t>FABRICACION DE 2 RALLONGE SEGÚN PLANOS</t>
  </si>
  <si>
    <t>REVISION DE REDUCTOR MANZANITO</t>
  </si>
  <si>
    <t>FABRICAR BASE PORTA ROTULA 250 X 250 X 200mm DE ALTO</t>
  </si>
  <si>
    <t>SERVICIO DE DESMONTAJE DE 1 EJE CAJA PORTA RODAMIENTO N°3 DE LAMINADORA</t>
  </si>
  <si>
    <t>DESMONTAJE DE CILINDROS HIDRAULICOS EN CAMION CRC-170, IN SITU LO HERMITA</t>
  </si>
  <si>
    <t>CABEZAL PARA CONTROL DIMENSIONAL DE EJE</t>
  </si>
  <si>
    <t>MECANIZADO DE SOPORTE DELANTERO DERECHO DE CAMION CAT N°209 , IN SITU</t>
  </si>
  <si>
    <t>FABRICACION DE 4 CAÑERIAS REFRIGERACION MOTOR ELECTRICO BOMBA DE AGUA VERTICAL, SIMILAR A MUESTRA</t>
  </si>
  <si>
    <t xml:space="preserve">SERVICIOS A UN A-FRAME </t>
  </si>
  <si>
    <t>FABRICACION DE 7 PASADORES MASTIL PARA PERFORADORA 8, SIMILAR A MUESTRA</t>
  </si>
  <si>
    <t>EVALUACION DE COUNTER SHAFT ( CONTRAEJE) 5781</t>
  </si>
  <si>
    <t>TORNILLO DECANTER G2-80 PARA EVALUACION</t>
  </si>
  <si>
    <t>SERVICIO DE PERFORACION PARA SENSORES DE TEMPERATURA EN CAJA CROWD , IN SITU LOS BRONCES</t>
  </si>
  <si>
    <t xml:space="preserve">FABRICACION DE 8 SOPORTES DE FAROL DE 3 x 23 x 96 x 273 mm </t>
  </si>
  <si>
    <t>BARRENAR ALOJAMIENTOS DE MASTIL DE PERFORADORA 59R , IN SITU LOS BRONCES</t>
  </si>
  <si>
    <t>FABRICACION DE 4 OREJAS SEGÚN LEVANTAMIENTOS DE PLANOS</t>
  </si>
  <si>
    <t>SERVICIO DE CONTROL A 20 PERNOS SEGÚN PLANO , CON TUERCA SEGÚN PLANO</t>
  </si>
  <si>
    <t>45,75</t>
  </si>
  <si>
    <t>38,75</t>
  </si>
  <si>
    <t>46,75</t>
  </si>
  <si>
    <t>5,75</t>
  </si>
  <si>
    <t>199,00</t>
  </si>
  <si>
    <t>99,5</t>
  </si>
  <si>
    <t>43,25</t>
  </si>
  <si>
    <t>50,25</t>
  </si>
  <si>
    <t>49,5</t>
  </si>
  <si>
    <t>45,25</t>
  </si>
  <si>
    <t>138,5</t>
  </si>
  <si>
    <t>55,5</t>
  </si>
  <si>
    <t>57,5</t>
  </si>
  <si>
    <t>22,25</t>
  </si>
  <si>
    <t>80,25</t>
  </si>
  <si>
    <t>57,00</t>
  </si>
  <si>
    <t>46,25</t>
  </si>
  <si>
    <t>29,5</t>
  </si>
  <si>
    <t>33,5</t>
  </si>
  <si>
    <t>28,5</t>
  </si>
  <si>
    <t>SERVICIO CONTROL DIMENSIONAL Ø INTERIOR PISTA DE EJE EN UN IMPULSOR, IN SITU, DENTRO DE SANTIAGO</t>
  </si>
  <si>
    <t>CAJA VIBRADORA  5 x 3  N°SERIE OTI 2224880114 PARA SERVICIOS DE EVALUACION</t>
  </si>
  <si>
    <t>CAJA VIBRADORA  5 x 3  N°SERIE OTI 2224780115 PARA SERVICIOS DE EVALUACION</t>
  </si>
  <si>
    <t>FABRICACION DE 1 PUNTERA ENROLLACABLE DE PALA N°7</t>
  </si>
  <si>
    <t>FABRICACION DE 1 PASADOR 16.1 Y 2 PASADORES 16.2</t>
  </si>
  <si>
    <t>MECANICO</t>
  </si>
  <si>
    <t>259,25</t>
  </si>
  <si>
    <t>53,00</t>
  </si>
  <si>
    <t>123,00</t>
  </si>
  <si>
    <t>54,5</t>
  </si>
  <si>
    <t>50,5</t>
  </si>
  <si>
    <t>266,00</t>
  </si>
  <si>
    <t>295,75</t>
  </si>
  <si>
    <t>118,5</t>
  </si>
  <si>
    <t>102,00</t>
  </si>
  <si>
    <t>194,75</t>
  </si>
  <si>
    <t>136,25</t>
  </si>
  <si>
    <t>41,00</t>
  </si>
  <si>
    <t>70,75</t>
  </si>
  <si>
    <t>27,25</t>
  </si>
  <si>
    <t>73,5</t>
  </si>
  <si>
    <t>16,5</t>
  </si>
  <si>
    <t>19,75</t>
  </si>
  <si>
    <t>SUPERVISION</t>
  </si>
  <si>
    <t>145,5</t>
  </si>
  <si>
    <t>49,25</t>
  </si>
  <si>
    <t>20,25</t>
  </si>
  <si>
    <t>38,00</t>
  </si>
  <si>
    <t>96,00</t>
  </si>
  <si>
    <t>93,00</t>
  </si>
  <si>
    <t>438,25</t>
  </si>
  <si>
    <t>62,25</t>
  </si>
  <si>
    <t>31,5</t>
  </si>
  <si>
    <t>49,00</t>
  </si>
  <si>
    <t>130,00</t>
  </si>
  <si>
    <t>174,00</t>
  </si>
  <si>
    <t>137,25</t>
  </si>
  <si>
    <t>103,25</t>
  </si>
  <si>
    <t>37,75</t>
  </si>
  <si>
    <t>43,00</t>
  </si>
  <si>
    <t>174,75</t>
  </si>
  <si>
    <t>74,25</t>
  </si>
  <si>
    <t>FLUIDOS ANTOFAGASTA</t>
  </si>
  <si>
    <t>138,00</t>
  </si>
  <si>
    <t>53,25</t>
  </si>
  <si>
    <t>33,75</t>
  </si>
  <si>
    <t>27,75</t>
  </si>
  <si>
    <t>119,00</t>
  </si>
  <si>
    <t>228,5</t>
  </si>
  <si>
    <t>36,25</t>
  </si>
  <si>
    <t>180,25</t>
  </si>
  <si>
    <t>16,25</t>
  </si>
  <si>
    <t>ASTILLEROS Y MAESTRANZAS DE LA ARMADA  ASMAR</t>
  </si>
  <si>
    <t>AGUAS DEL VALLE S.A.</t>
  </si>
  <si>
    <t>DBS GESTION S.A.</t>
  </si>
  <si>
    <t>POWER TRAIN TECHNOLOGIES CHILE  S.A.</t>
  </si>
  <si>
    <t xml:space="preserve">MAESTRANZA DIESEL S.A </t>
  </si>
  <si>
    <t>A.C. BALDRICH - CHILE LIMITADA</t>
  </si>
  <si>
    <t>CARBOMET ENERGIA  S.A.</t>
  </si>
  <si>
    <t xml:space="preserve">AMERICAN SCREW DE CHILE LTDA. </t>
  </si>
  <si>
    <t>SAN ANTONIO TERMINAL INTERNACIONAL S.A</t>
  </si>
  <si>
    <t>FERROMAN S. A.</t>
  </si>
  <si>
    <t>CAJA PORTA RODAMIENTO WARMAR PARA SERVICIO DE MONTAJE DE MACHON</t>
  </si>
  <si>
    <t>SERVICIO A UNA TRANSMISION HOIST  COD.001132034</t>
  </si>
  <si>
    <t>SERVICIO DE MECANIZADO CON TORNO DE BARRA DE LA BASE ESTRUCTURAL , PERTENECIENTE AL OPV3, SEGÚN PLANO</t>
  </si>
  <si>
    <t>FABRICACION DE UNA VIGA L PAB08, SEGÚN PLANO</t>
  </si>
  <si>
    <t>SERVICIO CAMBIO DE UN EJE A UN ROTOR DE BOMBA FLYGT</t>
  </si>
  <si>
    <t>SERVICIO DE FABRICACION DE 12 ESPARRAGOS Y TUERCAS SEGÚN MUESTRA</t>
  </si>
  <si>
    <t>SERVICIO DE MECANIZADO A 2 C/U PUENTE SEGÚN PLANO.</t>
  </si>
  <si>
    <t>SERVICIO DE EVALUACION EJE PIÑON, PESO: 4,6 TONELADAS</t>
  </si>
  <si>
    <t>FABRICACION DE ELECTRODOS Y SIMULACION DE DESINTEGRACION DE CAMISAS PERNOS DE CORASAS EN MOLINOS.</t>
  </si>
  <si>
    <t>SERVICIO DE MECANIZADO DE UN PARANTE DE CAMION KOMATSU N° 62, IN SITU LOS BRONCES</t>
  </si>
  <si>
    <t>APOYO ARMADO MASTIL PARA PERFORADORA PEB</t>
  </si>
  <si>
    <t>SERVICIO CAMBIO DE MACHON DE UN EXTREMO A OTRO PARA UN EJE PIÑON MOLINO 4</t>
  </si>
  <si>
    <t>SERVICIO DE METALADO A UN DESCANSO DE MOTOR BOMBA GIV N°2</t>
  </si>
  <si>
    <t>SERVICIO DE EVALUACION PARA UN DESCANSO MOTOR SAG N°1 COLOR NEGRO</t>
  </si>
  <si>
    <t>SERVICIO DE EVALUACION Y METALADO PARA UN DESCANSO MOTOR BOMBA GIW N°2</t>
  </si>
  <si>
    <t>SERVICIO DE RECUPERACION DE UN PARANTE IZQUIERDO DE CAMION KOMATSU, ENTREGA URGENTE</t>
  </si>
  <si>
    <t>SERVICIO DE REPARACION DE UNA MAQUINA PELITIZADORA DE SEMILLAS USADA R-30 SPECTRACOTA</t>
  </si>
  <si>
    <t>SERVICIO DE RECUPERACION PISTA RODAMIENTO A 1 CARCASA  LADO BOBINA BLOWER 930E</t>
  </si>
  <si>
    <t>SERVICIO FRAME DE PERFORADORA</t>
  </si>
  <si>
    <t>FABRICACION DE UN LABERINTO EXTERNO DE EJE PIÑON, SEGÚN FRE-35.940</t>
  </si>
  <si>
    <t>SERVICIO DE RECUPERACION EN 1 CONJUNTO ROTATORIO NX-438, SEGÚN INDICACIONES DE CLIENTES</t>
  </si>
  <si>
    <t>SERVICIO A UN CONO DE CENTRIFUGA</t>
  </si>
  <si>
    <t>SERVICIO A REDUCTOR DE ENGRANAJE SEISA A54415</t>
  </si>
  <si>
    <t>SERVICIO DE MECANIZADO A UN ALOJAMIENTO AFRAME , PERFORADORA 8, IN SITU.</t>
  </si>
  <si>
    <t>SERVICIOS A 1 CAJA PORTA RODAMIENTO EN CALIDAD DE URGENCIA.</t>
  </si>
  <si>
    <t>SERVICIO DE MECANIZADO A UN RODETE CAEMSA , SEGÚN PLANO N° CE-279.</t>
  </si>
  <si>
    <t>SERVICIO A UN CIGÜEÑAL CON CORONA MONTADA</t>
  </si>
  <si>
    <t>SERVICIO DE EVALUACION ,CAMBIO DE MACHONES Y RODAMIENTOS PARA UN EJE PIÑON MOLINO 4</t>
  </si>
  <si>
    <t>SERVICIO DE RECUPERACION DE ALOJAMIENTOS EN AGUILON DE RET 03 IN SITU LOS BRONCES</t>
  </si>
  <si>
    <t>SERVICIO DE RECUPERACION DE 1 A FRAME INGRESADO A MD.</t>
  </si>
  <si>
    <t>SERVICIO A CUERPOS DE RODAMIENTO DE BOMBA ASH 8X8</t>
  </si>
  <si>
    <t>SERVICIO A UN TWIST-LOCK</t>
  </si>
  <si>
    <t>SERVICIO A UNA VALVULA DE BOLA SEGMENTADA NELES CONTROL MODELO Q-RECA14DJJST</t>
  </si>
  <si>
    <t>REDUCTOR YANKEE PARA SERVICIO DE RECUPERACION A 2 DESCANSOS</t>
  </si>
  <si>
    <t xml:space="preserve">SERVICIO  A UN MANDO FINAL N° 72802115948 </t>
  </si>
  <si>
    <t>SERVICIO DE RECUPERACION A UN TORNILLO DE AGITACION</t>
  </si>
  <si>
    <t>SERVICIO A UNA CAJA DE ROTACION PEB 08 , MODELO 59R , TRABAJO IN SITU LOS BRONCES</t>
  </si>
  <si>
    <t>FABRICACION DE 4 OREJAS DE IZAJE BALDE, SEGÚN PLANO SIN NUMERO</t>
  </si>
  <si>
    <t>SERVICIOS RECTIFICADO Y PULIDO PUÑOS Y ANILLOS A UN ROTOR DE MOTOR ELECTRICO</t>
  </si>
  <si>
    <t>SERVICIO, DESARMAR, FABRICACION DE PIÑONES, ENGRANAJES Y ARMAR, SIMILARES A MUESTRAS.</t>
  </si>
  <si>
    <t>SERVICIO REMETALADO A 1 c/u COJINETE BIPARTIDO DE 75mm DIAM. INTERIOR REFERENCIAL</t>
  </si>
  <si>
    <t>SERVICIO DE RECUPERACION DE EJE DIFERENCIAL  EN DIAMETRO 360mm X 130mm DE LARGO Y 16 ROSCAS</t>
  </si>
  <si>
    <t>SERVICIOS EN COMPONENTES DE COMPUERTAS CANAL.</t>
  </si>
  <si>
    <t>SERVICIO CAMBIO DE RETENES Y SERVICIO ALINEACION  A UN REDUCTOR, IN SITU</t>
  </si>
  <si>
    <t>SERVICIO DE RECUPERACION 3 HOUSING , 1 EJE, 1 PISTON Y UN YOKE, SEGÚN DETALLE</t>
  </si>
  <si>
    <t>117,5</t>
  </si>
  <si>
    <t>111,5</t>
  </si>
  <si>
    <t>116,5</t>
  </si>
  <si>
    <t>73,75</t>
  </si>
  <si>
    <t>76,25</t>
  </si>
  <si>
    <t>90,75</t>
  </si>
  <si>
    <t>131,25</t>
  </si>
  <si>
    <t>94,75</t>
  </si>
  <si>
    <t>56,75</t>
  </si>
  <si>
    <t>68,5</t>
  </si>
  <si>
    <t>64,75</t>
  </si>
  <si>
    <t>51,00</t>
  </si>
  <si>
    <t>31,25</t>
  </si>
  <si>
    <t>83,5</t>
  </si>
  <si>
    <t>69,5</t>
  </si>
  <si>
    <t>DESINTEGRACION DE PERNOS EN SWING RACK DE PALA N°6 , IN SITU LOS BRONCES</t>
  </si>
  <si>
    <t>SERVICIO DE RECUPERACION PISTAS DE RODAMIENTOS A 4 CARCASAS LADO BOBINA, INGRESADAS A 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</si>
</sst>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8"/>
      <color indexed="8"/>
      <name val="Arial"/>
      <family val="2"/>
    </font>
    <font>
      <b/>
      <i/>
      <sz val="11"/>
      <color indexed="8"/>
      <name val="Arial"/>
      <family val="2"/>
    </font>
    <font>
      <b/>
      <i/>
      <sz val="11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b/>
      <i/>
      <sz val="10"/>
      <color theme="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gradientFill degree="135">
        <stop position="0">
          <color theme="0"/>
        </stop>
        <stop position="1">
          <color theme="8" tint="0.80001220740379042"/>
        </stop>
      </gradient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5" fillId="0" borderId="0" xfId="0" applyFont="1"/>
    <xf numFmtId="0" fontId="6" fillId="0" borderId="0" xfId="0" applyFont="1"/>
    <xf numFmtId="0" fontId="0" fillId="2" borderId="0" xfId="0" applyFill="1"/>
    <xf numFmtId="0" fontId="7" fillId="2" borderId="0" xfId="0" applyFont="1" applyFill="1"/>
    <xf numFmtId="0" fontId="5" fillId="3" borderId="6" xfId="0" applyFont="1" applyFill="1" applyBorder="1" applyAlignment="1">
      <alignment horizontal="left" vertical="center"/>
    </xf>
    <xf numFmtId="0" fontId="6" fillId="3" borderId="6" xfId="0" applyFont="1" applyFill="1" applyBorder="1"/>
    <xf numFmtId="0" fontId="5" fillId="3" borderId="6" xfId="0" applyFont="1" applyFill="1" applyBorder="1" applyAlignment="1">
      <alignment horizontal="right"/>
    </xf>
    <xf numFmtId="0" fontId="5" fillId="3" borderId="6" xfId="0" applyFont="1" applyFill="1" applyBorder="1"/>
    <xf numFmtId="0" fontId="5" fillId="0" borderId="0" xfId="0" applyFont="1" applyAlignment="1">
      <alignment horizontal="left"/>
    </xf>
    <xf numFmtId="49" fontId="5" fillId="0" borderId="0" xfId="0" applyNumberFormat="1" applyFont="1"/>
    <xf numFmtId="0" fontId="5" fillId="3" borderId="6" xfId="0" applyFont="1" applyFill="1" applyBorder="1" applyAlignment="1">
      <alignment horizontal="left"/>
    </xf>
    <xf numFmtId="0" fontId="5" fillId="3" borderId="6" xfId="0" applyFont="1" applyFill="1" applyBorder="1" applyAlignment="1">
      <alignment horizontal="right" vertical="center"/>
    </xf>
    <xf numFmtId="0" fontId="5" fillId="3" borderId="6" xfId="0" applyFont="1" applyFill="1" applyBorder="1" applyAlignment="1"/>
    <xf numFmtId="0" fontId="0" fillId="2" borderId="6" xfId="0" applyFill="1" applyBorder="1"/>
    <xf numFmtId="0" fontId="7" fillId="2" borderId="6" xfId="0" applyFont="1" applyFill="1" applyBorder="1"/>
    <xf numFmtId="49" fontId="5" fillId="3" borderId="6" xfId="0" applyNumberFormat="1" applyFont="1" applyFill="1" applyBorder="1" applyAlignment="1">
      <alignment horizontal="left"/>
    </xf>
    <xf numFmtId="0" fontId="8" fillId="3" borderId="6" xfId="0" applyFont="1" applyFill="1" applyBorder="1" applyAlignment="1">
      <alignment horizontal="left" vertical="center"/>
    </xf>
    <xf numFmtId="0" fontId="5" fillId="3" borderId="6" xfId="0" applyNumberFormat="1" applyFont="1" applyFill="1" applyBorder="1" applyAlignment="1">
      <alignment horizontal="left"/>
    </xf>
    <xf numFmtId="0" fontId="0" fillId="2" borderId="13" xfId="0" applyFill="1" applyBorder="1"/>
    <xf numFmtId="0" fontId="7" fillId="2" borderId="13" xfId="0" applyFont="1" applyFill="1" applyBorder="1"/>
    <xf numFmtId="0" fontId="5" fillId="0" borderId="6" xfId="0" applyFont="1" applyBorder="1"/>
    <xf numFmtId="0" fontId="6" fillId="0" borderId="6" xfId="0" applyFont="1" applyBorder="1"/>
    <xf numFmtId="49" fontId="5" fillId="0" borderId="6" xfId="0" applyNumberFormat="1" applyFont="1" applyBorder="1"/>
    <xf numFmtId="0" fontId="5" fillId="0" borderId="6" xfId="0" applyNumberFormat="1" applyFont="1" applyBorder="1" applyAlignment="1">
      <alignment horizontal="left"/>
    </xf>
    <xf numFmtId="49" fontId="5" fillId="0" borderId="6" xfId="0" applyNumberFormat="1" applyFont="1" applyBorder="1" applyAlignment="1">
      <alignment horizontal="left"/>
    </xf>
    <xf numFmtId="2" fontId="5" fillId="3" borderId="6" xfId="0" applyNumberFormat="1" applyFont="1" applyFill="1" applyBorder="1"/>
    <xf numFmtId="2" fontId="0" fillId="3" borderId="6" xfId="0" applyNumberFormat="1" applyFill="1" applyBorder="1"/>
    <xf numFmtId="2" fontId="0" fillId="3" borderId="0" xfId="0" applyNumberFormat="1" applyFill="1"/>
    <xf numFmtId="2" fontId="5" fillId="0" borderId="6" xfId="0" applyNumberFormat="1" applyFont="1" applyBorder="1"/>
    <xf numFmtId="0" fontId="5" fillId="4" borderId="6" xfId="0" applyFont="1" applyFill="1" applyBorder="1"/>
    <xf numFmtId="164" fontId="2" fillId="2" borderId="6" xfId="1" applyNumberFormat="1" applyFont="1" applyFill="1" applyBorder="1" applyAlignment="1">
      <alignment horizontal="center" vertical="center" wrapText="1" shrinkToFit="1"/>
    </xf>
    <xf numFmtId="164" fontId="3" fillId="2" borderId="6" xfId="1" applyNumberFormat="1" applyFont="1" applyFill="1" applyBorder="1" applyAlignment="1">
      <alignment horizontal="center" vertical="center" wrapText="1" shrinkToFit="1"/>
    </xf>
    <xf numFmtId="164" fontId="3" fillId="2" borderId="6" xfId="1" applyNumberFormat="1" applyFont="1" applyFill="1" applyBorder="1" applyAlignment="1">
      <alignment horizontal="center" vertical="center" shrinkToFit="1"/>
    </xf>
    <xf numFmtId="0" fontId="4" fillId="2" borderId="6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164" fontId="2" fillId="2" borderId="3" xfId="1" applyNumberFormat="1" applyFont="1" applyFill="1" applyBorder="1" applyAlignment="1">
      <alignment horizontal="center" vertical="center" wrapText="1" shrinkToFit="1"/>
    </xf>
    <xf numFmtId="164" fontId="2" fillId="2" borderId="4" xfId="1" applyNumberFormat="1" applyFont="1" applyFill="1" applyBorder="1" applyAlignment="1">
      <alignment horizontal="center" vertical="center" wrapText="1" shrinkToFit="1"/>
    </xf>
    <xf numFmtId="164" fontId="2" fillId="2" borderId="1" xfId="1" applyNumberFormat="1" applyFont="1" applyFill="1" applyBorder="1" applyAlignment="1">
      <alignment horizontal="center" vertical="center" wrapText="1" shrinkToFit="1"/>
    </xf>
    <xf numFmtId="164" fontId="3" fillId="2" borderId="3" xfId="1" applyNumberFormat="1" applyFont="1" applyFill="1" applyBorder="1" applyAlignment="1">
      <alignment horizontal="center" vertical="center" wrapText="1" shrinkToFit="1"/>
    </xf>
    <xf numFmtId="164" fontId="3" fillId="2" borderId="4" xfId="1" applyNumberFormat="1" applyFont="1" applyFill="1" applyBorder="1" applyAlignment="1">
      <alignment horizontal="center" vertical="center" wrapText="1" shrinkToFit="1"/>
    </xf>
    <xf numFmtId="164" fontId="3" fillId="2" borderId="2" xfId="1" applyNumberFormat="1" applyFont="1" applyFill="1" applyBorder="1" applyAlignment="1">
      <alignment horizontal="center" vertical="center" shrinkToFit="1"/>
    </xf>
    <xf numFmtId="164" fontId="3" fillId="2" borderId="5" xfId="1" applyNumberFormat="1" applyFont="1" applyFill="1" applyBorder="1" applyAlignment="1">
      <alignment horizontal="center" vertical="center" shrinkToFit="1"/>
    </xf>
    <xf numFmtId="164" fontId="3" fillId="2" borderId="7" xfId="1" applyNumberFormat="1" applyFont="1" applyFill="1" applyBorder="1" applyAlignment="1">
      <alignment horizontal="center" vertical="center" shrinkToFit="1"/>
    </xf>
    <xf numFmtId="164" fontId="3" fillId="2" borderId="8" xfId="1" applyNumberFormat="1" applyFont="1" applyFill="1" applyBorder="1" applyAlignment="1">
      <alignment horizontal="center" vertical="center" shrinkToFit="1"/>
    </xf>
    <xf numFmtId="164" fontId="3" fillId="2" borderId="9" xfId="1" applyNumberFormat="1" applyFont="1" applyFill="1" applyBorder="1" applyAlignment="1">
      <alignment horizontal="center" vertical="center" wrapText="1" shrinkToFit="1"/>
    </xf>
    <xf numFmtId="164" fontId="3" fillId="2" borderId="10" xfId="1" applyNumberFormat="1" applyFont="1" applyFill="1" applyBorder="1" applyAlignment="1">
      <alignment horizontal="center" vertical="center" wrapText="1" shrinkToFit="1"/>
    </xf>
    <xf numFmtId="164" fontId="3" fillId="2" borderId="11" xfId="1" applyNumberFormat="1" applyFont="1" applyFill="1" applyBorder="1" applyAlignment="1">
      <alignment horizontal="center" vertical="center" wrapText="1" shrinkToFit="1"/>
    </xf>
    <xf numFmtId="164" fontId="3" fillId="2" borderId="12" xfId="1" applyNumberFormat="1" applyFont="1" applyFill="1" applyBorder="1" applyAlignment="1">
      <alignment horizontal="center" vertical="center" wrapText="1" shrinkToFit="1"/>
    </xf>
    <xf numFmtId="0" fontId="9" fillId="3" borderId="6" xfId="0" applyFont="1" applyFill="1" applyBorder="1" applyAlignment="1">
      <alignment horizontal="left"/>
    </xf>
  </cellXfs>
  <cellStyles count="5">
    <cellStyle name="Normal" xfId="0" builtinId="0"/>
    <cellStyle name="Normal 2" xfId="3"/>
    <cellStyle name="Normal 3" xfId="1"/>
    <cellStyle name="Porcentaje 2" xfId="4"/>
    <cellStyle name="Porcentaje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56"/>
  <sheetViews>
    <sheetView topLeftCell="A43" workbookViewId="0">
      <selection activeCell="C56" sqref="C56"/>
    </sheetView>
  </sheetViews>
  <sheetFormatPr baseColWidth="10" defaultRowHeight="15" x14ac:dyDescent="0.25"/>
  <cols>
    <col min="1" max="1" width="14.7109375" customWidth="1"/>
    <col min="2" max="2" width="40.7109375" customWidth="1"/>
    <col min="3" max="3" width="100.140625" customWidth="1"/>
    <col min="4" max="4" width="23.5703125" customWidth="1"/>
    <col min="5" max="5" width="24.7109375" customWidth="1"/>
    <col min="6" max="6" width="23.5703125" customWidth="1"/>
    <col min="7" max="7" width="22.140625" customWidth="1"/>
    <col min="8" max="8" width="21" customWidth="1"/>
    <col min="9" max="9" width="20.28515625" customWidth="1"/>
    <col min="10" max="10" width="18.5703125" customWidth="1"/>
    <col min="11" max="11" width="17.85546875" customWidth="1"/>
    <col min="12" max="12" width="18.28515625" customWidth="1"/>
    <col min="13" max="13" width="18" customWidth="1"/>
    <col min="14" max="14" width="21.42578125" customWidth="1"/>
    <col min="15" max="15" width="18.7109375" customWidth="1"/>
    <col min="16" max="16" width="20" customWidth="1"/>
    <col min="17" max="17" width="18.42578125" customWidth="1"/>
    <col min="18" max="18" width="19.85546875" customWidth="1"/>
    <col min="19" max="19" width="21.7109375" customWidth="1"/>
    <col min="20" max="20" width="20.7109375" customWidth="1"/>
    <col min="21" max="21" width="22.7109375" customWidth="1"/>
    <col min="22" max="22" width="18.42578125" customWidth="1"/>
  </cols>
  <sheetData>
    <row r="2" spans="1:22" x14ac:dyDescent="0.25">
      <c r="K2" s="14"/>
      <c r="L2" s="14"/>
      <c r="M2" s="15" t="s">
        <v>29</v>
      </c>
      <c r="N2" s="14"/>
      <c r="O2" s="14"/>
      <c r="P2" s="14"/>
    </row>
    <row r="3" spans="1:22" ht="15" customHeight="1" x14ac:dyDescent="0.25">
      <c r="A3" s="32" t="s">
        <v>0</v>
      </c>
      <c r="B3" s="33" t="s">
        <v>1</v>
      </c>
      <c r="C3" s="33" t="s">
        <v>2</v>
      </c>
      <c r="D3" s="34" t="s">
        <v>3</v>
      </c>
      <c r="E3" s="32" t="s">
        <v>4</v>
      </c>
      <c r="F3" s="32" t="s">
        <v>5</v>
      </c>
      <c r="G3" s="32" t="s">
        <v>6</v>
      </c>
      <c r="H3" s="31" t="s">
        <v>7</v>
      </c>
      <c r="I3" s="31" t="s">
        <v>8</v>
      </c>
      <c r="J3" s="31" t="s">
        <v>9</v>
      </c>
      <c r="K3" s="31" t="s">
        <v>10</v>
      </c>
      <c r="L3" s="31" t="s">
        <v>11</v>
      </c>
      <c r="M3" s="31" t="s">
        <v>12</v>
      </c>
      <c r="N3" s="31" t="s">
        <v>13</v>
      </c>
      <c r="O3" s="31" t="s">
        <v>14</v>
      </c>
      <c r="P3" s="31" t="s">
        <v>15</v>
      </c>
      <c r="Q3" s="31" t="s">
        <v>16</v>
      </c>
      <c r="R3" s="31" t="s">
        <v>17</v>
      </c>
      <c r="S3" s="31" t="s">
        <v>18</v>
      </c>
      <c r="T3" s="31" t="s">
        <v>19</v>
      </c>
      <c r="U3" s="31" t="s">
        <v>20</v>
      </c>
      <c r="V3" s="31" t="s">
        <v>706</v>
      </c>
    </row>
    <row r="4" spans="1:22" x14ac:dyDescent="0.25">
      <c r="A4" s="32"/>
      <c r="B4" s="33"/>
      <c r="C4" s="33"/>
      <c r="D4" s="35"/>
      <c r="E4" s="32"/>
      <c r="F4" s="32"/>
      <c r="G4" s="32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</row>
    <row r="5" spans="1:22" x14ac:dyDescent="0.25">
      <c r="A5" s="5">
        <v>17745</v>
      </c>
      <c r="B5" s="6" t="s">
        <v>25</v>
      </c>
      <c r="C5" s="6" t="s">
        <v>59</v>
      </c>
      <c r="D5" s="7">
        <v>30962</v>
      </c>
      <c r="E5" s="8">
        <v>0</v>
      </c>
      <c r="F5" s="6" t="s">
        <v>51</v>
      </c>
      <c r="G5" s="18">
        <f>SUM(N5+Q5+T5)</f>
        <v>128</v>
      </c>
      <c r="H5" s="26"/>
      <c r="I5" s="26"/>
      <c r="J5" s="26"/>
      <c r="K5" s="26"/>
      <c r="L5" s="26"/>
      <c r="M5" s="26"/>
      <c r="N5" s="26" t="s">
        <v>111</v>
      </c>
      <c r="O5" s="26"/>
      <c r="P5" s="26"/>
      <c r="Q5" s="26" t="s">
        <v>110</v>
      </c>
      <c r="R5" s="26"/>
      <c r="S5" s="26"/>
      <c r="T5" s="26" t="s">
        <v>109</v>
      </c>
      <c r="U5" s="26"/>
      <c r="V5" s="26"/>
    </row>
    <row r="6" spans="1:22" x14ac:dyDescent="0.25">
      <c r="A6" s="5">
        <v>17746</v>
      </c>
      <c r="B6" s="6" t="s">
        <v>21</v>
      </c>
      <c r="C6" s="6" t="s">
        <v>60</v>
      </c>
      <c r="D6" s="7">
        <v>32577</v>
      </c>
      <c r="E6" s="8">
        <v>130838</v>
      </c>
      <c r="F6" s="6" t="s">
        <v>51</v>
      </c>
      <c r="G6" s="18">
        <f>SUM(H6+J6+K6+N6+Q6+S6+T6+V6)</f>
        <v>182.5</v>
      </c>
      <c r="H6" s="26" t="s">
        <v>113</v>
      </c>
      <c r="I6" s="26"/>
      <c r="J6" s="26" t="s">
        <v>117</v>
      </c>
      <c r="K6" s="26" t="s">
        <v>116</v>
      </c>
      <c r="L6" s="26"/>
      <c r="M6" s="26"/>
      <c r="N6" s="26" t="s">
        <v>114</v>
      </c>
      <c r="O6" s="26"/>
      <c r="P6" s="26"/>
      <c r="Q6" s="26" t="s">
        <v>144</v>
      </c>
      <c r="R6" s="26"/>
      <c r="S6" s="26" t="s">
        <v>115</v>
      </c>
      <c r="T6" s="26" t="s">
        <v>112</v>
      </c>
      <c r="U6" s="26"/>
      <c r="V6" s="26" t="s">
        <v>534</v>
      </c>
    </row>
    <row r="7" spans="1:22" x14ac:dyDescent="0.25">
      <c r="A7" s="5">
        <v>17748</v>
      </c>
      <c r="B7" s="6" t="s">
        <v>21</v>
      </c>
      <c r="C7" s="6" t="s">
        <v>61</v>
      </c>
      <c r="D7" s="7">
        <v>30780</v>
      </c>
      <c r="E7" s="8">
        <v>128524</v>
      </c>
      <c r="F7" s="6" t="s">
        <v>51</v>
      </c>
      <c r="G7" s="18">
        <f>SUM(H7+J7+K7+Q7+S7)</f>
        <v>40.75</v>
      </c>
      <c r="H7" s="26" t="s">
        <v>118</v>
      </c>
      <c r="I7" s="26"/>
      <c r="J7" s="26" t="s">
        <v>281</v>
      </c>
      <c r="K7" s="26" t="s">
        <v>120</v>
      </c>
      <c r="L7" s="26"/>
      <c r="M7" s="26"/>
      <c r="N7" s="26"/>
      <c r="O7" s="26"/>
      <c r="P7" s="26"/>
      <c r="Q7" s="26" t="s">
        <v>119</v>
      </c>
      <c r="R7" s="26"/>
      <c r="S7" s="26" t="s">
        <v>116</v>
      </c>
      <c r="T7" s="26"/>
      <c r="U7" s="26"/>
      <c r="V7" s="26"/>
    </row>
    <row r="8" spans="1:22" x14ac:dyDescent="0.25">
      <c r="A8" s="5">
        <v>17773</v>
      </c>
      <c r="B8" s="6" t="s">
        <v>26</v>
      </c>
      <c r="C8" s="6" t="s">
        <v>62</v>
      </c>
      <c r="D8" s="7">
        <v>31153</v>
      </c>
      <c r="E8" s="8">
        <v>129432</v>
      </c>
      <c r="F8" s="6" t="s">
        <v>51</v>
      </c>
      <c r="G8" s="18">
        <f>SUM(N8+P8)</f>
        <v>19</v>
      </c>
      <c r="H8" s="26"/>
      <c r="I8" s="26"/>
      <c r="J8" s="26"/>
      <c r="K8" s="26"/>
      <c r="L8" s="26"/>
      <c r="M8" s="26"/>
      <c r="N8" s="26" t="s">
        <v>122</v>
      </c>
      <c r="O8" s="26"/>
      <c r="P8" s="26" t="s">
        <v>121</v>
      </c>
      <c r="Q8" s="26"/>
      <c r="R8" s="26"/>
      <c r="S8" s="26"/>
      <c r="T8" s="26"/>
      <c r="U8" s="26"/>
      <c r="V8" s="26"/>
    </row>
    <row r="9" spans="1:22" x14ac:dyDescent="0.25">
      <c r="A9" s="5">
        <v>17774</v>
      </c>
      <c r="B9" s="6" t="s">
        <v>22</v>
      </c>
      <c r="C9" s="6" t="s">
        <v>63</v>
      </c>
      <c r="D9" s="7">
        <v>31047</v>
      </c>
      <c r="E9" s="8">
        <v>130947</v>
      </c>
      <c r="F9" s="6" t="s">
        <v>51</v>
      </c>
      <c r="G9" s="18">
        <f>SUM(N9+O9+Q9+S9+T9)</f>
        <v>127</v>
      </c>
      <c r="H9" s="26"/>
      <c r="I9" s="26"/>
      <c r="J9" s="26"/>
      <c r="K9" s="26"/>
      <c r="L9" s="26"/>
      <c r="M9" s="26"/>
      <c r="N9" s="26" t="s">
        <v>125</v>
      </c>
      <c r="O9" s="26" t="s">
        <v>124</v>
      </c>
      <c r="P9" s="26"/>
      <c r="Q9" s="26" t="s">
        <v>171</v>
      </c>
      <c r="R9" s="26"/>
      <c r="S9" s="26" t="s">
        <v>126</v>
      </c>
      <c r="T9" s="26" t="s">
        <v>123</v>
      </c>
      <c r="U9" s="26"/>
      <c r="V9" s="26"/>
    </row>
    <row r="10" spans="1:22" x14ac:dyDescent="0.25">
      <c r="A10" s="5">
        <v>17790</v>
      </c>
      <c r="B10" s="6" t="s">
        <v>21</v>
      </c>
      <c r="C10" s="6" t="s">
        <v>64</v>
      </c>
      <c r="D10" s="7">
        <v>0</v>
      </c>
      <c r="E10" s="8">
        <v>0</v>
      </c>
      <c r="F10" s="6" t="s">
        <v>52</v>
      </c>
      <c r="G10" s="18">
        <f>SUM(N10+T10)</f>
        <v>5</v>
      </c>
      <c r="H10" s="26"/>
      <c r="I10" s="26"/>
      <c r="J10" s="26"/>
      <c r="K10" s="26"/>
      <c r="L10" s="26"/>
      <c r="M10" s="26"/>
      <c r="N10" s="26" t="s">
        <v>128</v>
      </c>
      <c r="O10" s="26"/>
      <c r="P10" s="26"/>
      <c r="Q10" s="26"/>
      <c r="R10" s="26"/>
      <c r="S10" s="26"/>
      <c r="T10" s="26" t="s">
        <v>127</v>
      </c>
      <c r="U10" s="26"/>
      <c r="V10" s="26"/>
    </row>
    <row r="11" spans="1:22" x14ac:dyDescent="0.25">
      <c r="A11" s="5">
        <v>17794</v>
      </c>
      <c r="B11" s="6" t="s">
        <v>27</v>
      </c>
      <c r="C11" s="6" t="s">
        <v>65</v>
      </c>
      <c r="D11" s="7">
        <v>31485</v>
      </c>
      <c r="E11" s="8">
        <v>131428</v>
      </c>
      <c r="F11" s="6" t="s">
        <v>51</v>
      </c>
      <c r="G11" s="18">
        <f>SUM(N11+O11+P11+Q11)</f>
        <v>122.75</v>
      </c>
      <c r="H11" s="26"/>
      <c r="I11" s="26"/>
      <c r="J11" s="26"/>
      <c r="K11" s="26"/>
      <c r="L11" s="26"/>
      <c r="M11" s="26"/>
      <c r="N11" s="26" t="s">
        <v>129</v>
      </c>
      <c r="O11" s="26" t="s">
        <v>130</v>
      </c>
      <c r="P11" s="26" t="s">
        <v>132</v>
      </c>
      <c r="Q11" s="26" t="s">
        <v>131</v>
      </c>
      <c r="R11" s="26"/>
      <c r="S11" s="26"/>
      <c r="T11" s="26"/>
      <c r="U11" s="26"/>
      <c r="V11" s="26"/>
    </row>
    <row r="12" spans="1:22" x14ac:dyDescent="0.25">
      <c r="A12" s="5">
        <v>17795</v>
      </c>
      <c r="B12" s="6" t="s">
        <v>28</v>
      </c>
      <c r="C12" s="6" t="s">
        <v>66</v>
      </c>
      <c r="D12" s="7">
        <v>30915</v>
      </c>
      <c r="E12" s="8">
        <v>128608</v>
      </c>
      <c r="F12" s="6" t="s">
        <v>51</v>
      </c>
      <c r="G12" s="18">
        <f>SUM(N12+O12+S12+T12)</f>
        <v>48</v>
      </c>
      <c r="H12" s="26"/>
      <c r="I12" s="26"/>
      <c r="J12" s="26"/>
      <c r="K12" s="26"/>
      <c r="L12" s="26"/>
      <c r="M12" s="26"/>
      <c r="N12" s="26" t="s">
        <v>111</v>
      </c>
      <c r="O12" s="26" t="s">
        <v>134</v>
      </c>
      <c r="P12" s="26"/>
      <c r="Q12" s="26"/>
      <c r="R12" s="26"/>
      <c r="S12" s="26" t="s">
        <v>135</v>
      </c>
      <c r="T12" s="26" t="s">
        <v>133</v>
      </c>
      <c r="U12" s="26"/>
      <c r="V12" s="26"/>
    </row>
    <row r="13" spans="1:22" x14ac:dyDescent="0.25">
      <c r="A13" s="5">
        <v>17802</v>
      </c>
      <c r="B13" s="6" t="s">
        <v>23</v>
      </c>
      <c r="C13" s="6" t="s">
        <v>67</v>
      </c>
      <c r="D13" s="7">
        <v>31806</v>
      </c>
      <c r="E13" s="8">
        <v>128695</v>
      </c>
      <c r="F13" s="6" t="s">
        <v>53</v>
      </c>
      <c r="G13" s="18">
        <f>SUM(H13+N13+Q13)</f>
        <v>31.5</v>
      </c>
      <c r="H13" s="26" t="s">
        <v>136</v>
      </c>
      <c r="I13" s="26"/>
      <c r="J13" s="26"/>
      <c r="K13" s="26"/>
      <c r="L13" s="26"/>
      <c r="M13" s="26"/>
      <c r="N13" s="26" t="s">
        <v>131</v>
      </c>
      <c r="O13" s="26"/>
      <c r="P13" s="26"/>
      <c r="Q13" s="26" t="s">
        <v>118</v>
      </c>
      <c r="R13" s="26"/>
      <c r="S13" s="26"/>
      <c r="T13" s="26"/>
      <c r="U13" s="26"/>
      <c r="V13" s="26"/>
    </row>
    <row r="14" spans="1:22" x14ac:dyDescent="0.25">
      <c r="A14" s="5">
        <v>17803</v>
      </c>
      <c r="B14" s="6" t="s">
        <v>24</v>
      </c>
      <c r="C14" s="6" t="s">
        <v>68</v>
      </c>
      <c r="D14" s="7">
        <v>31240</v>
      </c>
      <c r="E14" s="8">
        <v>128773</v>
      </c>
      <c r="F14" s="6" t="s">
        <v>51</v>
      </c>
      <c r="G14" s="18">
        <f>SUM(H14+J14+N14+O14)</f>
        <v>29.5</v>
      </c>
      <c r="H14" s="26" t="s">
        <v>137</v>
      </c>
      <c r="I14" s="26"/>
      <c r="J14" s="26" t="s">
        <v>140</v>
      </c>
      <c r="K14" s="26"/>
      <c r="L14" s="26"/>
      <c r="M14" s="26"/>
      <c r="N14" s="26" t="s">
        <v>139</v>
      </c>
      <c r="O14" s="26" t="s">
        <v>138</v>
      </c>
      <c r="P14" s="26"/>
      <c r="Q14" s="26"/>
      <c r="R14" s="26"/>
      <c r="S14" s="26"/>
      <c r="T14" s="26"/>
      <c r="U14" s="26"/>
      <c r="V14" s="26"/>
    </row>
    <row r="15" spans="1:22" x14ac:dyDescent="0.25">
      <c r="A15" s="5">
        <v>17804</v>
      </c>
      <c r="B15" s="6" t="s">
        <v>21</v>
      </c>
      <c r="C15" s="6" t="s">
        <v>69</v>
      </c>
      <c r="D15" s="7">
        <v>31233</v>
      </c>
      <c r="E15" s="8">
        <v>129302</v>
      </c>
      <c r="F15" s="6" t="s">
        <v>54</v>
      </c>
      <c r="G15" s="18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</row>
    <row r="16" spans="1:22" x14ac:dyDescent="0.25">
      <c r="A16" s="5">
        <v>17807</v>
      </c>
      <c r="B16" s="6" t="s">
        <v>30</v>
      </c>
      <c r="C16" s="6" t="s">
        <v>70</v>
      </c>
      <c r="D16" s="7">
        <v>31354</v>
      </c>
      <c r="E16" s="8">
        <v>129235</v>
      </c>
      <c r="F16" s="6" t="s">
        <v>51</v>
      </c>
      <c r="G16" s="18">
        <f>SUM(H16+N16+O16+P16+Q16+S16+T16+U16+V16)</f>
        <v>363</v>
      </c>
      <c r="H16" s="26" t="s">
        <v>142</v>
      </c>
      <c r="I16" s="26"/>
      <c r="J16" s="26"/>
      <c r="K16" s="26"/>
      <c r="L16" s="26"/>
      <c r="M16" s="26"/>
      <c r="N16" s="26" t="s">
        <v>145</v>
      </c>
      <c r="O16" s="26" t="s">
        <v>143</v>
      </c>
      <c r="P16" s="26" t="s">
        <v>116</v>
      </c>
      <c r="Q16" s="26" t="s">
        <v>144</v>
      </c>
      <c r="R16" s="26"/>
      <c r="S16" s="26" t="s">
        <v>133</v>
      </c>
      <c r="T16" s="26" t="s">
        <v>141</v>
      </c>
      <c r="U16" s="26" t="s">
        <v>131</v>
      </c>
      <c r="V16" s="26" t="s">
        <v>190</v>
      </c>
    </row>
    <row r="17" spans="1:22" x14ac:dyDescent="0.25">
      <c r="A17" s="5">
        <v>17823</v>
      </c>
      <c r="B17" s="6" t="s">
        <v>21</v>
      </c>
      <c r="C17" s="6" t="s">
        <v>71</v>
      </c>
      <c r="D17" s="7">
        <v>28855</v>
      </c>
      <c r="E17" s="8">
        <v>0</v>
      </c>
      <c r="F17" s="6" t="s">
        <v>55</v>
      </c>
      <c r="G17" s="18">
        <f>SUM(H17+Q17)</f>
        <v>173.5</v>
      </c>
      <c r="H17" s="26" t="s">
        <v>118</v>
      </c>
      <c r="I17" s="26"/>
      <c r="J17" s="26"/>
      <c r="K17" s="26"/>
      <c r="L17" s="26"/>
      <c r="M17" s="26"/>
      <c r="N17" s="26"/>
      <c r="O17" s="26"/>
      <c r="P17" s="26"/>
      <c r="Q17" s="26" t="s">
        <v>146</v>
      </c>
      <c r="R17" s="26"/>
      <c r="S17" s="26"/>
      <c r="T17" s="26"/>
      <c r="U17" s="26"/>
      <c r="V17" s="26"/>
    </row>
    <row r="18" spans="1:22" x14ac:dyDescent="0.25">
      <c r="A18" s="5">
        <v>17824</v>
      </c>
      <c r="B18" s="6" t="s">
        <v>31</v>
      </c>
      <c r="C18" s="6" t="s">
        <v>72</v>
      </c>
      <c r="D18" s="7">
        <v>31736</v>
      </c>
      <c r="E18" s="8">
        <v>130542</v>
      </c>
      <c r="F18" s="6" t="s">
        <v>51</v>
      </c>
      <c r="G18" s="18">
        <f>SUM(H18+N18+O18+P18+Q18+S18+T18)</f>
        <v>106.25</v>
      </c>
      <c r="H18" s="26" t="s">
        <v>138</v>
      </c>
      <c r="I18" s="26"/>
      <c r="J18" s="26"/>
      <c r="K18" s="26"/>
      <c r="L18" s="26"/>
      <c r="M18" s="26"/>
      <c r="N18" s="26" t="s">
        <v>149</v>
      </c>
      <c r="O18" s="26" t="s">
        <v>148</v>
      </c>
      <c r="P18" s="26" t="s">
        <v>150</v>
      </c>
      <c r="Q18" s="26" t="s">
        <v>121</v>
      </c>
      <c r="R18" s="26"/>
      <c r="S18" s="26" t="s">
        <v>144</v>
      </c>
      <c r="T18" s="26" t="s">
        <v>147</v>
      </c>
      <c r="U18" s="26"/>
      <c r="V18" s="26"/>
    </row>
    <row r="19" spans="1:22" x14ac:dyDescent="0.25">
      <c r="A19" s="5">
        <v>17855</v>
      </c>
      <c r="B19" s="6" t="s">
        <v>32</v>
      </c>
      <c r="C19" s="6" t="s">
        <v>73</v>
      </c>
      <c r="D19" s="7">
        <v>31000</v>
      </c>
      <c r="E19" s="8">
        <v>128954</v>
      </c>
      <c r="F19" s="6" t="s">
        <v>53</v>
      </c>
      <c r="G19" s="18">
        <f>SUM(H19+J19+K19+O19+P19+Q19+T19+V19)</f>
        <v>457.25</v>
      </c>
      <c r="H19" s="26" t="s">
        <v>152</v>
      </c>
      <c r="I19" s="26"/>
      <c r="J19" s="26" t="s">
        <v>156</v>
      </c>
      <c r="K19" s="26" t="s">
        <v>155</v>
      </c>
      <c r="L19" s="26"/>
      <c r="M19" s="26"/>
      <c r="N19" s="26"/>
      <c r="O19" s="26" t="s">
        <v>153</v>
      </c>
      <c r="P19" s="26" t="s">
        <v>154</v>
      </c>
      <c r="Q19" s="26" t="s">
        <v>708</v>
      </c>
      <c r="R19" s="26"/>
      <c r="S19" s="26"/>
      <c r="T19" s="26" t="s">
        <v>151</v>
      </c>
      <c r="U19" s="26"/>
      <c r="V19" s="26" t="s">
        <v>707</v>
      </c>
    </row>
    <row r="20" spans="1:22" x14ac:dyDescent="0.25">
      <c r="A20" s="5">
        <v>17856</v>
      </c>
      <c r="B20" s="6" t="s">
        <v>22</v>
      </c>
      <c r="C20" s="6" t="s">
        <v>74</v>
      </c>
      <c r="D20" s="7">
        <v>31565</v>
      </c>
      <c r="E20" s="8">
        <v>128572</v>
      </c>
      <c r="F20" s="6" t="s">
        <v>51</v>
      </c>
      <c r="G20" s="18">
        <f>SUM(N20+T20)</f>
        <v>15.5</v>
      </c>
      <c r="H20" s="26"/>
      <c r="I20" s="26"/>
      <c r="J20" s="26"/>
      <c r="K20" s="26"/>
      <c r="L20" s="26"/>
      <c r="M20" s="26"/>
      <c r="N20" s="26" t="s">
        <v>158</v>
      </c>
      <c r="O20" s="26"/>
      <c r="P20" s="26"/>
      <c r="Q20" s="26"/>
      <c r="R20" s="26"/>
      <c r="S20" s="26"/>
      <c r="T20" s="26" t="s">
        <v>157</v>
      </c>
      <c r="U20" s="26"/>
      <c r="V20" s="26"/>
    </row>
    <row r="21" spans="1:22" x14ac:dyDescent="0.25">
      <c r="A21" s="17">
        <v>17862</v>
      </c>
      <c r="B21" s="6" t="s">
        <v>33</v>
      </c>
      <c r="C21" s="6" t="s">
        <v>75</v>
      </c>
      <c r="D21" s="7">
        <v>31402</v>
      </c>
      <c r="E21" s="8">
        <v>128653</v>
      </c>
      <c r="F21" s="6" t="s">
        <v>51</v>
      </c>
      <c r="G21" s="18">
        <f>SUM(N21+P21+T21)</f>
        <v>118.5</v>
      </c>
      <c r="H21" s="26"/>
      <c r="I21" s="26"/>
      <c r="J21" s="26"/>
      <c r="K21" s="26"/>
      <c r="L21" s="26"/>
      <c r="M21" s="26"/>
      <c r="N21" s="26" t="s">
        <v>160</v>
      </c>
      <c r="O21" s="26"/>
      <c r="P21" s="26" t="s">
        <v>161</v>
      </c>
      <c r="Q21" s="26"/>
      <c r="R21" s="26"/>
      <c r="S21" s="26"/>
      <c r="T21" s="26" t="s">
        <v>159</v>
      </c>
      <c r="U21" s="26"/>
      <c r="V21" s="26"/>
    </row>
    <row r="22" spans="1:22" x14ac:dyDescent="0.25">
      <c r="A22" s="5">
        <v>17867</v>
      </c>
      <c r="B22" s="6" t="s">
        <v>21</v>
      </c>
      <c r="C22" s="6" t="s">
        <v>76</v>
      </c>
      <c r="D22" s="7">
        <v>30584</v>
      </c>
      <c r="E22" s="8">
        <v>129389</v>
      </c>
      <c r="F22" s="6" t="s">
        <v>51</v>
      </c>
      <c r="G22" s="18">
        <f>SUM(H22+N22+O22+T22)</f>
        <v>140.5</v>
      </c>
      <c r="H22" s="26" t="s">
        <v>163</v>
      </c>
      <c r="I22" s="26"/>
      <c r="J22" s="26"/>
      <c r="K22" s="26"/>
      <c r="L22" s="26"/>
      <c r="M22" s="26"/>
      <c r="N22" s="26" t="s">
        <v>164</v>
      </c>
      <c r="O22" s="26" t="s">
        <v>151</v>
      </c>
      <c r="P22" s="26"/>
      <c r="Q22" s="26"/>
      <c r="R22" s="26"/>
      <c r="S22" s="26"/>
      <c r="T22" s="26" t="s">
        <v>162</v>
      </c>
      <c r="U22" s="26"/>
      <c r="V22" s="26"/>
    </row>
    <row r="23" spans="1:22" x14ac:dyDescent="0.25">
      <c r="A23" s="5">
        <v>17868</v>
      </c>
      <c r="B23" s="6" t="s">
        <v>21</v>
      </c>
      <c r="C23" s="6" t="s">
        <v>77</v>
      </c>
      <c r="D23" s="7">
        <v>31074</v>
      </c>
      <c r="E23" s="8">
        <v>128382</v>
      </c>
      <c r="F23" s="6" t="s">
        <v>51</v>
      </c>
      <c r="G23" s="18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</row>
    <row r="24" spans="1:22" x14ac:dyDescent="0.25">
      <c r="A24" s="5">
        <v>17883</v>
      </c>
      <c r="B24" s="6" t="s">
        <v>25</v>
      </c>
      <c r="C24" s="6" t="s">
        <v>78</v>
      </c>
      <c r="D24" s="7">
        <v>31258</v>
      </c>
      <c r="E24" s="8">
        <v>130794</v>
      </c>
      <c r="F24" s="6" t="s">
        <v>52</v>
      </c>
      <c r="G24" s="18">
        <f>SUM(Q24+T24)</f>
        <v>162.75</v>
      </c>
      <c r="H24" s="26"/>
      <c r="I24" s="26"/>
      <c r="J24" s="26"/>
      <c r="K24" s="26"/>
      <c r="L24" s="26"/>
      <c r="M24" s="26"/>
      <c r="N24" s="26"/>
      <c r="O24" s="26"/>
      <c r="P24" s="26"/>
      <c r="Q24" s="26" t="s">
        <v>166</v>
      </c>
      <c r="R24" s="26"/>
      <c r="S24" s="26"/>
      <c r="T24" s="26" t="s">
        <v>165</v>
      </c>
      <c r="U24" s="26"/>
      <c r="V24" s="26"/>
    </row>
    <row r="25" spans="1:22" x14ac:dyDescent="0.25">
      <c r="A25" s="5">
        <v>17909</v>
      </c>
      <c r="B25" s="6" t="s">
        <v>21</v>
      </c>
      <c r="C25" s="6" t="s">
        <v>704</v>
      </c>
      <c r="D25" s="7">
        <v>31117</v>
      </c>
      <c r="E25" s="8">
        <v>128742</v>
      </c>
      <c r="F25" s="6" t="s">
        <v>51</v>
      </c>
      <c r="G25" s="18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</row>
    <row r="26" spans="1:22" x14ac:dyDescent="0.25">
      <c r="A26" s="5">
        <v>17911</v>
      </c>
      <c r="B26" s="6" t="s">
        <v>34</v>
      </c>
      <c r="C26" s="6" t="s">
        <v>79</v>
      </c>
      <c r="D26" s="7">
        <v>31299</v>
      </c>
      <c r="E26" s="8">
        <v>128716</v>
      </c>
      <c r="F26" s="6" t="s">
        <v>51</v>
      </c>
      <c r="G26" s="18">
        <f>SUM(H26+N26+Q26+V26)</f>
        <v>139</v>
      </c>
      <c r="H26" s="26" t="s">
        <v>138</v>
      </c>
      <c r="I26" s="26"/>
      <c r="J26" s="26"/>
      <c r="K26" s="26"/>
      <c r="L26" s="26"/>
      <c r="M26" s="26"/>
      <c r="N26" s="26" t="s">
        <v>157</v>
      </c>
      <c r="O26" s="26"/>
      <c r="P26" s="26"/>
      <c r="Q26" s="26" t="s">
        <v>709</v>
      </c>
      <c r="R26" s="26"/>
      <c r="S26" s="26"/>
      <c r="T26" s="26"/>
      <c r="U26" s="26"/>
      <c r="V26" s="26" t="s">
        <v>138</v>
      </c>
    </row>
    <row r="27" spans="1:22" x14ac:dyDescent="0.25">
      <c r="A27" s="5">
        <v>17914</v>
      </c>
      <c r="B27" s="6" t="s">
        <v>35</v>
      </c>
      <c r="C27" s="6" t="s">
        <v>80</v>
      </c>
      <c r="D27" s="7">
        <v>31481</v>
      </c>
      <c r="E27" s="8">
        <v>0</v>
      </c>
      <c r="F27" s="6" t="s">
        <v>56</v>
      </c>
      <c r="G27" s="18">
        <v>2</v>
      </c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 t="s">
        <v>144</v>
      </c>
      <c r="U27" s="26"/>
      <c r="V27" s="26"/>
    </row>
    <row r="28" spans="1:22" x14ac:dyDescent="0.25">
      <c r="A28" s="5">
        <v>17915</v>
      </c>
      <c r="B28" s="6" t="s">
        <v>36</v>
      </c>
      <c r="C28" s="6" t="s">
        <v>81</v>
      </c>
      <c r="D28" s="7">
        <v>31203</v>
      </c>
      <c r="E28" s="8">
        <v>128424</v>
      </c>
      <c r="F28" s="6" t="s">
        <v>51</v>
      </c>
      <c r="G28" s="18">
        <f>SUM(H28+N28+Q28+T28)</f>
        <v>17</v>
      </c>
      <c r="H28" s="26" t="s">
        <v>144</v>
      </c>
      <c r="I28" s="26"/>
      <c r="J28" s="26"/>
      <c r="K28" s="26"/>
      <c r="L28" s="26"/>
      <c r="M28" s="26"/>
      <c r="N28" s="26" t="s">
        <v>148</v>
      </c>
      <c r="O28" s="26"/>
      <c r="P28" s="26"/>
      <c r="Q28" s="26" t="s">
        <v>130</v>
      </c>
      <c r="R28" s="26"/>
      <c r="S28" s="26"/>
      <c r="T28" s="26" t="s">
        <v>147</v>
      </c>
      <c r="U28" s="26"/>
      <c r="V28" s="26"/>
    </row>
    <row r="29" spans="1:22" x14ac:dyDescent="0.25">
      <c r="A29" s="5">
        <v>17922</v>
      </c>
      <c r="B29" s="6" t="s">
        <v>37</v>
      </c>
      <c r="C29" s="6" t="s">
        <v>82</v>
      </c>
      <c r="D29" s="7">
        <v>30817</v>
      </c>
      <c r="E29" s="8">
        <v>129422</v>
      </c>
      <c r="F29" s="6" t="s">
        <v>51</v>
      </c>
      <c r="G29" s="18">
        <f>SUM(O29+T29)</f>
        <v>204</v>
      </c>
      <c r="H29" s="26"/>
      <c r="I29" s="26"/>
      <c r="J29" s="26"/>
      <c r="K29" s="26"/>
      <c r="L29" s="26"/>
      <c r="M29" s="26"/>
      <c r="N29" s="26"/>
      <c r="O29" s="26" t="s">
        <v>168</v>
      </c>
      <c r="P29" s="26"/>
      <c r="Q29" s="26"/>
      <c r="R29" s="26"/>
      <c r="S29" s="26"/>
      <c r="T29" s="26" t="s">
        <v>167</v>
      </c>
      <c r="U29" s="26"/>
      <c r="V29" s="26"/>
    </row>
    <row r="30" spans="1:22" x14ac:dyDescent="0.25">
      <c r="A30" s="5">
        <v>17928</v>
      </c>
      <c r="B30" s="6" t="s">
        <v>21</v>
      </c>
      <c r="C30" s="6" t="s">
        <v>83</v>
      </c>
      <c r="D30" s="7">
        <v>33829</v>
      </c>
      <c r="E30" s="8">
        <v>0</v>
      </c>
      <c r="F30" s="6" t="s">
        <v>56</v>
      </c>
      <c r="G30" s="18">
        <f>SUM(N30+P30+S30)</f>
        <v>137</v>
      </c>
      <c r="H30" s="26"/>
      <c r="I30" s="26"/>
      <c r="J30" s="26"/>
      <c r="K30" s="26"/>
      <c r="L30" s="26"/>
      <c r="M30" s="26"/>
      <c r="N30" s="26" t="s">
        <v>169</v>
      </c>
      <c r="O30" s="26"/>
      <c r="P30" s="26" t="s">
        <v>170</v>
      </c>
      <c r="Q30" s="26"/>
      <c r="R30" s="26"/>
      <c r="S30" s="26" t="s">
        <v>171</v>
      </c>
      <c r="T30" s="26"/>
      <c r="U30" s="26"/>
      <c r="V30" s="26"/>
    </row>
    <row r="31" spans="1:22" x14ac:dyDescent="0.25">
      <c r="A31" s="5">
        <v>17930</v>
      </c>
      <c r="B31" s="6" t="s">
        <v>21</v>
      </c>
      <c r="C31" s="6" t="s">
        <v>69</v>
      </c>
      <c r="D31" s="7">
        <v>0</v>
      </c>
      <c r="E31" s="8">
        <v>0</v>
      </c>
      <c r="F31" s="6" t="s">
        <v>57</v>
      </c>
      <c r="G31" s="18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</row>
    <row r="32" spans="1:22" x14ac:dyDescent="0.25">
      <c r="A32" s="5">
        <v>17933</v>
      </c>
      <c r="B32" s="6" t="s">
        <v>38</v>
      </c>
      <c r="C32" s="6" t="s">
        <v>84</v>
      </c>
      <c r="D32" s="7">
        <v>0</v>
      </c>
      <c r="E32" s="8">
        <v>0</v>
      </c>
      <c r="F32" s="6" t="s">
        <v>52</v>
      </c>
      <c r="G32" s="18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</row>
    <row r="33" spans="1:22" x14ac:dyDescent="0.25">
      <c r="A33" s="5">
        <v>17935</v>
      </c>
      <c r="B33" s="6" t="s">
        <v>33</v>
      </c>
      <c r="C33" s="6" t="s">
        <v>85</v>
      </c>
      <c r="D33" s="7">
        <v>31539</v>
      </c>
      <c r="E33" s="8">
        <v>128704</v>
      </c>
      <c r="F33" s="6" t="s">
        <v>51</v>
      </c>
      <c r="G33" s="18">
        <v>10.5</v>
      </c>
      <c r="H33" s="26"/>
      <c r="I33" s="26"/>
      <c r="J33" s="26"/>
      <c r="K33" s="26"/>
      <c r="L33" s="26"/>
      <c r="M33" s="26"/>
      <c r="N33" s="26" t="s">
        <v>122</v>
      </c>
      <c r="O33" s="26"/>
      <c r="P33" s="26"/>
      <c r="Q33" s="26"/>
      <c r="R33" s="26"/>
      <c r="S33" s="26"/>
      <c r="T33" s="26"/>
      <c r="U33" s="26"/>
      <c r="V33" s="26"/>
    </row>
    <row r="34" spans="1:22" x14ac:dyDescent="0.25">
      <c r="A34" s="5">
        <v>17938</v>
      </c>
      <c r="B34" s="6" t="s">
        <v>41</v>
      </c>
      <c r="C34" s="6" t="s">
        <v>86</v>
      </c>
      <c r="D34" s="7">
        <v>31360</v>
      </c>
      <c r="E34" s="8">
        <v>129149</v>
      </c>
      <c r="F34" s="6" t="s">
        <v>51</v>
      </c>
      <c r="G34" s="18">
        <f>SUM(H34+N34+Q34+T34)</f>
        <v>89.75</v>
      </c>
      <c r="H34" s="26" t="s">
        <v>173</v>
      </c>
      <c r="I34" s="26"/>
      <c r="J34" s="26"/>
      <c r="K34" s="26"/>
      <c r="L34" s="26"/>
      <c r="M34" s="26"/>
      <c r="N34" s="26" t="s">
        <v>147</v>
      </c>
      <c r="O34" s="26"/>
      <c r="P34" s="26"/>
      <c r="Q34" s="26" t="s">
        <v>174</v>
      </c>
      <c r="R34" s="26"/>
      <c r="S34" s="26"/>
      <c r="T34" s="26" t="s">
        <v>172</v>
      </c>
      <c r="U34" s="26"/>
      <c r="V34" s="26"/>
    </row>
    <row r="35" spans="1:22" x14ac:dyDescent="0.25">
      <c r="A35" s="5">
        <v>17951</v>
      </c>
      <c r="B35" s="6" t="s">
        <v>22</v>
      </c>
      <c r="C35" s="6" t="s">
        <v>87</v>
      </c>
      <c r="D35" s="7">
        <v>31688</v>
      </c>
      <c r="E35" s="8">
        <v>0</v>
      </c>
      <c r="F35" s="6" t="s">
        <v>55</v>
      </c>
      <c r="G35" s="18">
        <f>SUM(H35+N35+P35+Q35+S35+T35)</f>
        <v>135.25</v>
      </c>
      <c r="H35" s="26" t="s">
        <v>187</v>
      </c>
      <c r="I35" s="26"/>
      <c r="J35" s="26"/>
      <c r="K35" s="26"/>
      <c r="L35" s="26"/>
      <c r="M35" s="26"/>
      <c r="N35" s="26" t="s">
        <v>110</v>
      </c>
      <c r="O35" s="26"/>
      <c r="P35" s="26" t="s">
        <v>746</v>
      </c>
      <c r="Q35" s="26" t="s">
        <v>171</v>
      </c>
      <c r="R35" s="26"/>
      <c r="S35" s="26" t="s">
        <v>124</v>
      </c>
      <c r="T35" s="26" t="s">
        <v>158</v>
      </c>
      <c r="U35" s="26"/>
      <c r="V35" s="26"/>
    </row>
    <row r="36" spans="1:22" x14ac:dyDescent="0.25">
      <c r="A36" s="5">
        <v>17952</v>
      </c>
      <c r="B36" s="6" t="s">
        <v>39</v>
      </c>
      <c r="C36" s="6" t="s">
        <v>88</v>
      </c>
      <c r="D36" s="7">
        <v>31486</v>
      </c>
      <c r="E36" s="8">
        <v>128843</v>
      </c>
      <c r="F36" s="6" t="s">
        <v>51</v>
      </c>
      <c r="G36" s="18">
        <f>SUM(H36+K36+M36+N36+O36+Q36+S36+T36)</f>
        <v>1028.5</v>
      </c>
      <c r="H36" s="26" t="s">
        <v>178</v>
      </c>
      <c r="I36" s="26"/>
      <c r="J36" s="26"/>
      <c r="K36" s="26" t="s">
        <v>122</v>
      </c>
      <c r="L36" s="26"/>
      <c r="M36" s="26" t="s">
        <v>182</v>
      </c>
      <c r="N36" s="26" t="s">
        <v>181</v>
      </c>
      <c r="O36" s="26" t="s">
        <v>179</v>
      </c>
      <c r="P36" s="26"/>
      <c r="Q36" s="26" t="s">
        <v>180</v>
      </c>
      <c r="R36" s="26"/>
      <c r="S36" s="26" t="s">
        <v>183</v>
      </c>
      <c r="T36" s="26" t="s">
        <v>177</v>
      </c>
      <c r="U36" s="26"/>
      <c r="V36" s="26"/>
    </row>
    <row r="37" spans="1:22" x14ac:dyDescent="0.25">
      <c r="A37" s="5">
        <v>17965</v>
      </c>
      <c r="B37" s="6" t="s">
        <v>40</v>
      </c>
      <c r="C37" s="6" t="s">
        <v>89</v>
      </c>
      <c r="D37" s="7">
        <v>31605</v>
      </c>
      <c r="E37" s="8">
        <v>129266</v>
      </c>
      <c r="F37" s="6" t="s">
        <v>51</v>
      </c>
      <c r="G37" s="18">
        <f>SUM(H37+N37+S37+T37)</f>
        <v>71</v>
      </c>
      <c r="H37" s="26" t="s">
        <v>185</v>
      </c>
      <c r="I37" s="26"/>
      <c r="J37" s="26"/>
      <c r="K37" s="26"/>
      <c r="L37" s="26"/>
      <c r="M37" s="26"/>
      <c r="N37" s="26" t="s">
        <v>186</v>
      </c>
      <c r="O37" s="26"/>
      <c r="P37" s="26"/>
      <c r="Q37" s="26"/>
      <c r="R37" s="26"/>
      <c r="S37" s="26" t="s">
        <v>144</v>
      </c>
      <c r="T37" s="26" t="s">
        <v>184</v>
      </c>
      <c r="U37" s="26"/>
      <c r="V37" s="26"/>
    </row>
    <row r="38" spans="1:22" x14ac:dyDescent="0.25">
      <c r="A38" s="5">
        <v>17966</v>
      </c>
      <c r="B38" s="6" t="s">
        <v>21</v>
      </c>
      <c r="C38" s="6" t="s">
        <v>90</v>
      </c>
      <c r="D38" s="7">
        <v>31436</v>
      </c>
      <c r="E38" s="8">
        <v>0</v>
      </c>
      <c r="F38" s="6" t="s">
        <v>55</v>
      </c>
      <c r="G38" s="18" t="s">
        <v>192</v>
      </c>
      <c r="H38" s="26"/>
      <c r="I38" s="26"/>
      <c r="J38" s="26"/>
      <c r="K38" s="26"/>
      <c r="L38" s="26"/>
      <c r="M38" s="26"/>
      <c r="N38" s="26"/>
      <c r="O38" s="26"/>
      <c r="P38" s="26" t="s">
        <v>192</v>
      </c>
      <c r="Q38" s="26"/>
      <c r="R38" s="26"/>
      <c r="S38" s="26"/>
      <c r="T38" s="26"/>
      <c r="U38" s="26"/>
      <c r="V38" s="26"/>
    </row>
    <row r="39" spans="1:22" x14ac:dyDescent="0.25">
      <c r="A39" s="5">
        <v>17967</v>
      </c>
      <c r="B39" s="6" t="s">
        <v>42</v>
      </c>
      <c r="C39" s="6" t="s">
        <v>91</v>
      </c>
      <c r="D39" s="7">
        <v>31563</v>
      </c>
      <c r="E39" s="8">
        <v>0</v>
      </c>
      <c r="F39" s="6" t="s">
        <v>57</v>
      </c>
      <c r="G39" s="18">
        <v>13.5</v>
      </c>
      <c r="H39" s="26"/>
      <c r="I39" s="26"/>
      <c r="J39" s="26"/>
      <c r="K39" s="26"/>
      <c r="L39" s="26"/>
      <c r="M39" s="26"/>
      <c r="N39" s="26" t="s">
        <v>187</v>
      </c>
      <c r="O39" s="26"/>
      <c r="P39" s="26"/>
      <c r="Q39" s="26"/>
      <c r="R39" s="26"/>
      <c r="S39" s="26"/>
      <c r="T39" s="26"/>
      <c r="U39" s="26"/>
      <c r="V39" s="26"/>
    </row>
    <row r="40" spans="1:22" x14ac:dyDescent="0.25">
      <c r="A40" s="5">
        <v>17996</v>
      </c>
      <c r="B40" s="6" t="s">
        <v>33</v>
      </c>
      <c r="C40" s="6" t="s">
        <v>92</v>
      </c>
      <c r="D40" s="7">
        <v>31404</v>
      </c>
      <c r="E40" s="8">
        <v>129376</v>
      </c>
      <c r="F40" s="6" t="s">
        <v>52</v>
      </c>
      <c r="G40" s="18">
        <v>40.5</v>
      </c>
      <c r="H40" s="26"/>
      <c r="I40" s="26"/>
      <c r="J40" s="26"/>
      <c r="K40" s="26"/>
      <c r="L40" s="26"/>
      <c r="M40" s="26"/>
      <c r="N40" s="26"/>
      <c r="O40" s="26"/>
      <c r="P40" s="26" t="s">
        <v>188</v>
      </c>
      <c r="Q40" s="26"/>
      <c r="R40" s="26"/>
      <c r="S40" s="26"/>
      <c r="T40" s="26"/>
      <c r="U40" s="26"/>
      <c r="V40" s="26"/>
    </row>
    <row r="41" spans="1:22" x14ac:dyDescent="0.25">
      <c r="A41" s="5">
        <v>17998</v>
      </c>
      <c r="B41" s="6" t="s">
        <v>43</v>
      </c>
      <c r="C41" s="6" t="s">
        <v>93</v>
      </c>
      <c r="D41" s="7">
        <v>31443</v>
      </c>
      <c r="E41" s="8">
        <v>128910</v>
      </c>
      <c r="F41" s="6" t="s">
        <v>51</v>
      </c>
      <c r="G41" s="18">
        <f>SUM(N41+O41+P41+Q41+T41)</f>
        <v>54</v>
      </c>
      <c r="H41" s="26"/>
      <c r="I41" s="26"/>
      <c r="J41" s="26"/>
      <c r="K41" s="26"/>
      <c r="L41" s="26"/>
      <c r="M41" s="26"/>
      <c r="N41" s="26" t="s">
        <v>190</v>
      </c>
      <c r="O41" s="26" t="s">
        <v>137</v>
      </c>
      <c r="P41" s="26" t="s">
        <v>158</v>
      </c>
      <c r="Q41" s="26" t="s">
        <v>191</v>
      </c>
      <c r="R41" s="26"/>
      <c r="S41" s="26"/>
      <c r="T41" s="26" t="s">
        <v>189</v>
      </c>
      <c r="U41" s="26"/>
      <c r="V41" s="26"/>
    </row>
    <row r="42" spans="1:22" x14ac:dyDescent="0.25">
      <c r="A42" s="5">
        <v>18006</v>
      </c>
      <c r="B42" s="6" t="s">
        <v>44</v>
      </c>
      <c r="C42" s="6" t="s">
        <v>94</v>
      </c>
      <c r="D42" s="7">
        <v>31255</v>
      </c>
      <c r="E42" s="8">
        <v>128537</v>
      </c>
      <c r="F42" s="6" t="s">
        <v>51</v>
      </c>
      <c r="G42" s="18">
        <v>14.5</v>
      </c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 t="s">
        <v>117</v>
      </c>
      <c r="U42" s="26"/>
      <c r="V42" s="26"/>
    </row>
    <row r="43" spans="1:22" x14ac:dyDescent="0.25">
      <c r="A43" s="5">
        <v>18007</v>
      </c>
      <c r="B43" s="6" t="s">
        <v>45</v>
      </c>
      <c r="C43" s="6" t="s">
        <v>95</v>
      </c>
      <c r="D43" s="7">
        <v>31431</v>
      </c>
      <c r="E43" s="8">
        <v>128619</v>
      </c>
      <c r="F43" s="6" t="s">
        <v>55</v>
      </c>
      <c r="G43" s="18">
        <f>SUM(N43+O43+Q43+T43)</f>
        <v>42.75</v>
      </c>
      <c r="H43" s="26"/>
      <c r="I43" s="26"/>
      <c r="J43" s="26"/>
      <c r="K43" s="26"/>
      <c r="L43" s="26"/>
      <c r="M43" s="26"/>
      <c r="N43" s="26" t="s">
        <v>192</v>
      </c>
      <c r="O43" s="26" t="s">
        <v>137</v>
      </c>
      <c r="P43" s="26"/>
      <c r="Q43" s="26" t="s">
        <v>122</v>
      </c>
      <c r="R43" s="26"/>
      <c r="S43" s="26"/>
      <c r="T43" s="26" t="s">
        <v>158</v>
      </c>
      <c r="U43" s="26"/>
      <c r="V43" s="26"/>
    </row>
    <row r="44" spans="1:22" x14ac:dyDescent="0.25">
      <c r="A44" s="5">
        <v>18009</v>
      </c>
      <c r="B44" s="6" t="s">
        <v>21</v>
      </c>
      <c r="C44" s="6" t="s">
        <v>96</v>
      </c>
      <c r="D44" s="7">
        <v>30976</v>
      </c>
      <c r="E44" s="8">
        <v>128743</v>
      </c>
      <c r="F44" s="6" t="s">
        <v>51</v>
      </c>
      <c r="G44" s="18">
        <f>SUM(N44+O44+S44)</f>
        <v>36.75</v>
      </c>
      <c r="H44" s="26"/>
      <c r="I44" s="26"/>
      <c r="J44" s="26"/>
      <c r="K44" s="26"/>
      <c r="L44" s="26"/>
      <c r="M44" s="26"/>
      <c r="N44" s="26" t="s">
        <v>194</v>
      </c>
      <c r="O44" s="26" t="s">
        <v>193</v>
      </c>
      <c r="P44" s="26"/>
      <c r="Q44" s="26"/>
      <c r="R44" s="26"/>
      <c r="S44" s="26" t="s">
        <v>187</v>
      </c>
      <c r="T44" s="26"/>
      <c r="U44" s="26"/>
      <c r="V44" s="26"/>
    </row>
    <row r="45" spans="1:22" x14ac:dyDescent="0.25">
      <c r="A45" s="5">
        <v>18023</v>
      </c>
      <c r="B45" s="6" t="s">
        <v>46</v>
      </c>
      <c r="C45" s="6" t="s">
        <v>97</v>
      </c>
      <c r="D45" s="7">
        <v>31787</v>
      </c>
      <c r="E45" s="8">
        <v>131342</v>
      </c>
      <c r="F45" s="6" t="s">
        <v>51</v>
      </c>
      <c r="G45" s="18">
        <f>SUM(H45+N45+P45+Q45+S45+T45)</f>
        <v>148.5</v>
      </c>
      <c r="H45" s="26" t="s">
        <v>195</v>
      </c>
      <c r="I45" s="26"/>
      <c r="J45" s="26"/>
      <c r="K45" s="26"/>
      <c r="L45" s="26"/>
      <c r="M45" s="26"/>
      <c r="N45" s="26" t="s">
        <v>196</v>
      </c>
      <c r="O45" s="26"/>
      <c r="P45" s="26" t="s">
        <v>197</v>
      </c>
      <c r="Q45" s="26" t="s">
        <v>159</v>
      </c>
      <c r="R45" s="26"/>
      <c r="S45" s="26" t="s">
        <v>130</v>
      </c>
      <c r="T45" s="26" t="s">
        <v>185</v>
      </c>
      <c r="U45" s="26"/>
      <c r="V45" s="26"/>
    </row>
    <row r="46" spans="1:22" x14ac:dyDescent="0.25">
      <c r="A46" s="5">
        <v>18024</v>
      </c>
      <c r="B46" s="6" t="s">
        <v>46</v>
      </c>
      <c r="C46" s="6" t="s">
        <v>98</v>
      </c>
      <c r="D46" s="7">
        <v>31651</v>
      </c>
      <c r="E46" s="8">
        <v>128931</v>
      </c>
      <c r="F46" s="6" t="s">
        <v>55</v>
      </c>
      <c r="G46" s="18">
        <f>SUM(H46+N46+O46+P46+S46+T46)</f>
        <v>237.75</v>
      </c>
      <c r="H46" s="26" t="s">
        <v>118</v>
      </c>
      <c r="I46" s="26"/>
      <c r="J46" s="26"/>
      <c r="K46" s="26"/>
      <c r="L46" s="26"/>
      <c r="M46" s="26"/>
      <c r="N46" s="26" t="s">
        <v>198</v>
      </c>
      <c r="O46" s="26" t="s">
        <v>171</v>
      </c>
      <c r="P46" s="26" t="s">
        <v>199</v>
      </c>
      <c r="Q46" s="26"/>
      <c r="R46" s="26"/>
      <c r="S46" s="26" t="s">
        <v>172</v>
      </c>
      <c r="T46" s="26" t="s">
        <v>157</v>
      </c>
      <c r="U46" s="26"/>
      <c r="V46" s="26"/>
    </row>
    <row r="47" spans="1:22" x14ac:dyDescent="0.25">
      <c r="A47" s="5">
        <v>18026</v>
      </c>
      <c r="B47" s="6" t="s">
        <v>47</v>
      </c>
      <c r="C47" s="6" t="s">
        <v>99</v>
      </c>
      <c r="D47" s="7">
        <v>31506</v>
      </c>
      <c r="E47" s="8">
        <v>128714</v>
      </c>
      <c r="F47" s="6" t="s">
        <v>52</v>
      </c>
      <c r="G47" s="18">
        <f>SUM(H47+J47+N47+T47)</f>
        <v>92.5</v>
      </c>
      <c r="H47" s="26" t="s">
        <v>129</v>
      </c>
      <c r="I47" s="26"/>
      <c r="J47" s="26" t="s">
        <v>201</v>
      </c>
      <c r="K47" s="26"/>
      <c r="L47" s="26"/>
      <c r="M47" s="26"/>
      <c r="N47" s="26" t="s">
        <v>164</v>
      </c>
      <c r="O47" s="26"/>
      <c r="P47" s="26"/>
      <c r="Q47" s="26"/>
      <c r="R47" s="26"/>
      <c r="S47" s="26"/>
      <c r="T47" s="26" t="s">
        <v>200</v>
      </c>
      <c r="U47" s="26"/>
      <c r="V47" s="26"/>
    </row>
    <row r="48" spans="1:22" x14ac:dyDescent="0.25">
      <c r="A48" s="5">
        <v>18033</v>
      </c>
      <c r="B48" s="6" t="s">
        <v>21</v>
      </c>
      <c r="C48" s="6" t="s">
        <v>100</v>
      </c>
      <c r="D48" s="7">
        <v>0</v>
      </c>
      <c r="E48" s="8">
        <v>0</v>
      </c>
      <c r="F48" s="6" t="s">
        <v>51</v>
      </c>
      <c r="G48" s="18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</row>
    <row r="49" spans="1:22" x14ac:dyDescent="0.25">
      <c r="A49" s="5">
        <v>18038</v>
      </c>
      <c r="B49" s="6" t="s">
        <v>48</v>
      </c>
      <c r="C49" s="6" t="s">
        <v>101</v>
      </c>
      <c r="D49" s="7">
        <v>0</v>
      </c>
      <c r="E49" s="8">
        <v>0</v>
      </c>
      <c r="F49" s="6" t="s">
        <v>51</v>
      </c>
      <c r="G49" s="18">
        <v>12</v>
      </c>
      <c r="H49" s="26"/>
      <c r="I49" s="26"/>
      <c r="J49" s="26"/>
      <c r="K49" s="26"/>
      <c r="L49" s="26"/>
      <c r="M49" s="26"/>
      <c r="N49" s="26" t="s">
        <v>131</v>
      </c>
      <c r="O49" s="26"/>
      <c r="P49" s="26"/>
      <c r="Q49" s="26"/>
      <c r="R49" s="26"/>
      <c r="S49" s="26"/>
      <c r="T49" s="26"/>
      <c r="U49" s="26"/>
      <c r="V49" s="26"/>
    </row>
    <row r="50" spans="1:22" x14ac:dyDescent="0.25">
      <c r="A50" s="5">
        <v>18051</v>
      </c>
      <c r="B50" s="6" t="s">
        <v>49</v>
      </c>
      <c r="C50" s="6" t="s">
        <v>102</v>
      </c>
      <c r="D50" s="7">
        <v>31547</v>
      </c>
      <c r="E50" s="8">
        <v>128705</v>
      </c>
      <c r="F50" s="6" t="s">
        <v>51</v>
      </c>
      <c r="G50" s="18">
        <f>SUM(N50+Q50+T50)</f>
        <v>14.75</v>
      </c>
      <c r="H50" s="26"/>
      <c r="I50" s="26"/>
      <c r="J50" s="26"/>
      <c r="K50" s="26"/>
      <c r="L50" s="26"/>
      <c r="M50" s="26"/>
      <c r="N50" s="26" t="s">
        <v>111</v>
      </c>
      <c r="O50" s="26"/>
      <c r="P50" s="26"/>
      <c r="Q50" s="26" t="s">
        <v>144</v>
      </c>
      <c r="R50" s="26"/>
      <c r="S50" s="26"/>
      <c r="T50" s="26" t="s">
        <v>202</v>
      </c>
      <c r="U50" s="26"/>
      <c r="V50" s="26"/>
    </row>
    <row r="51" spans="1:22" x14ac:dyDescent="0.25">
      <c r="A51" s="5">
        <v>18066</v>
      </c>
      <c r="B51" s="6" t="s">
        <v>48</v>
      </c>
      <c r="C51" s="6" t="s">
        <v>103</v>
      </c>
      <c r="D51" s="7">
        <v>0</v>
      </c>
      <c r="E51" s="8">
        <v>0</v>
      </c>
      <c r="F51" s="6" t="s">
        <v>51</v>
      </c>
      <c r="G51" s="18">
        <v>12.5</v>
      </c>
      <c r="H51" s="26"/>
      <c r="I51" s="26"/>
      <c r="J51" s="26"/>
      <c r="K51" s="26"/>
      <c r="L51" s="26"/>
      <c r="M51" s="26"/>
      <c r="N51" s="26" t="s">
        <v>136</v>
      </c>
      <c r="O51" s="26"/>
      <c r="P51" s="26"/>
      <c r="Q51" s="26"/>
      <c r="R51" s="26"/>
      <c r="S51" s="26"/>
      <c r="T51" s="26"/>
      <c r="U51" s="26"/>
      <c r="V51" s="26"/>
    </row>
    <row r="52" spans="1:22" x14ac:dyDescent="0.25">
      <c r="A52" s="5">
        <v>18068</v>
      </c>
      <c r="B52" s="6" t="s">
        <v>50</v>
      </c>
      <c r="C52" s="6" t="s">
        <v>104</v>
      </c>
      <c r="D52" s="7">
        <v>33116</v>
      </c>
      <c r="E52" s="8">
        <v>0</v>
      </c>
      <c r="F52" s="6" t="s">
        <v>51</v>
      </c>
      <c r="G52" s="18">
        <f>SUM(N52+P52)</f>
        <v>116.25</v>
      </c>
      <c r="H52" s="26"/>
      <c r="I52" s="26"/>
      <c r="J52" s="26"/>
      <c r="K52" s="26"/>
      <c r="L52" s="26"/>
      <c r="M52" s="26"/>
      <c r="N52" s="26" t="s">
        <v>153</v>
      </c>
      <c r="O52" s="26"/>
      <c r="P52" s="26" t="s">
        <v>203</v>
      </c>
      <c r="Q52" s="26"/>
      <c r="R52" s="26"/>
      <c r="S52" s="26"/>
      <c r="T52" s="26"/>
      <c r="U52" s="26"/>
      <c r="V52" s="26"/>
    </row>
    <row r="53" spans="1:22" x14ac:dyDescent="0.25">
      <c r="A53" s="5">
        <v>18072</v>
      </c>
      <c r="B53" s="6" t="s">
        <v>39</v>
      </c>
      <c r="C53" s="6" t="s">
        <v>105</v>
      </c>
      <c r="D53" s="7">
        <v>30517</v>
      </c>
      <c r="E53" s="8">
        <v>128681</v>
      </c>
      <c r="F53" s="6" t="s">
        <v>51</v>
      </c>
      <c r="G53" s="18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</row>
    <row r="54" spans="1:22" x14ac:dyDescent="0.25">
      <c r="A54" s="5">
        <v>18092</v>
      </c>
      <c r="B54" s="6" t="s">
        <v>45</v>
      </c>
      <c r="C54" s="6" t="s">
        <v>106</v>
      </c>
      <c r="D54" s="7">
        <v>31683</v>
      </c>
      <c r="E54" s="8">
        <v>128950</v>
      </c>
      <c r="F54" s="6" t="s">
        <v>52</v>
      </c>
      <c r="G54" s="18">
        <f>SUM(K54+N54+O54+Q54)</f>
        <v>28.5</v>
      </c>
      <c r="H54" s="26"/>
      <c r="I54" s="26"/>
      <c r="J54" s="26"/>
      <c r="K54" s="26" t="s">
        <v>171</v>
      </c>
      <c r="L54" s="26"/>
      <c r="M54" s="26"/>
      <c r="N54" s="26" t="s">
        <v>118</v>
      </c>
      <c r="O54" s="26" t="s">
        <v>122</v>
      </c>
      <c r="P54" s="26"/>
      <c r="Q54" s="26" t="s">
        <v>200</v>
      </c>
      <c r="R54" s="26"/>
      <c r="S54" s="26"/>
      <c r="T54" s="26"/>
      <c r="U54" s="26"/>
      <c r="V54" s="26"/>
    </row>
    <row r="55" spans="1:22" x14ac:dyDescent="0.25">
      <c r="A55" s="5">
        <v>18102</v>
      </c>
      <c r="B55" s="6" t="s">
        <v>44</v>
      </c>
      <c r="C55" s="6" t="s">
        <v>107</v>
      </c>
      <c r="D55" s="7">
        <v>31621</v>
      </c>
      <c r="E55" s="8">
        <v>128687</v>
      </c>
      <c r="F55" s="6" t="s">
        <v>51</v>
      </c>
      <c r="G55" s="18">
        <v>4.5</v>
      </c>
      <c r="H55" s="26" t="s">
        <v>116</v>
      </c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</row>
    <row r="56" spans="1:22" x14ac:dyDescent="0.25">
      <c r="A56" s="5">
        <v>18111</v>
      </c>
      <c r="B56" s="6" t="s">
        <v>39</v>
      </c>
      <c r="C56" s="6" t="s">
        <v>108</v>
      </c>
      <c r="D56" s="7">
        <v>31714</v>
      </c>
      <c r="E56" s="8">
        <v>0</v>
      </c>
      <c r="F56" s="6" t="s">
        <v>58</v>
      </c>
      <c r="G56" s="18">
        <f>SUM(K56+O56+T56)</f>
        <v>18.25</v>
      </c>
      <c r="H56" s="26"/>
      <c r="I56" s="26"/>
      <c r="J56" s="26"/>
      <c r="K56" s="26" t="s">
        <v>171</v>
      </c>
      <c r="L56" s="26"/>
      <c r="M56" s="26"/>
      <c r="N56" s="26"/>
      <c r="O56" s="26" t="s">
        <v>171</v>
      </c>
      <c r="P56" s="26"/>
      <c r="Q56" s="26"/>
      <c r="R56" s="26"/>
      <c r="S56" s="26"/>
      <c r="T56" s="26" t="s">
        <v>115</v>
      </c>
      <c r="U56" s="26"/>
      <c r="V56" s="26"/>
    </row>
  </sheetData>
  <mergeCells count="22">
    <mergeCell ref="R3:R4"/>
    <mergeCell ref="L3:L4"/>
    <mergeCell ref="K3:K4"/>
    <mergeCell ref="N3:N4"/>
    <mergeCell ref="Q3:Q4"/>
    <mergeCell ref="O3:O4"/>
    <mergeCell ref="V3:V4"/>
    <mergeCell ref="A3:A4"/>
    <mergeCell ref="C3:C4"/>
    <mergeCell ref="B3:B4"/>
    <mergeCell ref="E3:E4"/>
    <mergeCell ref="D3:D4"/>
    <mergeCell ref="T3:T4"/>
    <mergeCell ref="U3:U4"/>
    <mergeCell ref="P3:P4"/>
    <mergeCell ref="S3:S4"/>
    <mergeCell ref="F3:F4"/>
    <mergeCell ref="H3:H4"/>
    <mergeCell ref="I3:I4"/>
    <mergeCell ref="G3:G4"/>
    <mergeCell ref="J3:J4"/>
    <mergeCell ref="M3:M4"/>
  </mergeCells>
  <pageMargins left="0.7" right="0.7" top="0.75" bottom="0.75" header="0.3" footer="0.3"/>
  <pageSetup orientation="portrait" verticalDpi="0" r:id="rId1"/>
  <ignoredErrors>
    <ignoredError sqref="N5:T5 U16 R7:T8 R6:T6 R10:T18 R9:T9 R20:T25 R19:T19 R36:T37 R27:T34 R26:T26 R35 R39:T56 R38:T38 G38 Q38 N38:O38 N39:Q56 Q35 N26:P26 N27:Q34 K7 J8:K56 O35 N36:Q37 H36:H55 N19:P19 N20:Q25 N9:P9 N10:Q18 N6:P6 N7:Q8 M36 J6:K6 H6:H34 H35:I35 I9 I6 L6:M6 H56:I56 I36 I7:J7 Q6 I19 I10:I18 Q9 I26:I34 I20:I25 Q19 I38:I55 I37 P35 L35:N35 L9:M9 L56:M56 L36 I8 L8:M8 L19:M19 L10:M18 L26:M26 L20:M25 L38:M38 L37:M37 L7:M7 L27:M34 Q26 L39:M55 P3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53"/>
  <sheetViews>
    <sheetView topLeftCell="A34" workbookViewId="0">
      <selection activeCell="C53" sqref="C53"/>
    </sheetView>
  </sheetViews>
  <sheetFormatPr baseColWidth="10" defaultRowHeight="15" x14ac:dyDescent="0.25"/>
  <cols>
    <col min="1" max="1" width="15.7109375" customWidth="1"/>
    <col min="2" max="2" width="38.7109375" customWidth="1"/>
    <col min="3" max="3" width="116.5703125" customWidth="1"/>
    <col min="4" max="4" width="23" customWidth="1"/>
    <col min="5" max="5" width="23.28515625" customWidth="1"/>
    <col min="6" max="7" width="22.85546875" customWidth="1"/>
    <col min="8" max="8" width="22.7109375" customWidth="1"/>
    <col min="9" max="9" width="19" customWidth="1"/>
    <col min="10" max="10" width="19.28515625" customWidth="1"/>
    <col min="11" max="11" width="18.7109375" customWidth="1"/>
    <col min="12" max="12" width="22.5703125" customWidth="1"/>
    <col min="13" max="13" width="22.28515625" customWidth="1"/>
    <col min="14" max="16" width="22.85546875" customWidth="1"/>
    <col min="17" max="17" width="22.42578125" customWidth="1"/>
    <col min="18" max="18" width="22" customWidth="1"/>
    <col min="19" max="19" width="21.28515625" customWidth="1"/>
    <col min="20" max="21" width="22.140625" customWidth="1"/>
    <col min="22" max="22" width="20.42578125" customWidth="1"/>
    <col min="23" max="23" width="18.140625" customWidth="1"/>
  </cols>
  <sheetData>
    <row r="2" spans="1:23" ht="15.75" thickBot="1" x14ac:dyDescent="0.3">
      <c r="K2" s="3"/>
      <c r="L2" s="3"/>
      <c r="M2" s="4" t="s">
        <v>29</v>
      </c>
      <c r="N2" s="3"/>
      <c r="O2" s="3"/>
      <c r="P2" s="3"/>
    </row>
    <row r="3" spans="1:23" x14ac:dyDescent="0.25">
      <c r="A3" s="39" t="s">
        <v>0</v>
      </c>
      <c r="B3" s="41" t="s">
        <v>1</v>
      </c>
      <c r="C3" s="43" t="s">
        <v>2</v>
      </c>
      <c r="D3" s="34" t="s">
        <v>3</v>
      </c>
      <c r="E3" s="45" t="s">
        <v>4</v>
      </c>
      <c r="F3" s="39" t="s">
        <v>5</v>
      </c>
      <c r="G3" s="39" t="s">
        <v>6</v>
      </c>
      <c r="H3" s="36" t="s">
        <v>7</v>
      </c>
      <c r="I3" s="36" t="s">
        <v>8</v>
      </c>
      <c r="J3" s="38" t="s">
        <v>9</v>
      </c>
      <c r="K3" s="38" t="s">
        <v>10</v>
      </c>
      <c r="L3" s="38" t="s">
        <v>11</v>
      </c>
      <c r="M3" s="38" t="s">
        <v>12</v>
      </c>
      <c r="N3" s="38" t="s">
        <v>13</v>
      </c>
      <c r="O3" s="36" t="s">
        <v>14</v>
      </c>
      <c r="P3" s="36" t="s">
        <v>15</v>
      </c>
      <c r="Q3" s="36" t="s">
        <v>16</v>
      </c>
      <c r="R3" s="36" t="s">
        <v>17</v>
      </c>
      <c r="S3" s="36" t="s">
        <v>18</v>
      </c>
      <c r="T3" s="36" t="s">
        <v>19</v>
      </c>
      <c r="U3" s="36" t="s">
        <v>20</v>
      </c>
      <c r="V3" s="36" t="s">
        <v>706</v>
      </c>
      <c r="W3" s="36" t="s">
        <v>615</v>
      </c>
    </row>
    <row r="4" spans="1:23" x14ac:dyDescent="0.25">
      <c r="A4" s="40"/>
      <c r="B4" s="42"/>
      <c r="C4" s="44"/>
      <c r="D4" s="35"/>
      <c r="E4" s="46"/>
      <c r="F4" s="40"/>
      <c r="G4" s="40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23" x14ac:dyDescent="0.25">
      <c r="A5" s="11">
        <v>18126</v>
      </c>
      <c r="B5" s="6" t="s">
        <v>24</v>
      </c>
      <c r="C5" s="6" t="s">
        <v>221</v>
      </c>
      <c r="D5" s="12">
        <v>31772</v>
      </c>
      <c r="E5" s="8">
        <v>129435</v>
      </c>
      <c r="F5" s="6" t="s">
        <v>54</v>
      </c>
      <c r="G5" s="16">
        <f>SUM(Q5+U5+V5)</f>
        <v>78</v>
      </c>
      <c r="H5" s="26"/>
      <c r="I5" s="26"/>
      <c r="J5" s="26"/>
      <c r="K5" s="26"/>
      <c r="L5" s="26"/>
      <c r="M5" s="26"/>
      <c r="N5" s="26"/>
      <c r="O5" s="26"/>
      <c r="P5" s="26"/>
      <c r="Q5" s="26" t="s">
        <v>710</v>
      </c>
      <c r="R5" s="26"/>
      <c r="S5" s="26"/>
      <c r="T5" s="26"/>
      <c r="U5" s="26" t="s">
        <v>137</v>
      </c>
      <c r="V5" s="26" t="s">
        <v>121</v>
      </c>
      <c r="W5" s="26"/>
    </row>
    <row r="6" spans="1:23" x14ac:dyDescent="0.25">
      <c r="A6" s="11">
        <v>18150</v>
      </c>
      <c r="B6" s="6" t="s">
        <v>205</v>
      </c>
      <c r="C6" s="6" t="s">
        <v>222</v>
      </c>
      <c r="D6" s="12">
        <v>0</v>
      </c>
      <c r="E6" s="8">
        <v>0</v>
      </c>
      <c r="F6" s="6" t="s">
        <v>57</v>
      </c>
      <c r="G6" s="18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</row>
    <row r="7" spans="1:23" x14ac:dyDescent="0.25">
      <c r="A7" s="11">
        <v>18157</v>
      </c>
      <c r="B7" s="6" t="s">
        <v>50</v>
      </c>
      <c r="C7" s="6" t="s">
        <v>223</v>
      </c>
      <c r="D7" s="12">
        <v>33039</v>
      </c>
      <c r="E7" s="8">
        <v>0</v>
      </c>
      <c r="F7" s="6" t="s">
        <v>54</v>
      </c>
      <c r="G7" s="18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</row>
    <row r="8" spans="1:23" x14ac:dyDescent="0.25">
      <c r="A8" s="11">
        <v>18176</v>
      </c>
      <c r="B8" s="6" t="s">
        <v>21</v>
      </c>
      <c r="C8" s="6" t="s">
        <v>224</v>
      </c>
      <c r="D8" s="12">
        <v>0</v>
      </c>
      <c r="E8" s="8">
        <v>0</v>
      </c>
      <c r="F8" s="6" t="s">
        <v>52</v>
      </c>
      <c r="G8" s="18">
        <v>27</v>
      </c>
      <c r="H8" s="26"/>
      <c r="I8" s="26"/>
      <c r="J8" s="26"/>
      <c r="K8" s="26"/>
      <c r="L8" s="26"/>
      <c r="M8" s="26"/>
      <c r="N8" s="26" t="s">
        <v>269</v>
      </c>
      <c r="O8" s="26"/>
      <c r="P8" s="26"/>
      <c r="Q8" s="26"/>
      <c r="R8" s="26"/>
      <c r="S8" s="26"/>
      <c r="T8" s="26"/>
      <c r="U8" s="26"/>
      <c r="V8" s="26"/>
      <c r="W8" s="26"/>
    </row>
    <row r="9" spans="1:23" x14ac:dyDescent="0.25">
      <c r="A9" s="11">
        <v>18186</v>
      </c>
      <c r="B9" s="6" t="s">
        <v>21</v>
      </c>
      <c r="C9" s="6" t="s">
        <v>225</v>
      </c>
      <c r="D9" s="12">
        <v>31844</v>
      </c>
      <c r="E9" s="8">
        <v>129128</v>
      </c>
      <c r="F9" s="6" t="s">
        <v>54</v>
      </c>
      <c r="G9" s="18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</row>
    <row r="10" spans="1:23" x14ac:dyDescent="0.25">
      <c r="A10" s="11">
        <v>18190</v>
      </c>
      <c r="B10" s="6" t="s">
        <v>206</v>
      </c>
      <c r="C10" s="6" t="s">
        <v>226</v>
      </c>
      <c r="D10" s="12">
        <v>31847</v>
      </c>
      <c r="E10" s="8">
        <v>129303</v>
      </c>
      <c r="F10" s="6" t="s">
        <v>54</v>
      </c>
      <c r="G10" s="16">
        <f>SUM(N10+Q10+T10+V10)</f>
        <v>96.75</v>
      </c>
      <c r="H10" s="26"/>
      <c r="I10" s="26"/>
      <c r="J10" s="26"/>
      <c r="K10" s="26"/>
      <c r="L10" s="26"/>
      <c r="M10" s="26"/>
      <c r="N10" s="26" t="s">
        <v>130</v>
      </c>
      <c r="O10" s="26"/>
      <c r="P10" s="26"/>
      <c r="Q10" s="26" t="s">
        <v>158</v>
      </c>
      <c r="R10" s="26"/>
      <c r="S10" s="26"/>
      <c r="T10" s="26" t="s">
        <v>270</v>
      </c>
      <c r="U10" s="26"/>
      <c r="V10" s="26" t="s">
        <v>152</v>
      </c>
      <c r="W10" s="26"/>
    </row>
    <row r="11" spans="1:23" x14ac:dyDescent="0.25">
      <c r="A11" s="11">
        <v>18191</v>
      </c>
      <c r="B11" s="6" t="s">
        <v>45</v>
      </c>
      <c r="C11" s="6" t="s">
        <v>227</v>
      </c>
      <c r="D11" s="12">
        <v>31780</v>
      </c>
      <c r="E11" s="8">
        <v>129129</v>
      </c>
      <c r="F11" s="6" t="s">
        <v>54</v>
      </c>
      <c r="G11" s="16">
        <f>SUM(H11+N11+O11+Q11)</f>
        <v>89.5</v>
      </c>
      <c r="H11" s="26" t="s">
        <v>189</v>
      </c>
      <c r="I11" s="26"/>
      <c r="J11" s="26"/>
      <c r="K11" s="26"/>
      <c r="L11" s="26"/>
      <c r="M11" s="26"/>
      <c r="N11" s="26" t="s">
        <v>149</v>
      </c>
      <c r="O11" s="26" t="s">
        <v>138</v>
      </c>
      <c r="P11" s="26"/>
      <c r="Q11" s="26" t="s">
        <v>271</v>
      </c>
      <c r="R11" s="26"/>
      <c r="S11" s="26"/>
      <c r="T11" s="26"/>
      <c r="U11" s="26"/>
      <c r="V11" s="26"/>
      <c r="W11" s="26"/>
    </row>
    <row r="12" spans="1:23" x14ac:dyDescent="0.25">
      <c r="A12" s="11">
        <v>18199</v>
      </c>
      <c r="B12" s="6" t="s">
        <v>45</v>
      </c>
      <c r="C12" s="6" t="s">
        <v>227</v>
      </c>
      <c r="D12" s="12">
        <v>31851</v>
      </c>
      <c r="E12" s="8">
        <v>128782</v>
      </c>
      <c r="F12" s="6" t="s">
        <v>54</v>
      </c>
      <c r="G12" s="16">
        <f>SUM(H12+N12+O12+Q12+S12+T12)</f>
        <v>123.5</v>
      </c>
      <c r="H12" s="26" t="s">
        <v>173</v>
      </c>
      <c r="I12" s="26"/>
      <c r="J12" s="26"/>
      <c r="K12" s="26"/>
      <c r="L12" s="26"/>
      <c r="M12" s="26"/>
      <c r="N12" s="26" t="s">
        <v>175</v>
      </c>
      <c r="O12" s="26" t="s">
        <v>187</v>
      </c>
      <c r="P12" s="26"/>
      <c r="Q12" s="26" t="s">
        <v>747</v>
      </c>
      <c r="R12" s="26"/>
      <c r="S12" s="26" t="s">
        <v>111</v>
      </c>
      <c r="T12" s="26" t="s">
        <v>155</v>
      </c>
      <c r="U12" s="26"/>
      <c r="V12" s="26"/>
      <c r="W12" s="26"/>
    </row>
    <row r="13" spans="1:23" x14ac:dyDescent="0.25">
      <c r="A13" s="11">
        <v>18205</v>
      </c>
      <c r="B13" s="6" t="s">
        <v>22</v>
      </c>
      <c r="C13" s="6" t="s">
        <v>228</v>
      </c>
      <c r="D13" s="12">
        <v>31972</v>
      </c>
      <c r="E13" s="8">
        <v>0</v>
      </c>
      <c r="F13" s="6" t="s">
        <v>54</v>
      </c>
      <c r="G13" s="16">
        <f>SUM(P13+V13)</f>
        <v>29.5</v>
      </c>
      <c r="H13" s="26"/>
      <c r="I13" s="26"/>
      <c r="J13" s="26"/>
      <c r="K13" s="26"/>
      <c r="L13" s="26"/>
      <c r="M13" s="26"/>
      <c r="N13" s="26"/>
      <c r="O13" s="26"/>
      <c r="P13" s="26" t="s">
        <v>272</v>
      </c>
      <c r="Q13" s="26"/>
      <c r="R13" s="26"/>
      <c r="S13" s="26"/>
      <c r="T13" s="26"/>
      <c r="U13" s="26"/>
      <c r="V13" s="26" t="s">
        <v>272</v>
      </c>
      <c r="W13" s="26"/>
    </row>
    <row r="14" spans="1:23" x14ac:dyDescent="0.25">
      <c r="A14" s="11">
        <v>18242</v>
      </c>
      <c r="B14" s="6" t="s">
        <v>44</v>
      </c>
      <c r="C14" s="6" t="s">
        <v>229</v>
      </c>
      <c r="D14" s="12">
        <v>31698</v>
      </c>
      <c r="E14" s="8">
        <v>130632</v>
      </c>
      <c r="F14" s="6" t="s">
        <v>54</v>
      </c>
      <c r="G14" s="16">
        <f>SUM(H14+K14+N14+O14+S14+T14)</f>
        <v>206.25</v>
      </c>
      <c r="H14" s="26" t="s">
        <v>274</v>
      </c>
      <c r="I14" s="26"/>
      <c r="J14" s="26"/>
      <c r="K14" s="26" t="s">
        <v>200</v>
      </c>
      <c r="L14" s="26"/>
      <c r="M14" s="26"/>
      <c r="N14" s="26" t="s">
        <v>276</v>
      </c>
      <c r="O14" s="26" t="s">
        <v>275</v>
      </c>
      <c r="P14" s="26"/>
      <c r="Q14" s="26"/>
      <c r="R14" s="26"/>
      <c r="S14" s="26" t="s">
        <v>174</v>
      </c>
      <c r="T14" s="26" t="s">
        <v>273</v>
      </c>
      <c r="U14" s="26"/>
      <c r="V14" s="26"/>
      <c r="W14" s="26"/>
    </row>
    <row r="15" spans="1:23" x14ac:dyDescent="0.25">
      <c r="A15" s="11">
        <v>18249</v>
      </c>
      <c r="B15" s="6" t="s">
        <v>22</v>
      </c>
      <c r="C15" s="6" t="s">
        <v>230</v>
      </c>
      <c r="D15" s="12">
        <v>32049</v>
      </c>
      <c r="E15" s="8">
        <v>128932</v>
      </c>
      <c r="F15" s="6" t="s">
        <v>54</v>
      </c>
      <c r="G15" s="16">
        <f>SUM(H15+N15)</f>
        <v>2.75</v>
      </c>
      <c r="H15" s="26" t="s">
        <v>144</v>
      </c>
      <c r="I15" s="26"/>
      <c r="J15" s="26"/>
      <c r="K15" s="26"/>
      <c r="L15" s="26"/>
      <c r="M15" s="26"/>
      <c r="N15" s="26" t="s">
        <v>277</v>
      </c>
      <c r="O15" s="26"/>
      <c r="P15" s="26"/>
      <c r="Q15" s="26"/>
      <c r="R15" s="26"/>
      <c r="S15" s="26"/>
      <c r="T15" s="26"/>
      <c r="U15" s="26"/>
      <c r="V15" s="26"/>
      <c r="W15" s="26"/>
    </row>
    <row r="16" spans="1:23" x14ac:dyDescent="0.25">
      <c r="A16" s="11">
        <v>18251</v>
      </c>
      <c r="B16" s="6" t="s">
        <v>39</v>
      </c>
      <c r="C16" s="6" t="s">
        <v>231</v>
      </c>
      <c r="D16" s="12">
        <v>0</v>
      </c>
      <c r="E16" s="8">
        <v>0</v>
      </c>
      <c r="F16" s="6" t="s">
        <v>52</v>
      </c>
      <c r="G16" s="16">
        <f>SUM(N16+V16)</f>
        <v>18.75</v>
      </c>
      <c r="H16" s="26"/>
      <c r="I16" s="26"/>
      <c r="J16" s="26"/>
      <c r="K16" s="26"/>
      <c r="L16" s="26"/>
      <c r="M16" s="26"/>
      <c r="N16" s="26" t="s">
        <v>278</v>
      </c>
      <c r="O16" s="26"/>
      <c r="P16" s="26"/>
      <c r="Q16" s="26"/>
      <c r="R16" s="26"/>
      <c r="S16" s="26"/>
      <c r="T16" s="26"/>
      <c r="U16" s="26"/>
      <c r="V16" s="26" t="s">
        <v>130</v>
      </c>
      <c r="W16" s="26"/>
    </row>
    <row r="17" spans="1:23" x14ac:dyDescent="0.25">
      <c r="A17" s="11">
        <v>18259</v>
      </c>
      <c r="B17" s="6" t="s">
        <v>49</v>
      </c>
      <c r="C17" s="6" t="s">
        <v>232</v>
      </c>
      <c r="D17" s="12">
        <v>32103</v>
      </c>
      <c r="E17" s="8">
        <v>129193</v>
      </c>
      <c r="F17" s="6" t="s">
        <v>54</v>
      </c>
      <c r="G17" s="16">
        <f>SUM(N17+T17)</f>
        <v>9</v>
      </c>
      <c r="H17" s="26"/>
      <c r="I17" s="26"/>
      <c r="J17" s="26"/>
      <c r="K17" s="26"/>
      <c r="L17" s="26"/>
      <c r="M17" s="26"/>
      <c r="N17" s="26" t="s">
        <v>139</v>
      </c>
      <c r="O17" s="26"/>
      <c r="P17" s="26"/>
      <c r="Q17" s="26"/>
      <c r="R17" s="26"/>
      <c r="S17" s="26"/>
      <c r="T17" s="26" t="s">
        <v>121</v>
      </c>
      <c r="U17" s="26"/>
      <c r="V17" s="26"/>
      <c r="W17" s="26"/>
    </row>
    <row r="18" spans="1:23" x14ac:dyDescent="0.25">
      <c r="A18" s="11">
        <v>18260</v>
      </c>
      <c r="B18" s="6" t="s">
        <v>39</v>
      </c>
      <c r="C18" s="6" t="s">
        <v>233</v>
      </c>
      <c r="D18" s="12">
        <v>32420</v>
      </c>
      <c r="E18" s="8">
        <v>129314</v>
      </c>
      <c r="F18" s="6" t="s">
        <v>54</v>
      </c>
      <c r="G18" s="16">
        <f>SUM(N18+P18+Q18+S18+T18)</f>
        <v>193.75</v>
      </c>
      <c r="H18" s="26"/>
      <c r="I18" s="26"/>
      <c r="J18" s="26"/>
      <c r="K18" s="26"/>
      <c r="L18" s="26"/>
      <c r="M18" s="26"/>
      <c r="N18" s="26" t="s">
        <v>159</v>
      </c>
      <c r="O18" s="26"/>
      <c r="P18" s="26" t="s">
        <v>279</v>
      </c>
      <c r="Q18" s="26" t="s">
        <v>118</v>
      </c>
      <c r="R18" s="26"/>
      <c r="S18" s="26" t="s">
        <v>157</v>
      </c>
      <c r="T18" s="26" t="s">
        <v>122</v>
      </c>
      <c r="U18" s="26"/>
      <c r="V18" s="26"/>
      <c r="W18" s="26"/>
    </row>
    <row r="19" spans="1:23" x14ac:dyDescent="0.25">
      <c r="A19" s="11">
        <v>18262</v>
      </c>
      <c r="B19" s="6" t="s">
        <v>39</v>
      </c>
      <c r="C19" s="6" t="s">
        <v>234</v>
      </c>
      <c r="D19" s="12">
        <v>32112</v>
      </c>
      <c r="E19" s="8">
        <v>128952</v>
      </c>
      <c r="F19" s="6" t="s">
        <v>54</v>
      </c>
      <c r="G19" s="16">
        <f>SUM(H19+N19+P19+T19+W19)</f>
        <v>104.5</v>
      </c>
      <c r="H19" s="26" t="s">
        <v>121</v>
      </c>
      <c r="I19" s="26"/>
      <c r="J19" s="26"/>
      <c r="K19" s="26"/>
      <c r="L19" s="26"/>
      <c r="M19" s="26"/>
      <c r="N19" s="26" t="s">
        <v>112</v>
      </c>
      <c r="O19" s="26"/>
      <c r="P19" s="26" t="s">
        <v>280</v>
      </c>
      <c r="Q19" s="26"/>
      <c r="R19" s="26"/>
      <c r="S19" s="26"/>
      <c r="T19" s="26" t="s">
        <v>184</v>
      </c>
      <c r="U19" s="26"/>
      <c r="V19" s="26"/>
      <c r="W19" s="26" t="s">
        <v>121</v>
      </c>
    </row>
    <row r="20" spans="1:23" x14ac:dyDescent="0.25">
      <c r="A20" s="11">
        <v>18263</v>
      </c>
      <c r="B20" s="6" t="s">
        <v>21</v>
      </c>
      <c r="C20" s="6" t="s">
        <v>235</v>
      </c>
      <c r="D20" s="12">
        <v>32028</v>
      </c>
      <c r="E20" s="8">
        <v>129366</v>
      </c>
      <c r="F20" s="6" t="s">
        <v>54</v>
      </c>
      <c r="G20" s="16">
        <f>SUM(N20+O20+Q20+S20)</f>
        <v>19.75</v>
      </c>
      <c r="H20" s="26"/>
      <c r="I20" s="26"/>
      <c r="J20" s="26"/>
      <c r="K20" s="26"/>
      <c r="L20" s="26"/>
      <c r="M20" s="26"/>
      <c r="N20" s="26" t="s">
        <v>190</v>
      </c>
      <c r="O20" s="26" t="s">
        <v>144</v>
      </c>
      <c r="P20" s="26"/>
      <c r="Q20" s="26" t="s">
        <v>139</v>
      </c>
      <c r="R20" s="26"/>
      <c r="S20" s="26" t="s">
        <v>278</v>
      </c>
      <c r="T20" s="26"/>
      <c r="U20" s="26"/>
      <c r="V20" s="26"/>
      <c r="W20" s="26"/>
    </row>
    <row r="21" spans="1:23" x14ac:dyDescent="0.25">
      <c r="A21" s="11">
        <v>18278</v>
      </c>
      <c r="B21" s="6" t="s">
        <v>50</v>
      </c>
      <c r="C21" s="6" t="s">
        <v>236</v>
      </c>
      <c r="D21" s="12">
        <v>33516</v>
      </c>
      <c r="E21" s="8">
        <v>0</v>
      </c>
      <c r="F21" s="6" t="s">
        <v>54</v>
      </c>
      <c r="G21" s="18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</row>
    <row r="22" spans="1:23" x14ac:dyDescent="0.25">
      <c r="A22" s="11">
        <v>18279</v>
      </c>
      <c r="B22" s="6" t="s">
        <v>21</v>
      </c>
      <c r="C22" s="6" t="s">
        <v>237</v>
      </c>
      <c r="D22" s="12">
        <v>32141</v>
      </c>
      <c r="E22" s="8">
        <v>0</v>
      </c>
      <c r="F22" s="6" t="s">
        <v>55</v>
      </c>
      <c r="G22" s="18">
        <v>4.25</v>
      </c>
      <c r="H22" s="26"/>
      <c r="I22" s="26"/>
      <c r="J22" s="26"/>
      <c r="K22" s="26"/>
      <c r="L22" s="26"/>
      <c r="M22" s="26"/>
      <c r="N22" s="26" t="s">
        <v>281</v>
      </c>
      <c r="O22" s="26"/>
      <c r="P22" s="26"/>
      <c r="Q22" s="26"/>
      <c r="R22" s="26"/>
      <c r="S22" s="26"/>
      <c r="T22" s="26"/>
      <c r="U22" s="26"/>
      <c r="V22" s="26"/>
      <c r="W22" s="26"/>
    </row>
    <row r="23" spans="1:23" x14ac:dyDescent="0.25">
      <c r="A23" s="11">
        <v>18285</v>
      </c>
      <c r="B23" s="6" t="s">
        <v>212</v>
      </c>
      <c r="C23" s="6" t="s">
        <v>238</v>
      </c>
      <c r="D23" s="12">
        <v>0</v>
      </c>
      <c r="E23" s="8">
        <v>0</v>
      </c>
      <c r="F23" s="6" t="s">
        <v>52</v>
      </c>
      <c r="G23" s="18">
        <v>30</v>
      </c>
      <c r="H23" s="26"/>
      <c r="I23" s="26"/>
      <c r="J23" s="26"/>
      <c r="K23" s="26"/>
      <c r="L23" s="26"/>
      <c r="M23" s="26"/>
      <c r="N23" s="27"/>
      <c r="O23" s="26"/>
      <c r="P23" s="26"/>
      <c r="Q23" s="26"/>
      <c r="R23" s="26"/>
      <c r="S23" s="26"/>
      <c r="T23" s="26"/>
      <c r="U23" s="26"/>
      <c r="V23" s="26" t="s">
        <v>611</v>
      </c>
      <c r="W23" s="26"/>
    </row>
    <row r="24" spans="1:23" x14ac:dyDescent="0.25">
      <c r="A24" s="11">
        <v>18286</v>
      </c>
      <c r="B24" s="6" t="s">
        <v>21</v>
      </c>
      <c r="C24" s="6" t="s">
        <v>239</v>
      </c>
      <c r="D24" s="12">
        <v>32571</v>
      </c>
      <c r="E24" s="8">
        <v>130981</v>
      </c>
      <c r="F24" s="6" t="s">
        <v>52</v>
      </c>
      <c r="G24" s="18">
        <v>12</v>
      </c>
      <c r="H24" s="26"/>
      <c r="I24" s="26"/>
      <c r="J24" s="26"/>
      <c r="K24" s="26"/>
      <c r="L24" s="26"/>
      <c r="M24" s="26"/>
      <c r="N24" s="26" t="s">
        <v>131</v>
      </c>
      <c r="O24" s="26"/>
      <c r="P24" s="26"/>
      <c r="Q24" s="26"/>
      <c r="R24" s="26"/>
      <c r="S24" s="26"/>
      <c r="T24" s="26"/>
      <c r="U24" s="26"/>
      <c r="V24" s="26"/>
      <c r="W24" s="26"/>
    </row>
    <row r="25" spans="1:23" x14ac:dyDescent="0.25">
      <c r="A25" s="11">
        <v>18288</v>
      </c>
      <c r="B25" s="6" t="s">
        <v>21</v>
      </c>
      <c r="C25" s="6" t="s">
        <v>240</v>
      </c>
      <c r="D25" s="12">
        <v>32454</v>
      </c>
      <c r="E25" s="8">
        <v>133636</v>
      </c>
      <c r="F25" s="6" t="s">
        <v>54</v>
      </c>
      <c r="G25" s="16">
        <f>SUM(K25+O25+P25+Q25+T25)</f>
        <v>156.25</v>
      </c>
      <c r="H25" s="26"/>
      <c r="I25" s="26"/>
      <c r="J25" s="26"/>
      <c r="K25" s="26" t="s">
        <v>182</v>
      </c>
      <c r="L25" s="26"/>
      <c r="M25" s="26"/>
      <c r="N25" s="26"/>
      <c r="O25" s="26" t="s">
        <v>131</v>
      </c>
      <c r="P25" s="26" t="s">
        <v>282</v>
      </c>
      <c r="Q25" s="26" t="s">
        <v>158</v>
      </c>
      <c r="R25" s="26"/>
      <c r="S25" s="26"/>
      <c r="T25" s="26" t="s">
        <v>184</v>
      </c>
      <c r="U25" s="26"/>
      <c r="V25" s="26"/>
      <c r="W25" s="26"/>
    </row>
    <row r="26" spans="1:23" x14ac:dyDescent="0.25">
      <c r="A26" s="11">
        <v>18289</v>
      </c>
      <c r="B26" s="6" t="s">
        <v>21</v>
      </c>
      <c r="C26" s="6" t="s">
        <v>241</v>
      </c>
      <c r="D26" s="12">
        <v>32517</v>
      </c>
      <c r="E26" s="8">
        <v>131707</v>
      </c>
      <c r="F26" s="6" t="s">
        <v>54</v>
      </c>
      <c r="G26" s="16">
        <f>SUM(N26+O26+T26)</f>
        <v>86.25</v>
      </c>
      <c r="H26" s="26"/>
      <c r="I26" s="26"/>
      <c r="J26" s="26"/>
      <c r="K26" s="26"/>
      <c r="L26" s="26"/>
      <c r="M26" s="26"/>
      <c r="N26" s="26" t="s">
        <v>283</v>
      </c>
      <c r="O26" s="26" t="s">
        <v>184</v>
      </c>
      <c r="P26" s="26"/>
      <c r="Q26" s="26"/>
      <c r="R26" s="26"/>
      <c r="S26" s="26"/>
      <c r="T26" s="26" t="s">
        <v>134</v>
      </c>
      <c r="U26" s="26"/>
      <c r="V26" s="26"/>
      <c r="W26" s="26"/>
    </row>
    <row r="27" spans="1:23" x14ac:dyDescent="0.25">
      <c r="A27" s="11">
        <v>18290</v>
      </c>
      <c r="B27" s="6" t="s">
        <v>24</v>
      </c>
      <c r="C27" s="6" t="s">
        <v>242</v>
      </c>
      <c r="D27" s="12">
        <v>30304</v>
      </c>
      <c r="E27" s="8">
        <v>131814</v>
      </c>
      <c r="F27" s="6" t="s">
        <v>54</v>
      </c>
      <c r="G27" s="16">
        <f>SUM(J27+K27+N27+Q27+U27)</f>
        <v>258.5</v>
      </c>
      <c r="H27" s="26"/>
      <c r="I27" s="26"/>
      <c r="J27" s="26" t="s">
        <v>136</v>
      </c>
      <c r="K27" s="26" t="s">
        <v>147</v>
      </c>
      <c r="L27" s="26"/>
      <c r="M27" s="26"/>
      <c r="N27" s="26" t="s">
        <v>285</v>
      </c>
      <c r="O27" s="26"/>
      <c r="P27" s="26"/>
      <c r="Q27" s="26" t="s">
        <v>284</v>
      </c>
      <c r="R27" s="26"/>
      <c r="S27" s="26"/>
      <c r="T27" s="26"/>
      <c r="U27" s="26" t="s">
        <v>286</v>
      </c>
      <c r="V27" s="26"/>
      <c r="W27" s="26"/>
    </row>
    <row r="28" spans="1:23" x14ac:dyDescent="0.25">
      <c r="A28" s="11">
        <v>18291</v>
      </c>
      <c r="B28" s="6" t="s">
        <v>213</v>
      </c>
      <c r="C28" s="6" t="s">
        <v>243</v>
      </c>
      <c r="D28" s="12">
        <v>31913</v>
      </c>
      <c r="E28" s="8">
        <v>129157</v>
      </c>
      <c r="F28" s="6" t="s">
        <v>54</v>
      </c>
      <c r="G28" s="16">
        <f>SUM(N28+P28+Q28)</f>
        <v>14.5</v>
      </c>
      <c r="H28" s="26"/>
      <c r="I28" s="26"/>
      <c r="J28" s="26"/>
      <c r="K28" s="26"/>
      <c r="L28" s="26"/>
      <c r="M28" s="26"/>
      <c r="N28" s="26" t="s">
        <v>200</v>
      </c>
      <c r="O28" s="26"/>
      <c r="P28" s="26" t="s">
        <v>138</v>
      </c>
      <c r="Q28" s="26" t="s">
        <v>116</v>
      </c>
      <c r="R28" s="26"/>
      <c r="S28" s="26"/>
      <c r="T28" s="26"/>
      <c r="U28" s="26"/>
      <c r="V28" s="26"/>
      <c r="W28" s="26"/>
    </row>
    <row r="29" spans="1:23" x14ac:dyDescent="0.25">
      <c r="A29" s="11">
        <v>18297</v>
      </c>
      <c r="B29" s="6" t="s">
        <v>207</v>
      </c>
      <c r="C29" s="6" t="s">
        <v>244</v>
      </c>
      <c r="D29" s="12">
        <v>32382</v>
      </c>
      <c r="E29" s="8">
        <v>131390</v>
      </c>
      <c r="F29" s="6" t="s">
        <v>54</v>
      </c>
      <c r="G29" s="16">
        <f>SUM(N29+Q29+T29)</f>
        <v>75</v>
      </c>
      <c r="H29" s="26"/>
      <c r="I29" s="26"/>
      <c r="J29" s="26"/>
      <c r="K29" s="26"/>
      <c r="L29" s="26"/>
      <c r="M29" s="26"/>
      <c r="N29" s="26" t="s">
        <v>287</v>
      </c>
      <c r="O29" s="26"/>
      <c r="P29" s="26"/>
      <c r="Q29" s="26" t="s">
        <v>184</v>
      </c>
      <c r="R29" s="26"/>
      <c r="S29" s="26"/>
      <c r="T29" s="26" t="s">
        <v>155</v>
      </c>
      <c r="U29" s="26"/>
      <c r="V29" s="26"/>
      <c r="W29" s="26"/>
    </row>
    <row r="30" spans="1:23" x14ac:dyDescent="0.25">
      <c r="A30" s="11">
        <v>18302</v>
      </c>
      <c r="B30" s="6" t="s">
        <v>21</v>
      </c>
      <c r="C30" s="6" t="s">
        <v>245</v>
      </c>
      <c r="D30" s="12">
        <v>32082</v>
      </c>
      <c r="E30" s="8">
        <v>129425</v>
      </c>
      <c r="F30" s="6" t="s">
        <v>54</v>
      </c>
      <c r="G30" s="18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</row>
    <row r="31" spans="1:23" x14ac:dyDescent="0.25">
      <c r="A31" s="11">
        <v>18309</v>
      </c>
      <c r="B31" s="6" t="s">
        <v>208</v>
      </c>
      <c r="C31" s="6" t="s">
        <v>246</v>
      </c>
      <c r="D31" s="12">
        <v>32192</v>
      </c>
      <c r="E31" s="8">
        <v>128974</v>
      </c>
      <c r="F31" s="6" t="s">
        <v>54</v>
      </c>
      <c r="G31" s="18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</row>
    <row r="32" spans="1:23" x14ac:dyDescent="0.25">
      <c r="A32" s="11">
        <v>18316</v>
      </c>
      <c r="B32" s="6" t="s">
        <v>208</v>
      </c>
      <c r="C32" s="6" t="s">
        <v>247</v>
      </c>
      <c r="D32" s="12">
        <v>32203</v>
      </c>
      <c r="E32" s="8">
        <v>129112</v>
      </c>
      <c r="F32" s="6" t="s">
        <v>54</v>
      </c>
      <c r="G32" s="18">
        <v>3</v>
      </c>
      <c r="H32" s="26"/>
      <c r="I32" s="26"/>
      <c r="J32" s="26"/>
      <c r="K32" s="26"/>
      <c r="L32" s="26"/>
      <c r="M32" s="26"/>
      <c r="N32" s="26" t="s">
        <v>130</v>
      </c>
      <c r="O32" s="26"/>
      <c r="P32" s="26"/>
      <c r="Q32" s="26"/>
      <c r="R32" s="26"/>
      <c r="S32" s="26"/>
      <c r="T32" s="26"/>
      <c r="U32" s="26"/>
      <c r="V32" s="26"/>
      <c r="W32" s="26"/>
    </row>
    <row r="33" spans="1:23" x14ac:dyDescent="0.25">
      <c r="A33" s="11">
        <v>18322</v>
      </c>
      <c r="B33" s="6" t="s">
        <v>214</v>
      </c>
      <c r="C33" s="6" t="s">
        <v>248</v>
      </c>
      <c r="D33" s="12">
        <v>31369</v>
      </c>
      <c r="E33" s="8">
        <v>130543</v>
      </c>
      <c r="F33" s="6" t="s">
        <v>54</v>
      </c>
      <c r="G33" s="16">
        <f>SUM(Q33+T33+V33)</f>
        <v>131.75</v>
      </c>
      <c r="H33" s="26"/>
      <c r="I33" s="26"/>
      <c r="J33" s="26"/>
      <c r="K33" s="26"/>
      <c r="L33" s="26"/>
      <c r="M33" s="26"/>
      <c r="N33" s="26"/>
      <c r="O33" s="26"/>
      <c r="P33" s="26"/>
      <c r="Q33" s="26" t="s">
        <v>711</v>
      </c>
      <c r="R33" s="26"/>
      <c r="S33" s="26"/>
      <c r="T33" s="26" t="s">
        <v>288</v>
      </c>
      <c r="U33" s="26"/>
      <c r="V33" s="26" t="s">
        <v>115</v>
      </c>
      <c r="W33" s="26"/>
    </row>
    <row r="34" spans="1:23" x14ac:dyDescent="0.25">
      <c r="A34" s="11">
        <v>18325</v>
      </c>
      <c r="B34" s="6" t="s">
        <v>209</v>
      </c>
      <c r="C34" s="6" t="s">
        <v>249</v>
      </c>
      <c r="D34" s="12">
        <v>32196</v>
      </c>
      <c r="E34" s="8">
        <v>129379</v>
      </c>
      <c r="F34" s="6" t="s">
        <v>54</v>
      </c>
      <c r="G34" s="18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</row>
    <row r="35" spans="1:23" x14ac:dyDescent="0.25">
      <c r="A35" s="11">
        <v>18329</v>
      </c>
      <c r="B35" s="6" t="s">
        <v>210</v>
      </c>
      <c r="C35" s="6" t="s">
        <v>250</v>
      </c>
      <c r="D35" s="12">
        <v>32391</v>
      </c>
      <c r="E35" s="8">
        <v>129342</v>
      </c>
      <c r="F35" s="6" t="s">
        <v>54</v>
      </c>
      <c r="G35" s="16">
        <f>SUM(N35+O35+Q35+S35+T35+U35+V35)</f>
        <v>332</v>
      </c>
      <c r="H35" s="26"/>
      <c r="I35" s="26"/>
      <c r="J35" s="26"/>
      <c r="K35" s="26"/>
      <c r="L35" s="26"/>
      <c r="M35" s="26"/>
      <c r="N35" s="26" t="s">
        <v>154</v>
      </c>
      <c r="O35" s="26" t="s">
        <v>138</v>
      </c>
      <c r="P35" s="26"/>
      <c r="Q35" s="26" t="s">
        <v>533</v>
      </c>
      <c r="R35" s="26"/>
      <c r="S35" s="26" t="s">
        <v>290</v>
      </c>
      <c r="T35" s="26" t="s">
        <v>111</v>
      </c>
      <c r="U35" s="26" t="s">
        <v>289</v>
      </c>
      <c r="V35" s="26" t="s">
        <v>712</v>
      </c>
      <c r="W35" s="26"/>
    </row>
    <row r="36" spans="1:23" x14ac:dyDescent="0.25">
      <c r="A36" s="11">
        <v>18337</v>
      </c>
      <c r="B36" s="6" t="s">
        <v>211</v>
      </c>
      <c r="C36" s="6" t="s">
        <v>251</v>
      </c>
      <c r="D36" s="12">
        <v>32143</v>
      </c>
      <c r="E36" s="8">
        <v>129409</v>
      </c>
      <c r="F36" s="6" t="s">
        <v>54</v>
      </c>
      <c r="G36" s="16">
        <f>SUM(H36+J36+N36)</f>
        <v>91</v>
      </c>
      <c r="H36" s="26" t="s">
        <v>291</v>
      </c>
      <c r="I36" s="26"/>
      <c r="J36" s="26" t="s">
        <v>292</v>
      </c>
      <c r="K36" s="26"/>
      <c r="L36" s="26"/>
      <c r="M36" s="26"/>
      <c r="N36" s="26" t="s">
        <v>115</v>
      </c>
      <c r="O36" s="26"/>
      <c r="P36" s="26"/>
      <c r="Q36" s="26"/>
      <c r="R36" s="26"/>
      <c r="S36" s="26"/>
      <c r="T36" s="26"/>
      <c r="U36" s="26"/>
      <c r="V36" s="26"/>
      <c r="W36" s="26"/>
    </row>
    <row r="37" spans="1:23" x14ac:dyDescent="0.25">
      <c r="A37" s="11">
        <v>18344</v>
      </c>
      <c r="B37" s="6" t="s">
        <v>43</v>
      </c>
      <c r="C37" s="6" t="s">
        <v>252</v>
      </c>
      <c r="D37" s="12">
        <v>32216</v>
      </c>
      <c r="E37" s="8">
        <v>129267</v>
      </c>
      <c r="F37" s="6" t="s">
        <v>54</v>
      </c>
      <c r="G37" s="16">
        <f>SUM(N37+O37+Q37+T37+V37)</f>
        <v>30.25</v>
      </c>
      <c r="H37" s="26"/>
      <c r="I37" s="26"/>
      <c r="J37" s="26"/>
      <c r="K37" s="26"/>
      <c r="L37" s="26"/>
      <c r="M37" s="26"/>
      <c r="N37" s="26" t="s">
        <v>142</v>
      </c>
      <c r="O37" s="26" t="s">
        <v>130</v>
      </c>
      <c r="P37" s="26"/>
      <c r="Q37" s="26" t="s">
        <v>190</v>
      </c>
      <c r="R37" s="26"/>
      <c r="S37" s="26"/>
      <c r="T37" s="26" t="s">
        <v>119</v>
      </c>
      <c r="U37" s="26"/>
      <c r="V37" s="26" t="s">
        <v>144</v>
      </c>
      <c r="W37" s="26"/>
    </row>
    <row r="38" spans="1:23" x14ac:dyDescent="0.25">
      <c r="A38" s="11">
        <v>18388</v>
      </c>
      <c r="B38" s="6" t="s">
        <v>41</v>
      </c>
      <c r="C38" s="6" t="s">
        <v>253</v>
      </c>
      <c r="D38" s="12">
        <v>0</v>
      </c>
      <c r="E38" s="8">
        <v>0</v>
      </c>
      <c r="F38" s="6" t="s">
        <v>52</v>
      </c>
      <c r="G38" s="16">
        <f>SUM(Q38+T38)</f>
        <v>11</v>
      </c>
      <c r="H38" s="26"/>
      <c r="I38" s="26"/>
      <c r="J38" s="26"/>
      <c r="K38" s="26"/>
      <c r="L38" s="26"/>
      <c r="M38" s="26"/>
      <c r="N38" s="26"/>
      <c r="O38" s="26"/>
      <c r="P38" s="26"/>
      <c r="Q38" s="26" t="s">
        <v>148</v>
      </c>
      <c r="R38" s="26"/>
      <c r="S38" s="26"/>
      <c r="T38" s="26" t="s">
        <v>148</v>
      </c>
      <c r="U38" s="26"/>
      <c r="V38" s="26"/>
      <c r="W38" s="26"/>
    </row>
    <row r="39" spans="1:23" x14ac:dyDescent="0.25">
      <c r="A39" s="49">
        <v>18390</v>
      </c>
      <c r="B39" s="6" t="s">
        <v>39</v>
      </c>
      <c r="C39" s="6" t="s">
        <v>254</v>
      </c>
      <c r="D39" s="12">
        <v>32272</v>
      </c>
      <c r="E39" s="8">
        <v>0</v>
      </c>
      <c r="F39" s="6" t="s">
        <v>220</v>
      </c>
      <c r="G39" s="16">
        <f>SUM(H39+I39+M39+N39+O39+Q39+R39)</f>
        <v>279</v>
      </c>
      <c r="H39" s="26" t="s">
        <v>121</v>
      </c>
      <c r="I39" s="26" t="s">
        <v>294</v>
      </c>
      <c r="J39" s="26"/>
      <c r="K39" s="26"/>
      <c r="L39" s="26"/>
      <c r="M39" s="26" t="s">
        <v>295</v>
      </c>
      <c r="N39" s="26" t="s">
        <v>293</v>
      </c>
      <c r="O39" s="26" t="s">
        <v>289</v>
      </c>
      <c r="P39" s="26"/>
      <c r="Q39" s="26" t="s">
        <v>121</v>
      </c>
      <c r="R39" s="26" t="s">
        <v>296</v>
      </c>
      <c r="S39" s="26"/>
      <c r="T39" s="26"/>
      <c r="U39" s="26"/>
      <c r="V39" s="26"/>
      <c r="W39" s="26"/>
    </row>
    <row r="40" spans="1:23" x14ac:dyDescent="0.25">
      <c r="A40" s="11">
        <v>18391</v>
      </c>
      <c r="B40" s="6" t="s">
        <v>22</v>
      </c>
      <c r="C40" s="6" t="s">
        <v>255</v>
      </c>
      <c r="D40" s="12">
        <v>32322</v>
      </c>
      <c r="E40" s="8">
        <v>130553</v>
      </c>
      <c r="F40" s="6" t="s">
        <v>54</v>
      </c>
      <c r="G40" s="18">
        <v>4</v>
      </c>
      <c r="H40" s="26"/>
      <c r="I40" s="26"/>
      <c r="J40" s="26"/>
      <c r="K40" s="26"/>
      <c r="L40" s="26"/>
      <c r="M40" s="26"/>
      <c r="N40" s="26" t="s">
        <v>138</v>
      </c>
      <c r="O40" s="26"/>
      <c r="P40" s="26"/>
      <c r="Q40" s="26"/>
      <c r="R40" s="26"/>
      <c r="S40" s="26"/>
      <c r="T40" s="26"/>
      <c r="U40" s="26"/>
      <c r="V40" s="26"/>
      <c r="W40" s="26"/>
    </row>
    <row r="41" spans="1:23" x14ac:dyDescent="0.25">
      <c r="A41" s="11">
        <v>18397</v>
      </c>
      <c r="B41" s="6" t="s">
        <v>21</v>
      </c>
      <c r="C41" s="6" t="s">
        <v>256</v>
      </c>
      <c r="D41" s="12">
        <v>32313</v>
      </c>
      <c r="E41" s="8">
        <v>129390</v>
      </c>
      <c r="F41" s="6" t="s">
        <v>54</v>
      </c>
      <c r="G41" s="18">
        <v>20</v>
      </c>
      <c r="H41" s="26"/>
      <c r="I41" s="26"/>
      <c r="J41" s="26"/>
      <c r="K41" s="26"/>
      <c r="L41" s="26"/>
      <c r="M41" s="26"/>
      <c r="N41" s="26" t="s">
        <v>297</v>
      </c>
      <c r="O41" s="26"/>
      <c r="P41" s="26"/>
      <c r="Q41" s="26"/>
      <c r="R41" s="26"/>
      <c r="S41" s="26"/>
      <c r="T41" s="26"/>
      <c r="U41" s="26"/>
      <c r="V41" s="26"/>
      <c r="W41" s="26"/>
    </row>
    <row r="42" spans="1:23" x14ac:dyDescent="0.25">
      <c r="A42" s="11">
        <v>18398</v>
      </c>
      <c r="B42" s="6" t="s">
        <v>49</v>
      </c>
      <c r="C42" s="6" t="s">
        <v>257</v>
      </c>
      <c r="D42" s="12">
        <v>32293</v>
      </c>
      <c r="E42" s="8">
        <v>129296</v>
      </c>
      <c r="F42" s="6" t="s">
        <v>54</v>
      </c>
      <c r="G42" s="18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</row>
    <row r="43" spans="1:23" x14ac:dyDescent="0.25">
      <c r="A43" s="11">
        <v>18399</v>
      </c>
      <c r="B43" s="6" t="s">
        <v>215</v>
      </c>
      <c r="C43" s="6" t="s">
        <v>258</v>
      </c>
      <c r="D43" s="12">
        <v>32651</v>
      </c>
      <c r="E43" s="8">
        <v>131652</v>
      </c>
      <c r="F43" s="6" t="s">
        <v>54</v>
      </c>
      <c r="G43" s="16">
        <f>SUM(N43+O43+Q43+S43+T43)</f>
        <v>174.25</v>
      </c>
      <c r="H43" s="26"/>
      <c r="I43" s="26"/>
      <c r="J43" s="26"/>
      <c r="K43" s="26"/>
      <c r="L43" s="26"/>
      <c r="M43" s="26"/>
      <c r="N43" s="26" t="s">
        <v>298</v>
      </c>
      <c r="O43" s="26" t="s">
        <v>195</v>
      </c>
      <c r="P43" s="26"/>
      <c r="Q43" s="26" t="s">
        <v>171</v>
      </c>
      <c r="R43" s="26"/>
      <c r="S43" s="26" t="s">
        <v>130</v>
      </c>
      <c r="T43" s="26" t="s">
        <v>272</v>
      </c>
      <c r="U43" s="26"/>
      <c r="V43" s="26"/>
      <c r="W43" s="26"/>
    </row>
    <row r="44" spans="1:23" x14ac:dyDescent="0.25">
      <c r="A44" s="11">
        <v>18413</v>
      </c>
      <c r="B44" s="6" t="s">
        <v>217</v>
      </c>
      <c r="C44" s="6" t="s">
        <v>259</v>
      </c>
      <c r="D44" s="12">
        <v>32340</v>
      </c>
      <c r="E44" s="8">
        <v>129369</v>
      </c>
      <c r="F44" s="6" t="s">
        <v>54</v>
      </c>
      <c r="G44" s="18">
        <v>7.25</v>
      </c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 t="s">
        <v>178</v>
      </c>
      <c r="T44" s="26"/>
      <c r="U44" s="26"/>
      <c r="V44" s="26"/>
      <c r="W44" s="26"/>
    </row>
    <row r="45" spans="1:23" x14ac:dyDescent="0.25">
      <c r="A45" s="11">
        <v>18429</v>
      </c>
      <c r="B45" s="6" t="s">
        <v>45</v>
      </c>
      <c r="C45" s="6" t="s">
        <v>260</v>
      </c>
      <c r="D45" s="12">
        <v>0</v>
      </c>
      <c r="E45" s="8">
        <v>0</v>
      </c>
      <c r="F45" s="6" t="s">
        <v>52</v>
      </c>
      <c r="G45" s="18">
        <v>3</v>
      </c>
      <c r="H45" s="26"/>
      <c r="I45" s="26"/>
      <c r="J45" s="26"/>
      <c r="K45" s="26"/>
      <c r="L45" s="26"/>
      <c r="M45" s="26"/>
      <c r="N45" s="26" t="s">
        <v>130</v>
      </c>
      <c r="O45" s="26"/>
      <c r="P45" s="26"/>
      <c r="Q45" s="26"/>
      <c r="R45" s="26"/>
      <c r="S45" s="26"/>
      <c r="T45" s="26"/>
      <c r="U45" s="26"/>
      <c r="V45" s="26"/>
      <c r="W45" s="26"/>
    </row>
    <row r="46" spans="1:23" x14ac:dyDescent="0.25">
      <c r="A46" s="11">
        <v>18436</v>
      </c>
      <c r="B46" s="6" t="s">
        <v>21</v>
      </c>
      <c r="C46" s="6" t="s">
        <v>261</v>
      </c>
      <c r="D46" s="12">
        <v>0</v>
      </c>
      <c r="E46" s="8">
        <v>0</v>
      </c>
      <c r="F46" s="6" t="s">
        <v>52</v>
      </c>
      <c r="G46" s="18">
        <v>3.5</v>
      </c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 t="s">
        <v>184</v>
      </c>
      <c r="U46" s="26"/>
      <c r="V46" s="26"/>
      <c r="W46" s="26"/>
    </row>
    <row r="47" spans="1:23" x14ac:dyDescent="0.25">
      <c r="A47" s="11">
        <v>18437</v>
      </c>
      <c r="B47" s="6" t="s">
        <v>216</v>
      </c>
      <c r="C47" s="6" t="s">
        <v>262</v>
      </c>
      <c r="D47" s="12">
        <v>32357</v>
      </c>
      <c r="E47" s="8">
        <v>130834</v>
      </c>
      <c r="F47" s="6" t="s">
        <v>54</v>
      </c>
      <c r="G47" s="16">
        <f>SUM(K47+N47+O47+S47+T47)</f>
        <v>202.75</v>
      </c>
      <c r="H47" s="26"/>
      <c r="I47" s="26"/>
      <c r="J47" s="26"/>
      <c r="K47" s="26" t="s">
        <v>301</v>
      </c>
      <c r="L47" s="26"/>
      <c r="M47" s="26"/>
      <c r="N47" s="26" t="s">
        <v>148</v>
      </c>
      <c r="O47" s="26" t="s">
        <v>300</v>
      </c>
      <c r="P47" s="26"/>
      <c r="Q47" s="26"/>
      <c r="R47" s="26"/>
      <c r="S47" s="26" t="s">
        <v>135</v>
      </c>
      <c r="T47" s="26" t="s">
        <v>299</v>
      </c>
      <c r="U47" s="26"/>
      <c r="V47" s="26"/>
      <c r="W47" s="26"/>
    </row>
    <row r="48" spans="1:23" x14ac:dyDescent="0.25">
      <c r="A48" s="11">
        <v>18443</v>
      </c>
      <c r="B48" s="6" t="s">
        <v>209</v>
      </c>
      <c r="C48" s="6" t="s">
        <v>263</v>
      </c>
      <c r="D48" s="12">
        <v>32023</v>
      </c>
      <c r="E48" s="8">
        <v>131683</v>
      </c>
      <c r="F48" s="6" t="s">
        <v>220</v>
      </c>
      <c r="G48" s="16">
        <f>SUM(M48+N48+Q48+T48+U48+V48)</f>
        <v>549.5</v>
      </c>
      <c r="H48" s="26"/>
      <c r="I48" s="26"/>
      <c r="J48" s="26"/>
      <c r="K48" s="26"/>
      <c r="L48" s="26"/>
      <c r="M48" s="26" t="s">
        <v>144</v>
      </c>
      <c r="N48" s="26" t="s">
        <v>714</v>
      </c>
      <c r="O48" s="26"/>
      <c r="P48" s="26"/>
      <c r="Q48" s="26" t="s">
        <v>713</v>
      </c>
      <c r="R48" s="26"/>
      <c r="S48" s="26"/>
      <c r="T48" s="26" t="s">
        <v>115</v>
      </c>
      <c r="U48" s="26" t="s">
        <v>715</v>
      </c>
      <c r="V48" s="26" t="s">
        <v>176</v>
      </c>
      <c r="W48" s="26"/>
    </row>
    <row r="49" spans="1:23" x14ac:dyDescent="0.25">
      <c r="A49" s="11">
        <v>18444</v>
      </c>
      <c r="B49" s="6" t="s">
        <v>218</v>
      </c>
      <c r="C49" s="6" t="s">
        <v>264</v>
      </c>
      <c r="D49" s="12">
        <v>33253</v>
      </c>
      <c r="E49" s="8">
        <v>131243</v>
      </c>
      <c r="F49" s="6" t="s">
        <v>54</v>
      </c>
      <c r="G49" s="16">
        <f>SUM(H49+N49+J49+P49+Q49+S49+T49)</f>
        <v>329.5</v>
      </c>
      <c r="H49" s="26" t="s">
        <v>269</v>
      </c>
      <c r="I49" s="26"/>
      <c r="J49" s="26" t="s">
        <v>289</v>
      </c>
      <c r="K49" s="26"/>
      <c r="L49" s="26"/>
      <c r="M49" s="26"/>
      <c r="N49" s="26" t="s">
        <v>303</v>
      </c>
      <c r="O49" s="26"/>
      <c r="P49" s="26" t="s">
        <v>304</v>
      </c>
      <c r="Q49" s="26" t="s">
        <v>191</v>
      </c>
      <c r="R49" s="26"/>
      <c r="S49" s="26" t="s">
        <v>138</v>
      </c>
      <c r="T49" s="26" t="s">
        <v>302</v>
      </c>
      <c r="U49" s="26"/>
      <c r="V49" s="26"/>
      <c r="W49" s="26"/>
    </row>
    <row r="50" spans="1:23" x14ac:dyDescent="0.25">
      <c r="A50" s="11">
        <v>18459</v>
      </c>
      <c r="B50" s="6" t="s">
        <v>219</v>
      </c>
      <c r="C50" s="6" t="s">
        <v>265</v>
      </c>
      <c r="D50" s="12">
        <v>31950</v>
      </c>
      <c r="E50" s="8">
        <v>131061</v>
      </c>
      <c r="F50" s="6" t="s">
        <v>220</v>
      </c>
      <c r="G50" s="16">
        <f>SUM(K50+N50+P50+Q50+T50)</f>
        <v>42</v>
      </c>
      <c r="H50" s="26"/>
      <c r="I50" s="26"/>
      <c r="J50" s="26"/>
      <c r="K50" s="26" t="s">
        <v>121</v>
      </c>
      <c r="L50" s="26"/>
      <c r="M50" s="26"/>
      <c r="N50" s="26" t="s">
        <v>190</v>
      </c>
      <c r="O50" s="26"/>
      <c r="P50" s="26" t="s">
        <v>305</v>
      </c>
      <c r="Q50" s="26" t="s">
        <v>134</v>
      </c>
      <c r="R50" s="26"/>
      <c r="S50" s="26"/>
      <c r="T50" s="26" t="s">
        <v>293</v>
      </c>
      <c r="U50" s="26"/>
      <c r="V50" s="26"/>
      <c r="W50" s="26"/>
    </row>
    <row r="51" spans="1:23" x14ac:dyDescent="0.25">
      <c r="A51" s="11">
        <v>18468</v>
      </c>
      <c r="B51" s="6" t="s">
        <v>39</v>
      </c>
      <c r="C51" s="6" t="s">
        <v>266</v>
      </c>
      <c r="D51" s="12">
        <v>32572</v>
      </c>
      <c r="E51" s="8">
        <v>0</v>
      </c>
      <c r="F51" s="6" t="s">
        <v>54</v>
      </c>
      <c r="G51" s="16">
        <f>SUM(H51+N51+O51+Q51+T51+V51)</f>
        <v>53.75</v>
      </c>
      <c r="H51" s="26" t="s">
        <v>306</v>
      </c>
      <c r="I51" s="26"/>
      <c r="J51" s="26"/>
      <c r="K51" s="26"/>
      <c r="L51" s="26"/>
      <c r="M51" s="26"/>
      <c r="N51" s="26" t="s">
        <v>126</v>
      </c>
      <c r="O51" s="26" t="s">
        <v>121</v>
      </c>
      <c r="P51" s="26"/>
      <c r="Q51" s="26" t="s">
        <v>281</v>
      </c>
      <c r="R51" s="26"/>
      <c r="S51" s="26"/>
      <c r="T51" s="26" t="s">
        <v>136</v>
      </c>
      <c r="U51" s="26"/>
      <c r="V51" s="26" t="s">
        <v>130</v>
      </c>
      <c r="W51" s="26"/>
    </row>
    <row r="52" spans="1:23" x14ac:dyDescent="0.25">
      <c r="A52" s="11">
        <v>18473</v>
      </c>
      <c r="B52" s="6" t="s">
        <v>211</v>
      </c>
      <c r="C52" s="6" t="s">
        <v>267</v>
      </c>
      <c r="D52" s="12">
        <v>32378</v>
      </c>
      <c r="E52" s="8">
        <v>129410</v>
      </c>
      <c r="F52" s="6" t="s">
        <v>54</v>
      </c>
      <c r="G52" s="16">
        <f>SUM(H52+J52+V52)</f>
        <v>83.25</v>
      </c>
      <c r="H52" s="26" t="s">
        <v>144</v>
      </c>
      <c r="I52" s="27"/>
      <c r="J52" s="26" t="s">
        <v>307</v>
      </c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 t="s">
        <v>140</v>
      </c>
      <c r="W52" s="26"/>
    </row>
    <row r="53" spans="1:23" x14ac:dyDescent="0.25">
      <c r="A53" s="11">
        <v>18478</v>
      </c>
      <c r="B53" s="6" t="s">
        <v>21</v>
      </c>
      <c r="C53" s="6" t="s">
        <v>268</v>
      </c>
      <c r="D53" s="12">
        <v>30664</v>
      </c>
      <c r="E53" s="8">
        <v>130901</v>
      </c>
      <c r="F53" s="6" t="s">
        <v>54</v>
      </c>
      <c r="G53" s="18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</row>
  </sheetData>
  <mergeCells count="23"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R3:R4"/>
    <mergeCell ref="W3:W4"/>
    <mergeCell ref="M3:M4"/>
    <mergeCell ref="N3:N4"/>
    <mergeCell ref="O3:O4"/>
    <mergeCell ref="P3:P4"/>
    <mergeCell ref="Q3:Q4"/>
    <mergeCell ref="V3:V4"/>
    <mergeCell ref="S3:S4"/>
    <mergeCell ref="T3:T4"/>
    <mergeCell ref="U3:U4"/>
  </mergeCells>
  <pageMargins left="0.7" right="0.7" top="0.75" bottom="0.75" header="0.3" footer="0.3"/>
  <pageSetup orientation="portrait" verticalDpi="0" r:id="rId1"/>
  <ignoredErrors>
    <ignoredError sqref="H11:H53 I39 J27:J53 K14:K53 M39 N8:Q9 R39 S14:S53 T5:U47 N11:Q11 N10:P10 N13:Q17 O12:P12 N19:Q19 N18:P18 N21:Q24 N20:P20 N34:Q34 N33:P33 N36:Q47 N35:P35 N49:Q53 O48:P48 T49:U53 N26:Q32 N25:P25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85"/>
  <sheetViews>
    <sheetView topLeftCell="A46" workbookViewId="0">
      <selection activeCell="C63" sqref="C63"/>
    </sheetView>
  </sheetViews>
  <sheetFormatPr baseColWidth="10" defaultRowHeight="15" x14ac:dyDescent="0.25"/>
  <cols>
    <col min="2" max="2" width="42.7109375" customWidth="1"/>
    <col min="3" max="3" width="92.5703125" customWidth="1"/>
    <col min="4" max="4" width="22" customWidth="1"/>
    <col min="5" max="5" width="23.140625" customWidth="1"/>
    <col min="6" max="6" width="22.7109375" customWidth="1"/>
    <col min="7" max="7" width="23.140625" customWidth="1"/>
    <col min="8" max="8" width="23.42578125" customWidth="1"/>
    <col min="9" max="9" width="20.140625" customWidth="1"/>
    <col min="10" max="10" width="19.85546875" customWidth="1"/>
    <col min="11" max="11" width="18.85546875" customWidth="1"/>
    <col min="12" max="12" width="20.7109375" customWidth="1"/>
    <col min="13" max="13" width="19.5703125" customWidth="1"/>
    <col min="14" max="14" width="19.28515625" customWidth="1"/>
    <col min="15" max="15" width="19.85546875" customWidth="1"/>
    <col min="16" max="17" width="22.42578125" customWidth="1"/>
    <col min="18" max="18" width="22.85546875" customWidth="1"/>
    <col min="19" max="19" width="22.7109375" customWidth="1"/>
    <col min="20" max="20" width="24.42578125" customWidth="1"/>
    <col min="21" max="21" width="22.5703125" customWidth="1"/>
    <col min="22" max="22" width="20.7109375" customWidth="1"/>
    <col min="23" max="23" width="16.85546875" customWidth="1"/>
  </cols>
  <sheetData>
    <row r="2" spans="1:23" ht="15.75" thickBot="1" x14ac:dyDescent="0.3">
      <c r="K2" s="3"/>
      <c r="L2" s="3"/>
      <c r="M2" s="4" t="s">
        <v>29</v>
      </c>
      <c r="N2" s="3"/>
      <c r="O2" s="3"/>
      <c r="P2" s="3"/>
    </row>
    <row r="3" spans="1:23" x14ac:dyDescent="0.25">
      <c r="A3" s="39" t="s">
        <v>0</v>
      </c>
      <c r="B3" s="41" t="s">
        <v>1</v>
      </c>
      <c r="C3" s="43" t="s">
        <v>2</v>
      </c>
      <c r="D3" s="34" t="s">
        <v>3</v>
      </c>
      <c r="E3" s="45" t="s">
        <v>4</v>
      </c>
      <c r="F3" s="39" t="s">
        <v>5</v>
      </c>
      <c r="G3" s="39" t="s">
        <v>6</v>
      </c>
      <c r="H3" s="36" t="s">
        <v>7</v>
      </c>
      <c r="I3" s="36" t="s">
        <v>8</v>
      </c>
      <c r="J3" s="38" t="s">
        <v>9</v>
      </c>
      <c r="K3" s="38" t="s">
        <v>10</v>
      </c>
      <c r="L3" s="38" t="s">
        <v>11</v>
      </c>
      <c r="M3" s="38" t="s">
        <v>12</v>
      </c>
      <c r="N3" s="38" t="s">
        <v>13</v>
      </c>
      <c r="O3" s="36" t="s">
        <v>14</v>
      </c>
      <c r="P3" s="36" t="s">
        <v>15</v>
      </c>
      <c r="Q3" s="36" t="s">
        <v>16</v>
      </c>
      <c r="R3" s="36" t="s">
        <v>17</v>
      </c>
      <c r="S3" s="36" t="s">
        <v>18</v>
      </c>
      <c r="T3" s="36" t="s">
        <v>19</v>
      </c>
      <c r="U3" s="36" t="s">
        <v>20</v>
      </c>
      <c r="V3" s="36" t="s">
        <v>615</v>
      </c>
      <c r="W3" s="36" t="s">
        <v>706</v>
      </c>
    </row>
    <row r="4" spans="1:23" x14ac:dyDescent="0.25">
      <c r="A4" s="40"/>
      <c r="B4" s="42"/>
      <c r="C4" s="44"/>
      <c r="D4" s="35"/>
      <c r="E4" s="46"/>
      <c r="F4" s="40"/>
      <c r="G4" s="40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</row>
    <row r="5" spans="1:23" x14ac:dyDescent="0.25">
      <c r="A5" s="11">
        <v>18484</v>
      </c>
      <c r="B5" s="6" t="s">
        <v>35</v>
      </c>
      <c r="C5" s="6" t="s">
        <v>323</v>
      </c>
      <c r="D5" s="8">
        <v>32503</v>
      </c>
      <c r="E5" s="8">
        <v>0</v>
      </c>
      <c r="F5" s="6" t="s">
        <v>54</v>
      </c>
      <c r="G5" s="18">
        <v>5.5</v>
      </c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 t="s">
        <v>148</v>
      </c>
      <c r="U5" s="26"/>
      <c r="V5" s="26"/>
      <c r="W5" s="26"/>
    </row>
    <row r="6" spans="1:23" x14ac:dyDescent="0.25">
      <c r="A6" s="11">
        <v>18487</v>
      </c>
      <c r="B6" s="6" t="s">
        <v>21</v>
      </c>
      <c r="C6" s="6" t="s">
        <v>324</v>
      </c>
      <c r="D6" s="8">
        <v>0</v>
      </c>
      <c r="E6" s="8">
        <v>0</v>
      </c>
      <c r="F6" s="6" t="s">
        <v>55</v>
      </c>
      <c r="G6" s="18">
        <v>19.5</v>
      </c>
      <c r="H6" s="26"/>
      <c r="I6" s="26"/>
      <c r="J6" s="26"/>
      <c r="K6" s="26"/>
      <c r="L6" s="26"/>
      <c r="M6" s="26"/>
      <c r="N6" s="26"/>
      <c r="O6" s="26"/>
      <c r="P6" s="26" t="s">
        <v>382</v>
      </c>
      <c r="Q6" s="26"/>
      <c r="R6" s="26"/>
      <c r="S6" s="26"/>
      <c r="T6" s="26"/>
      <c r="U6" s="26"/>
      <c r="V6" s="26"/>
      <c r="W6" s="26"/>
    </row>
    <row r="7" spans="1:23" x14ac:dyDescent="0.25">
      <c r="A7" s="11">
        <v>18490</v>
      </c>
      <c r="B7" s="6" t="s">
        <v>308</v>
      </c>
      <c r="C7" s="6" t="s">
        <v>325</v>
      </c>
      <c r="D7" s="8">
        <v>32442</v>
      </c>
      <c r="E7" s="8">
        <v>130701</v>
      </c>
      <c r="F7" s="6" t="s">
        <v>53</v>
      </c>
      <c r="G7" s="18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</row>
    <row r="8" spans="1:23" x14ac:dyDescent="0.25">
      <c r="A8" s="11">
        <v>18491</v>
      </c>
      <c r="B8" s="6" t="s">
        <v>309</v>
      </c>
      <c r="C8" s="6" t="s">
        <v>326</v>
      </c>
      <c r="D8" s="8">
        <v>32650</v>
      </c>
      <c r="E8" s="8">
        <v>130910</v>
      </c>
      <c r="F8" s="6" t="s">
        <v>53</v>
      </c>
      <c r="G8" s="16">
        <f>SUM(H8+N8+O8+P8+Q8+T8)</f>
        <v>127.5</v>
      </c>
      <c r="H8" s="26" t="s">
        <v>275</v>
      </c>
      <c r="I8" s="26"/>
      <c r="J8" s="26"/>
      <c r="K8" s="26"/>
      <c r="L8" s="26"/>
      <c r="M8" s="26"/>
      <c r="N8" s="26" t="s">
        <v>200</v>
      </c>
      <c r="O8" s="26" t="s">
        <v>136</v>
      </c>
      <c r="P8" s="26" t="s">
        <v>276</v>
      </c>
      <c r="Q8" s="26" t="s">
        <v>200</v>
      </c>
      <c r="R8" s="26"/>
      <c r="S8" s="26"/>
      <c r="T8" s="26" t="s">
        <v>178</v>
      </c>
      <c r="U8" s="26"/>
      <c r="V8" s="26"/>
      <c r="W8" s="26"/>
    </row>
    <row r="9" spans="1:23" x14ac:dyDescent="0.25">
      <c r="A9" s="11">
        <v>18494</v>
      </c>
      <c r="B9" s="6" t="s">
        <v>39</v>
      </c>
      <c r="C9" s="6" t="s">
        <v>327</v>
      </c>
      <c r="D9" s="8">
        <v>32654</v>
      </c>
      <c r="E9" s="8">
        <v>0</v>
      </c>
      <c r="F9" s="6" t="s">
        <v>54</v>
      </c>
      <c r="G9" s="16">
        <f>SUM(I9+M9+N9+O9+R9)</f>
        <v>213</v>
      </c>
      <c r="H9" s="26"/>
      <c r="I9" s="26" t="s">
        <v>294</v>
      </c>
      <c r="J9" s="26"/>
      <c r="K9" s="26"/>
      <c r="L9" s="26"/>
      <c r="M9" s="26" t="s">
        <v>294</v>
      </c>
      <c r="N9" s="26" t="s">
        <v>202</v>
      </c>
      <c r="O9" s="26" t="s">
        <v>171</v>
      </c>
      <c r="P9" s="26"/>
      <c r="Q9" s="26"/>
      <c r="R9" s="26" t="s">
        <v>294</v>
      </c>
      <c r="S9" s="26"/>
      <c r="T9" s="26"/>
      <c r="U9" s="26"/>
      <c r="V9" s="26"/>
      <c r="W9" s="26"/>
    </row>
    <row r="10" spans="1:23" x14ac:dyDescent="0.25">
      <c r="A10" s="11">
        <v>18496</v>
      </c>
      <c r="B10" s="6" t="s">
        <v>21</v>
      </c>
      <c r="C10" s="6" t="s">
        <v>328</v>
      </c>
      <c r="D10" s="8">
        <v>32329</v>
      </c>
      <c r="E10" s="8">
        <v>130609</v>
      </c>
      <c r="F10" s="6" t="s">
        <v>54</v>
      </c>
      <c r="G10" s="16">
        <f>SUM(N10+O10+S10)</f>
        <v>31.25</v>
      </c>
      <c r="H10" s="26"/>
      <c r="I10" s="26"/>
      <c r="J10" s="26"/>
      <c r="K10" s="26"/>
      <c r="L10" s="26"/>
      <c r="M10" s="26"/>
      <c r="N10" s="26" t="s">
        <v>383</v>
      </c>
      <c r="O10" s="26" t="s">
        <v>144</v>
      </c>
      <c r="P10" s="26"/>
      <c r="Q10" s="26"/>
      <c r="R10" s="26"/>
      <c r="S10" s="26" t="s">
        <v>157</v>
      </c>
      <c r="T10" s="26"/>
      <c r="U10" s="26"/>
      <c r="V10" s="26"/>
      <c r="W10" s="26"/>
    </row>
    <row r="11" spans="1:23" x14ac:dyDescent="0.25">
      <c r="A11" s="11">
        <v>18497</v>
      </c>
      <c r="B11" s="6" t="s">
        <v>310</v>
      </c>
      <c r="C11" s="6" t="s">
        <v>329</v>
      </c>
      <c r="D11" s="8">
        <v>32608</v>
      </c>
      <c r="E11" s="8">
        <v>129437</v>
      </c>
      <c r="F11" s="6" t="s">
        <v>54</v>
      </c>
      <c r="G11" s="16">
        <f>SUM(P11+T11+V11
)</f>
        <v>32</v>
      </c>
      <c r="H11" s="26"/>
      <c r="I11" s="26"/>
      <c r="J11" s="26"/>
      <c r="K11" s="26"/>
      <c r="L11" s="26"/>
      <c r="M11" s="26"/>
      <c r="N11" s="26"/>
      <c r="O11" s="26"/>
      <c r="P11" s="26" t="s">
        <v>269</v>
      </c>
      <c r="Q11" s="26"/>
      <c r="R11" s="26"/>
      <c r="S11" s="26"/>
      <c r="T11" s="26" t="s">
        <v>130</v>
      </c>
      <c r="U11" s="26"/>
      <c r="V11" s="26" t="s">
        <v>144</v>
      </c>
      <c r="W11" s="26"/>
    </row>
    <row r="12" spans="1:23" x14ac:dyDescent="0.25">
      <c r="A12" s="11">
        <v>18517</v>
      </c>
      <c r="B12" s="6" t="s">
        <v>21</v>
      </c>
      <c r="C12" s="6" t="s">
        <v>330</v>
      </c>
      <c r="D12" s="8">
        <v>29833</v>
      </c>
      <c r="E12" s="8">
        <v>130903</v>
      </c>
      <c r="F12" s="6" t="s">
        <v>54</v>
      </c>
      <c r="G12" s="18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</row>
    <row r="13" spans="1:23" x14ac:dyDescent="0.25">
      <c r="A13" s="11">
        <v>18518</v>
      </c>
      <c r="B13" s="6" t="s">
        <v>21</v>
      </c>
      <c r="C13" s="6" t="s">
        <v>331</v>
      </c>
      <c r="D13" s="8">
        <v>32857</v>
      </c>
      <c r="E13" s="13">
        <v>0</v>
      </c>
      <c r="F13" s="6" t="s">
        <v>56</v>
      </c>
      <c r="G13" s="18">
        <v>34.75</v>
      </c>
      <c r="H13" s="26"/>
      <c r="I13" s="26"/>
      <c r="J13" s="26"/>
      <c r="K13" s="26"/>
      <c r="L13" s="26"/>
      <c r="M13" s="26"/>
      <c r="N13" s="26"/>
      <c r="O13" s="26"/>
      <c r="P13" s="26" t="s">
        <v>384</v>
      </c>
      <c r="Q13" s="26"/>
      <c r="R13" s="26"/>
      <c r="S13" s="26"/>
      <c r="T13" s="26"/>
      <c r="U13" s="26"/>
      <c r="V13" s="26"/>
      <c r="W13" s="26"/>
    </row>
    <row r="14" spans="1:23" x14ac:dyDescent="0.25">
      <c r="A14" s="11">
        <v>18533</v>
      </c>
      <c r="B14" s="6" t="s">
        <v>21</v>
      </c>
      <c r="C14" s="6" t="s">
        <v>332</v>
      </c>
      <c r="D14" s="8">
        <v>32401</v>
      </c>
      <c r="E14" s="8">
        <v>131185</v>
      </c>
      <c r="F14" s="6" t="s">
        <v>54</v>
      </c>
      <c r="G14" s="16">
        <f>SUM(N14+O14+Q14+S14+T14)</f>
        <v>80.75</v>
      </c>
      <c r="H14" s="26"/>
      <c r="I14" s="26"/>
      <c r="J14" s="26"/>
      <c r="K14" s="26"/>
      <c r="L14" s="26"/>
      <c r="M14" s="26"/>
      <c r="N14" s="26" t="s">
        <v>130</v>
      </c>
      <c r="O14" s="26" t="s">
        <v>386</v>
      </c>
      <c r="P14" s="26"/>
      <c r="Q14" s="26" t="s">
        <v>136</v>
      </c>
      <c r="R14" s="26"/>
      <c r="S14" s="26" t="s">
        <v>171</v>
      </c>
      <c r="T14" s="26" t="s">
        <v>385</v>
      </c>
      <c r="U14" s="26"/>
      <c r="V14" s="26"/>
      <c r="W14" s="26"/>
    </row>
    <row r="15" spans="1:23" x14ac:dyDescent="0.25">
      <c r="A15" s="11">
        <v>18534</v>
      </c>
      <c r="B15" s="6" t="s">
        <v>21</v>
      </c>
      <c r="C15" s="6" t="s">
        <v>333</v>
      </c>
      <c r="D15" s="8">
        <v>32528</v>
      </c>
      <c r="E15" s="8">
        <v>131153</v>
      </c>
      <c r="F15" s="6" t="s">
        <v>54</v>
      </c>
      <c r="G15" s="18">
        <v>8.25</v>
      </c>
      <c r="H15" s="26"/>
      <c r="I15" s="26"/>
      <c r="J15" s="26"/>
      <c r="K15" s="26"/>
      <c r="L15" s="26"/>
      <c r="M15" s="26"/>
      <c r="N15" s="26" t="s">
        <v>115</v>
      </c>
      <c r="O15" s="26"/>
      <c r="P15" s="26"/>
      <c r="Q15" s="26"/>
      <c r="R15" s="26"/>
      <c r="S15" s="26"/>
      <c r="T15" s="26"/>
      <c r="U15" s="26"/>
      <c r="V15" s="26"/>
      <c r="W15" s="26"/>
    </row>
    <row r="16" spans="1:23" x14ac:dyDescent="0.25">
      <c r="A16" s="11">
        <v>18550</v>
      </c>
      <c r="B16" s="6" t="s">
        <v>21</v>
      </c>
      <c r="C16" s="6" t="s">
        <v>334</v>
      </c>
      <c r="D16" s="8">
        <v>34132</v>
      </c>
      <c r="E16" s="8">
        <v>0</v>
      </c>
      <c r="F16" s="6" t="s">
        <v>320</v>
      </c>
      <c r="G16" s="16">
        <f>SUM(N16+P16+S16+W16)</f>
        <v>117.5</v>
      </c>
      <c r="H16" s="26"/>
      <c r="I16" s="26"/>
      <c r="J16" s="26"/>
      <c r="K16" s="26"/>
      <c r="L16" s="26"/>
      <c r="M16" s="26"/>
      <c r="N16" s="26" t="s">
        <v>387</v>
      </c>
      <c r="O16" s="26"/>
      <c r="P16" s="26" t="s">
        <v>388</v>
      </c>
      <c r="Q16" s="26"/>
      <c r="R16" s="26"/>
      <c r="S16" s="26" t="s">
        <v>389</v>
      </c>
      <c r="T16" s="26"/>
      <c r="U16" s="26"/>
      <c r="V16" s="26"/>
      <c r="W16" s="26" t="s">
        <v>171</v>
      </c>
    </row>
    <row r="17" spans="1:23" x14ac:dyDescent="0.25">
      <c r="A17" s="11">
        <v>18551</v>
      </c>
      <c r="B17" s="6" t="s">
        <v>21</v>
      </c>
      <c r="C17" s="6" t="s">
        <v>335</v>
      </c>
      <c r="D17" s="8">
        <v>0</v>
      </c>
      <c r="E17" s="8">
        <v>0</v>
      </c>
      <c r="F17" s="6" t="s">
        <v>52</v>
      </c>
      <c r="G17" s="16">
        <f>SUM(N17+S17+T17)</f>
        <v>86.75</v>
      </c>
      <c r="H17" s="26"/>
      <c r="I17" s="26"/>
      <c r="J17" s="26"/>
      <c r="K17" s="26"/>
      <c r="L17" s="26"/>
      <c r="M17" s="26"/>
      <c r="N17" s="26" t="s">
        <v>390</v>
      </c>
      <c r="O17" s="26"/>
      <c r="P17" s="26"/>
      <c r="Q17" s="26"/>
      <c r="R17" s="26"/>
      <c r="S17" s="26" t="s">
        <v>178</v>
      </c>
      <c r="T17" s="26" t="s">
        <v>305</v>
      </c>
      <c r="U17" s="26"/>
      <c r="V17" s="26"/>
      <c r="W17" s="26"/>
    </row>
    <row r="18" spans="1:23" x14ac:dyDescent="0.25">
      <c r="A18" s="11">
        <v>18554</v>
      </c>
      <c r="B18" s="6" t="s">
        <v>21</v>
      </c>
      <c r="C18" s="6" t="s">
        <v>336</v>
      </c>
      <c r="D18" s="8">
        <v>33112</v>
      </c>
      <c r="E18" s="8">
        <v>0</v>
      </c>
      <c r="F18" s="6" t="s">
        <v>55</v>
      </c>
      <c r="G18" s="16">
        <f>SUM(H18+N18+O18+Q18+T18+U18+W18)</f>
        <v>514</v>
      </c>
      <c r="H18" s="26" t="s">
        <v>392</v>
      </c>
      <c r="I18" s="26"/>
      <c r="J18" s="26"/>
      <c r="K18" s="26"/>
      <c r="L18" s="26"/>
      <c r="M18" s="26"/>
      <c r="N18" s="26" t="s">
        <v>748</v>
      </c>
      <c r="O18" s="26" t="s">
        <v>393</v>
      </c>
      <c r="P18" s="26"/>
      <c r="Q18" s="26" t="s">
        <v>122</v>
      </c>
      <c r="R18" s="26"/>
      <c r="S18" s="26"/>
      <c r="T18" s="26" t="s">
        <v>391</v>
      </c>
      <c r="U18" s="26" t="s">
        <v>199</v>
      </c>
      <c r="V18" s="26"/>
      <c r="W18" s="26" t="s">
        <v>716</v>
      </c>
    </row>
    <row r="19" spans="1:23" x14ac:dyDescent="0.25">
      <c r="A19" s="11">
        <v>18561</v>
      </c>
      <c r="B19" s="6" t="s">
        <v>21</v>
      </c>
      <c r="C19" s="6" t="s">
        <v>337</v>
      </c>
      <c r="D19" s="8">
        <v>33096</v>
      </c>
      <c r="E19" s="8">
        <v>133558</v>
      </c>
      <c r="F19" s="6" t="s">
        <v>55</v>
      </c>
      <c r="G19" s="16">
        <f>SUM(H19+N19+O19+P19+Q19+S19+T19+U19)</f>
        <v>300.25</v>
      </c>
      <c r="H19" s="26" t="s">
        <v>164</v>
      </c>
      <c r="I19" s="26"/>
      <c r="J19" s="26"/>
      <c r="K19" s="26"/>
      <c r="L19" s="26"/>
      <c r="M19" s="26"/>
      <c r="N19" s="26" t="s">
        <v>201</v>
      </c>
      <c r="O19" s="26" t="s">
        <v>189</v>
      </c>
      <c r="P19" s="26" t="s">
        <v>717</v>
      </c>
      <c r="Q19" s="26" t="s">
        <v>394</v>
      </c>
      <c r="R19" s="26"/>
      <c r="S19" s="26" t="s">
        <v>117</v>
      </c>
      <c r="T19" s="26" t="s">
        <v>414</v>
      </c>
      <c r="U19" s="26" t="s">
        <v>138</v>
      </c>
      <c r="V19" s="26"/>
      <c r="W19" s="26"/>
    </row>
    <row r="20" spans="1:23" x14ac:dyDescent="0.25">
      <c r="A20" s="11">
        <v>18573</v>
      </c>
      <c r="B20" s="6" t="s">
        <v>38</v>
      </c>
      <c r="C20" s="6" t="s">
        <v>338</v>
      </c>
      <c r="D20" s="8">
        <v>0</v>
      </c>
      <c r="E20" s="8">
        <v>0</v>
      </c>
      <c r="F20" s="6" t="s">
        <v>204</v>
      </c>
      <c r="G20" s="18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</row>
    <row r="21" spans="1:23" x14ac:dyDescent="0.25">
      <c r="A21" s="11">
        <v>18589</v>
      </c>
      <c r="B21" s="6" t="s">
        <v>21</v>
      </c>
      <c r="C21" s="6" t="s">
        <v>339</v>
      </c>
      <c r="D21" s="8">
        <v>33100</v>
      </c>
      <c r="E21" s="8">
        <v>133756</v>
      </c>
      <c r="F21" s="6" t="s">
        <v>53</v>
      </c>
      <c r="G21" s="16">
        <f>SUM(N21+O21+P21+Q21+W21)</f>
        <v>204.25</v>
      </c>
      <c r="H21" s="26"/>
      <c r="I21" s="26"/>
      <c r="J21" s="26"/>
      <c r="K21" s="26"/>
      <c r="L21" s="26"/>
      <c r="M21" s="26"/>
      <c r="N21" s="26" t="s">
        <v>395</v>
      </c>
      <c r="O21" s="26" t="s">
        <v>187</v>
      </c>
      <c r="P21" s="26" t="s">
        <v>396</v>
      </c>
      <c r="Q21" s="26" t="s">
        <v>718</v>
      </c>
      <c r="R21" s="26"/>
      <c r="S21" s="26"/>
      <c r="T21" s="26"/>
      <c r="U21" s="26"/>
      <c r="V21" s="26"/>
      <c r="W21" s="26" t="s">
        <v>184</v>
      </c>
    </row>
    <row r="22" spans="1:23" x14ac:dyDescent="0.25">
      <c r="A22" s="11">
        <v>18590</v>
      </c>
      <c r="B22" s="6" t="s">
        <v>205</v>
      </c>
      <c r="C22" s="6" t="s">
        <v>340</v>
      </c>
      <c r="D22" s="8">
        <v>0</v>
      </c>
      <c r="E22" s="8">
        <v>0</v>
      </c>
      <c r="F22" s="6" t="s">
        <v>204</v>
      </c>
      <c r="G22" s="16">
        <f>SUM(N22+T22)</f>
        <v>249.5</v>
      </c>
      <c r="H22" s="26"/>
      <c r="I22" s="26"/>
      <c r="J22" s="26"/>
      <c r="K22" s="26"/>
      <c r="L22" s="26"/>
      <c r="M22" s="26"/>
      <c r="N22" s="26" t="s">
        <v>397</v>
      </c>
      <c r="O22" s="26"/>
      <c r="P22" s="26"/>
      <c r="Q22" s="26"/>
      <c r="R22" s="26"/>
      <c r="S22" s="26"/>
      <c r="T22" s="26" t="s">
        <v>147</v>
      </c>
      <c r="U22" s="26"/>
      <c r="V22" s="26"/>
      <c r="W22" s="26"/>
    </row>
    <row r="23" spans="1:23" x14ac:dyDescent="0.25">
      <c r="A23" s="11">
        <v>18591</v>
      </c>
      <c r="B23" s="6" t="s">
        <v>21</v>
      </c>
      <c r="C23" s="6" t="s">
        <v>341</v>
      </c>
      <c r="D23" s="8">
        <v>32584</v>
      </c>
      <c r="E23" s="8">
        <v>130879</v>
      </c>
      <c r="F23" s="6" t="s">
        <v>54</v>
      </c>
      <c r="G23" s="16">
        <f>SUM(H23+J23+K23+N23+O23+Q23+S23+U23+W23)</f>
        <v>328.5</v>
      </c>
      <c r="H23" s="26" t="s">
        <v>398</v>
      </c>
      <c r="I23" s="26"/>
      <c r="J23" s="26" t="s">
        <v>178</v>
      </c>
      <c r="K23" s="26" t="s">
        <v>121</v>
      </c>
      <c r="L23" s="26"/>
      <c r="M23" s="26"/>
      <c r="N23" s="26" t="s">
        <v>129</v>
      </c>
      <c r="O23" s="26" t="s">
        <v>399</v>
      </c>
      <c r="P23" s="26"/>
      <c r="Q23" s="26" t="s">
        <v>686</v>
      </c>
      <c r="R23" s="26"/>
      <c r="S23" s="26" t="s">
        <v>138</v>
      </c>
      <c r="T23" s="26"/>
      <c r="U23" s="26" t="s">
        <v>400</v>
      </c>
      <c r="V23" s="26"/>
      <c r="W23" s="26" t="s">
        <v>719</v>
      </c>
    </row>
    <row r="24" spans="1:23" x14ac:dyDescent="0.25">
      <c r="A24" s="11">
        <v>18599</v>
      </c>
      <c r="B24" s="6" t="s">
        <v>30</v>
      </c>
      <c r="C24" s="6" t="s">
        <v>342</v>
      </c>
      <c r="D24" s="8">
        <v>0</v>
      </c>
      <c r="E24" s="8">
        <v>0</v>
      </c>
      <c r="F24" s="6" t="s">
        <v>204</v>
      </c>
      <c r="G24" s="16">
        <f>SUM(K24+M24+P24)</f>
        <v>63.5</v>
      </c>
      <c r="H24" s="26"/>
      <c r="I24" s="26"/>
      <c r="J24" s="26"/>
      <c r="K24" s="26" t="s">
        <v>144</v>
      </c>
      <c r="L24" s="26"/>
      <c r="M24" s="26" t="s">
        <v>720</v>
      </c>
      <c r="N24" s="26"/>
      <c r="O24" s="26"/>
      <c r="P24" s="26" t="s">
        <v>536</v>
      </c>
      <c r="Q24" s="26"/>
      <c r="R24" s="26"/>
      <c r="S24" s="26"/>
      <c r="T24" s="26"/>
      <c r="U24" s="26"/>
      <c r="V24" s="26"/>
      <c r="W24" s="26"/>
    </row>
    <row r="25" spans="1:23" x14ac:dyDescent="0.25">
      <c r="A25" s="11">
        <v>18607</v>
      </c>
      <c r="B25" s="6" t="s">
        <v>21</v>
      </c>
      <c r="C25" s="6" t="s">
        <v>343</v>
      </c>
      <c r="D25" s="8">
        <v>32257</v>
      </c>
      <c r="E25" s="8">
        <v>130948</v>
      </c>
      <c r="F25" s="6" t="s">
        <v>53</v>
      </c>
      <c r="G25" s="16">
        <f>SUM(K25+N25+S25+T25)</f>
        <v>57.25</v>
      </c>
      <c r="H25" s="26"/>
      <c r="I25" s="26"/>
      <c r="J25" s="26"/>
      <c r="K25" s="26" t="s">
        <v>136</v>
      </c>
      <c r="L25" s="26"/>
      <c r="M25" s="26"/>
      <c r="N25" s="26" t="s">
        <v>391</v>
      </c>
      <c r="O25" s="26"/>
      <c r="P25" s="26"/>
      <c r="Q25" s="26"/>
      <c r="R25" s="26"/>
      <c r="S25" s="26" t="s">
        <v>138</v>
      </c>
      <c r="T25" s="26" t="s">
        <v>401</v>
      </c>
      <c r="U25" s="26"/>
      <c r="V25" s="26"/>
      <c r="W25" s="26"/>
    </row>
    <row r="26" spans="1:23" x14ac:dyDescent="0.25">
      <c r="A26" s="11">
        <v>18620</v>
      </c>
      <c r="B26" s="6" t="s">
        <v>21</v>
      </c>
      <c r="C26" s="6" t="s">
        <v>344</v>
      </c>
      <c r="D26" s="8">
        <v>32736</v>
      </c>
      <c r="E26" s="8">
        <v>131519</v>
      </c>
      <c r="F26" s="6" t="s">
        <v>54</v>
      </c>
      <c r="G26" s="18">
        <v>95.75</v>
      </c>
      <c r="H26" s="26"/>
      <c r="I26" s="26"/>
      <c r="J26" s="26"/>
      <c r="K26" s="26"/>
      <c r="L26" s="26"/>
      <c r="M26" s="26"/>
      <c r="N26" s="26" t="s">
        <v>402</v>
      </c>
      <c r="O26" s="26" t="s">
        <v>111</v>
      </c>
      <c r="P26" s="26"/>
      <c r="Q26" s="26"/>
      <c r="R26" s="26"/>
      <c r="S26" s="26"/>
      <c r="T26" s="26"/>
      <c r="U26" s="26"/>
      <c r="V26" s="26"/>
      <c r="W26" s="26"/>
    </row>
    <row r="27" spans="1:23" x14ac:dyDescent="0.25">
      <c r="A27" s="11">
        <v>18621</v>
      </c>
      <c r="B27" s="6" t="s">
        <v>316</v>
      </c>
      <c r="C27" s="6" t="s">
        <v>345</v>
      </c>
      <c r="D27" s="8">
        <v>32636</v>
      </c>
      <c r="E27" s="8">
        <v>130970</v>
      </c>
      <c r="F27" s="6" t="s">
        <v>54</v>
      </c>
      <c r="G27" s="16">
        <f>SUM(H27+N27+O27+Q27+S27+T27)</f>
        <v>160.25</v>
      </c>
      <c r="H27" s="26" t="s">
        <v>200</v>
      </c>
      <c r="I27" s="26"/>
      <c r="J27" s="26"/>
      <c r="K27" s="26"/>
      <c r="L27" s="26"/>
      <c r="M27" s="26"/>
      <c r="N27" s="26" t="s">
        <v>137</v>
      </c>
      <c r="O27" s="26" t="s">
        <v>272</v>
      </c>
      <c r="P27" s="26"/>
      <c r="Q27" s="26" t="s">
        <v>535</v>
      </c>
      <c r="R27" s="26"/>
      <c r="S27" s="26" t="s">
        <v>116</v>
      </c>
      <c r="T27" s="26" t="s">
        <v>403</v>
      </c>
      <c r="U27" s="26"/>
      <c r="V27" s="26"/>
      <c r="W27" s="26"/>
    </row>
    <row r="28" spans="1:23" x14ac:dyDescent="0.25">
      <c r="A28" s="11">
        <v>18622</v>
      </c>
      <c r="B28" s="6" t="s">
        <v>41</v>
      </c>
      <c r="C28" s="6" t="s">
        <v>346</v>
      </c>
      <c r="D28" s="8">
        <v>31273</v>
      </c>
      <c r="E28" s="8">
        <v>130599</v>
      </c>
      <c r="F28" s="6" t="s">
        <v>54</v>
      </c>
      <c r="G28" s="18">
        <v>14.5</v>
      </c>
      <c r="H28" s="26"/>
      <c r="I28" s="26"/>
      <c r="J28" s="26"/>
      <c r="K28" s="26"/>
      <c r="L28" s="26"/>
      <c r="M28" s="26"/>
      <c r="N28" s="26"/>
      <c r="O28" s="26"/>
      <c r="P28" s="26"/>
      <c r="Q28" s="26" t="s">
        <v>117</v>
      </c>
      <c r="R28" s="26"/>
      <c r="S28" s="26"/>
      <c r="T28" s="26"/>
      <c r="U28" s="26"/>
      <c r="V28" s="26"/>
      <c r="W28" s="26"/>
    </row>
    <row r="29" spans="1:23" x14ac:dyDescent="0.25">
      <c r="A29" s="11">
        <v>18625</v>
      </c>
      <c r="B29" s="6" t="s">
        <v>311</v>
      </c>
      <c r="C29" s="6" t="s">
        <v>347</v>
      </c>
      <c r="D29" s="8">
        <v>32279</v>
      </c>
      <c r="E29" s="8">
        <v>131017</v>
      </c>
      <c r="F29" s="6" t="s">
        <v>54</v>
      </c>
      <c r="G29" s="16">
        <f>SUM(Q29+T29+W29)</f>
        <v>41.5</v>
      </c>
      <c r="H29" s="26"/>
      <c r="I29" s="26"/>
      <c r="J29" s="26"/>
      <c r="K29" s="26"/>
      <c r="L29" s="26"/>
      <c r="M29" s="26"/>
      <c r="N29" s="26"/>
      <c r="O29" s="26"/>
      <c r="P29" s="26"/>
      <c r="Q29" s="26" t="s">
        <v>200</v>
      </c>
      <c r="R29" s="26"/>
      <c r="S29" s="26"/>
      <c r="T29" s="26" t="s">
        <v>143</v>
      </c>
      <c r="U29" s="26"/>
      <c r="V29" s="26"/>
      <c r="W29" s="26" t="s">
        <v>190</v>
      </c>
    </row>
    <row r="30" spans="1:23" x14ac:dyDescent="0.25">
      <c r="A30" s="11">
        <v>18627</v>
      </c>
      <c r="B30" s="6" t="s">
        <v>22</v>
      </c>
      <c r="C30" s="6" t="s">
        <v>348</v>
      </c>
      <c r="D30" s="8">
        <v>32745</v>
      </c>
      <c r="E30" s="8">
        <v>0</v>
      </c>
      <c r="F30" s="6" t="s">
        <v>53</v>
      </c>
      <c r="G30" s="16">
        <f>SUM(H30+I30+N30+O30+P30+Q30+S30+T30+W30)</f>
        <v>456.75</v>
      </c>
      <c r="H30" s="26" t="s">
        <v>404</v>
      </c>
      <c r="I30" s="26" t="s">
        <v>406</v>
      </c>
      <c r="J30" s="26"/>
      <c r="K30" s="26"/>
      <c r="L30" s="26"/>
      <c r="M30" s="26"/>
      <c r="N30" s="26" t="s">
        <v>182</v>
      </c>
      <c r="O30" s="26" t="s">
        <v>405</v>
      </c>
      <c r="P30" s="26" t="s">
        <v>407</v>
      </c>
      <c r="Q30" s="26" t="s">
        <v>116</v>
      </c>
      <c r="R30" s="26"/>
      <c r="S30" s="26" t="s">
        <v>386</v>
      </c>
      <c r="T30" s="26" t="s">
        <v>306</v>
      </c>
      <c r="U30" s="26"/>
      <c r="V30" s="26"/>
      <c r="W30" s="26" t="s">
        <v>708</v>
      </c>
    </row>
    <row r="31" spans="1:23" x14ac:dyDescent="0.25">
      <c r="A31" s="11">
        <v>18635</v>
      </c>
      <c r="B31" s="6" t="s">
        <v>21</v>
      </c>
      <c r="C31" s="6" t="s">
        <v>349</v>
      </c>
      <c r="D31" s="8">
        <v>33013</v>
      </c>
      <c r="E31" s="8">
        <v>131708</v>
      </c>
      <c r="F31" s="6" t="s">
        <v>53</v>
      </c>
      <c r="G31" s="18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</row>
    <row r="32" spans="1:23" x14ac:dyDescent="0.25">
      <c r="A32" s="11">
        <v>18644</v>
      </c>
      <c r="B32" s="6" t="s">
        <v>50</v>
      </c>
      <c r="C32" s="6" t="s">
        <v>350</v>
      </c>
      <c r="D32" s="8">
        <v>33040</v>
      </c>
      <c r="E32" s="8">
        <v>0</v>
      </c>
      <c r="F32" s="6" t="s">
        <v>54</v>
      </c>
      <c r="G32" s="18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</row>
    <row r="33" spans="1:23" x14ac:dyDescent="0.25">
      <c r="A33" s="11">
        <v>18651</v>
      </c>
      <c r="B33" s="6" t="s">
        <v>21</v>
      </c>
      <c r="C33" s="6" t="s">
        <v>351</v>
      </c>
      <c r="D33" s="8">
        <v>32875</v>
      </c>
      <c r="E33" s="8">
        <v>130578</v>
      </c>
      <c r="F33" s="6" t="s">
        <v>54</v>
      </c>
      <c r="G33" s="18">
        <v>1</v>
      </c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 t="s">
        <v>134</v>
      </c>
      <c r="T33" s="26"/>
      <c r="U33" s="26"/>
      <c r="V33" s="26"/>
      <c r="W33" s="26"/>
    </row>
    <row r="34" spans="1:23" x14ac:dyDescent="0.25">
      <c r="A34" s="11">
        <v>18654</v>
      </c>
      <c r="B34" s="6" t="s">
        <v>21</v>
      </c>
      <c r="C34" s="6" t="s">
        <v>352</v>
      </c>
      <c r="D34" s="8">
        <v>31784</v>
      </c>
      <c r="E34" s="8">
        <v>130840</v>
      </c>
      <c r="F34" s="6" t="s">
        <v>54</v>
      </c>
      <c r="G34" s="18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</row>
    <row r="35" spans="1:23" x14ac:dyDescent="0.25">
      <c r="A35" s="11">
        <v>18666</v>
      </c>
      <c r="B35" s="6" t="s">
        <v>35</v>
      </c>
      <c r="C35" s="6" t="s">
        <v>353</v>
      </c>
      <c r="D35" s="8">
        <v>33006</v>
      </c>
      <c r="E35" s="8">
        <v>130576</v>
      </c>
      <c r="F35" s="6" t="s">
        <v>53</v>
      </c>
      <c r="G35" s="18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</row>
    <row r="36" spans="1:23" x14ac:dyDescent="0.25">
      <c r="A36" s="11">
        <v>18668</v>
      </c>
      <c r="B36" s="6" t="s">
        <v>41</v>
      </c>
      <c r="C36" s="6" t="s">
        <v>354</v>
      </c>
      <c r="D36" s="8">
        <v>32956</v>
      </c>
      <c r="E36" s="8">
        <v>131105</v>
      </c>
      <c r="F36" s="6" t="s">
        <v>54</v>
      </c>
      <c r="G36" s="16">
        <f>SUM(Q36+T36)</f>
        <v>71.75</v>
      </c>
      <c r="H36" s="26"/>
      <c r="I36" s="26"/>
      <c r="J36" s="26"/>
      <c r="K36" s="26"/>
      <c r="L36" s="26"/>
      <c r="M36" s="26"/>
      <c r="N36" s="26"/>
      <c r="O36" s="26"/>
      <c r="P36" s="26"/>
      <c r="Q36" s="26" t="s">
        <v>384</v>
      </c>
      <c r="R36" s="26"/>
      <c r="S36" s="26"/>
      <c r="T36" s="26" t="s">
        <v>408</v>
      </c>
      <c r="U36" s="26"/>
      <c r="V36" s="26"/>
      <c r="W36" s="26"/>
    </row>
    <row r="37" spans="1:23" x14ac:dyDescent="0.25">
      <c r="A37" s="11">
        <v>18672</v>
      </c>
      <c r="B37" s="6" t="s">
        <v>39</v>
      </c>
      <c r="C37" s="6" t="s">
        <v>355</v>
      </c>
      <c r="D37" s="8">
        <v>33132</v>
      </c>
      <c r="E37" s="8">
        <v>130719</v>
      </c>
      <c r="F37" s="6" t="s">
        <v>53</v>
      </c>
      <c r="G37" s="16">
        <f>SUM(N37+O37+P37+Q37+S37+T37+V37)</f>
        <v>218.75</v>
      </c>
      <c r="H37" s="26"/>
      <c r="I37" s="26"/>
      <c r="J37" s="26"/>
      <c r="K37" s="26"/>
      <c r="L37" s="26"/>
      <c r="M37" s="26"/>
      <c r="N37" s="26" t="s">
        <v>721</v>
      </c>
      <c r="O37" s="26" t="s">
        <v>144</v>
      </c>
      <c r="P37" s="26" t="s">
        <v>409</v>
      </c>
      <c r="Q37" s="26" t="s">
        <v>391</v>
      </c>
      <c r="R37" s="26"/>
      <c r="S37" s="26" t="s">
        <v>155</v>
      </c>
      <c r="T37" s="26" t="s">
        <v>116</v>
      </c>
      <c r="U37" s="26"/>
      <c r="V37" s="26" t="s">
        <v>121</v>
      </c>
      <c r="W37" s="26"/>
    </row>
    <row r="38" spans="1:23" x14ac:dyDescent="0.25">
      <c r="A38" s="11">
        <v>18686</v>
      </c>
      <c r="B38" s="6" t="s">
        <v>312</v>
      </c>
      <c r="C38" s="6" t="s">
        <v>356</v>
      </c>
      <c r="D38" s="8">
        <v>32975</v>
      </c>
      <c r="E38" s="8">
        <v>0</v>
      </c>
      <c r="F38" s="6" t="s">
        <v>53</v>
      </c>
      <c r="G38" s="18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</row>
    <row r="39" spans="1:23" x14ac:dyDescent="0.25">
      <c r="A39" s="11">
        <v>18687</v>
      </c>
      <c r="B39" s="6" t="s">
        <v>21</v>
      </c>
      <c r="C39" s="6" t="s">
        <v>357</v>
      </c>
      <c r="D39" s="8">
        <v>32978</v>
      </c>
      <c r="E39" s="8">
        <v>130902</v>
      </c>
      <c r="F39" s="6" t="s">
        <v>54</v>
      </c>
      <c r="G39" s="16">
        <f>SUM(K39+O39+Q39+W39)</f>
        <v>39.25</v>
      </c>
      <c r="H39" s="26"/>
      <c r="I39" s="26"/>
      <c r="J39" s="26"/>
      <c r="K39" s="26" t="s">
        <v>383</v>
      </c>
      <c r="L39" s="26"/>
      <c r="M39" s="26"/>
      <c r="N39" s="26"/>
      <c r="O39" s="26" t="s">
        <v>155</v>
      </c>
      <c r="P39" s="26"/>
      <c r="Q39" s="26" t="s">
        <v>184</v>
      </c>
      <c r="R39" s="26"/>
      <c r="S39" s="26"/>
      <c r="T39" s="26"/>
      <c r="U39" s="26"/>
      <c r="V39" s="26"/>
      <c r="W39" s="26" t="s">
        <v>184</v>
      </c>
    </row>
    <row r="40" spans="1:23" x14ac:dyDescent="0.25">
      <c r="A40" s="11">
        <v>18688</v>
      </c>
      <c r="B40" s="6" t="s">
        <v>311</v>
      </c>
      <c r="C40" s="6" t="s">
        <v>358</v>
      </c>
      <c r="D40" s="8">
        <v>32873</v>
      </c>
      <c r="E40" s="8">
        <v>130736</v>
      </c>
      <c r="F40" s="6" t="s">
        <v>54</v>
      </c>
      <c r="G40" s="18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27"/>
      <c r="S40" s="26"/>
      <c r="T40" s="27"/>
      <c r="U40" s="26"/>
      <c r="V40" s="26"/>
      <c r="W40" s="26"/>
    </row>
    <row r="41" spans="1:23" x14ac:dyDescent="0.25">
      <c r="A41" s="11">
        <v>18690</v>
      </c>
      <c r="B41" s="6" t="s">
        <v>210</v>
      </c>
      <c r="C41" s="6" t="s">
        <v>359</v>
      </c>
      <c r="D41" s="8">
        <v>33353</v>
      </c>
      <c r="E41" s="8">
        <v>0</v>
      </c>
      <c r="F41" s="6" t="s">
        <v>322</v>
      </c>
      <c r="G41" s="16">
        <f>SUM(H41+J41+K41+N41+O41+P41+Q41+T41+U41)</f>
        <v>464.5</v>
      </c>
      <c r="H41" s="26" t="s">
        <v>155</v>
      </c>
      <c r="I41" s="26"/>
      <c r="J41" s="26" t="s">
        <v>281</v>
      </c>
      <c r="K41" s="26" t="s">
        <v>722</v>
      </c>
      <c r="L41" s="26"/>
      <c r="M41" s="26"/>
      <c r="N41" s="26" t="s">
        <v>411</v>
      </c>
      <c r="O41" s="26" t="s">
        <v>131</v>
      </c>
      <c r="P41" s="26" t="s">
        <v>412</v>
      </c>
      <c r="Q41" s="26" t="s">
        <v>188</v>
      </c>
      <c r="R41" s="26"/>
      <c r="S41" s="26"/>
      <c r="T41" s="26" t="s">
        <v>410</v>
      </c>
      <c r="U41" s="26" t="s">
        <v>200</v>
      </c>
      <c r="V41" s="26"/>
      <c r="W41" s="26"/>
    </row>
    <row r="42" spans="1:23" x14ac:dyDescent="0.25">
      <c r="A42" s="11">
        <v>18698</v>
      </c>
      <c r="B42" s="6" t="s">
        <v>21</v>
      </c>
      <c r="C42" s="6" t="s">
        <v>379</v>
      </c>
      <c r="D42" s="8">
        <v>32997</v>
      </c>
      <c r="E42" s="8">
        <v>131611</v>
      </c>
      <c r="F42" s="6" t="s">
        <v>54</v>
      </c>
      <c r="G42" s="16">
        <f>SUM(J42+N42+O42+Q42+S42+W42)</f>
        <v>43.75</v>
      </c>
      <c r="H42" s="26"/>
      <c r="I42" s="26"/>
      <c r="J42" s="26" t="s">
        <v>178</v>
      </c>
      <c r="K42" s="26"/>
      <c r="L42" s="26"/>
      <c r="M42" s="26"/>
      <c r="N42" s="26" t="s">
        <v>130</v>
      </c>
      <c r="O42" s="26" t="s">
        <v>144</v>
      </c>
      <c r="P42" s="26"/>
      <c r="Q42" s="26" t="s">
        <v>178</v>
      </c>
      <c r="R42" s="26"/>
      <c r="S42" s="26" t="s">
        <v>275</v>
      </c>
      <c r="T42" s="26"/>
      <c r="U42" s="26"/>
      <c r="V42" s="26"/>
      <c r="W42" s="26" t="s">
        <v>202</v>
      </c>
    </row>
    <row r="43" spans="1:23" x14ac:dyDescent="0.25">
      <c r="A43" s="11">
        <v>18708</v>
      </c>
      <c r="B43" s="6" t="s">
        <v>313</v>
      </c>
      <c r="C43" s="6" t="s">
        <v>360</v>
      </c>
      <c r="D43" s="8">
        <v>33246</v>
      </c>
      <c r="E43" s="8">
        <v>131035</v>
      </c>
      <c r="F43" s="6" t="s">
        <v>53</v>
      </c>
      <c r="G43" s="16">
        <f>SUM(H43+K43+N43+P43+Q43+S43+T43)</f>
        <v>127.25</v>
      </c>
      <c r="H43" s="26" t="s">
        <v>133</v>
      </c>
      <c r="I43" s="26"/>
      <c r="J43" s="26"/>
      <c r="K43" s="26" t="s">
        <v>289</v>
      </c>
      <c r="L43" s="26"/>
      <c r="M43" s="26"/>
      <c r="N43" s="26" t="s">
        <v>410</v>
      </c>
      <c r="O43" s="26"/>
      <c r="P43" s="26" t="s">
        <v>182</v>
      </c>
      <c r="Q43" s="26" t="s">
        <v>414</v>
      </c>
      <c r="R43" s="26"/>
      <c r="S43" s="26" t="s">
        <v>137</v>
      </c>
      <c r="T43" s="26" t="s">
        <v>413</v>
      </c>
      <c r="U43" s="26"/>
      <c r="V43" s="26"/>
      <c r="W43" s="26"/>
    </row>
    <row r="44" spans="1:23" x14ac:dyDescent="0.25">
      <c r="A44" s="11">
        <v>18720</v>
      </c>
      <c r="B44" s="6" t="s">
        <v>21</v>
      </c>
      <c r="C44" s="6" t="s">
        <v>361</v>
      </c>
      <c r="D44" s="8">
        <v>32979</v>
      </c>
      <c r="E44" s="8">
        <v>131184</v>
      </c>
      <c r="F44" s="6" t="s">
        <v>54</v>
      </c>
      <c r="G44" s="16">
        <f>SUM(H44+K44+Q44)</f>
        <v>12.5</v>
      </c>
      <c r="H44" s="26" t="s">
        <v>147</v>
      </c>
      <c r="I44" s="26"/>
      <c r="J44" s="26"/>
      <c r="K44" s="26" t="s">
        <v>130</v>
      </c>
      <c r="L44" s="26"/>
      <c r="M44" s="26"/>
      <c r="N44" s="26"/>
      <c r="O44" s="26"/>
      <c r="P44" s="26"/>
      <c r="Q44" s="26" t="s">
        <v>130</v>
      </c>
      <c r="R44" s="26"/>
      <c r="S44" s="26"/>
      <c r="T44" s="26"/>
      <c r="U44" s="26"/>
      <c r="V44" s="26"/>
      <c r="W44" s="26"/>
    </row>
    <row r="45" spans="1:23" x14ac:dyDescent="0.25">
      <c r="A45" s="11">
        <v>18735</v>
      </c>
      <c r="B45" s="6" t="s">
        <v>309</v>
      </c>
      <c r="C45" s="6" t="s">
        <v>362</v>
      </c>
      <c r="D45" s="8">
        <v>33224</v>
      </c>
      <c r="E45" s="8">
        <v>131162</v>
      </c>
      <c r="F45" s="6" t="s">
        <v>54</v>
      </c>
      <c r="G45" s="16">
        <f>SUM(H45+N45+O45+P45+Q45+T45)</f>
        <v>163.75</v>
      </c>
      <c r="H45" s="26" t="s">
        <v>159</v>
      </c>
      <c r="I45" s="26"/>
      <c r="J45" s="26"/>
      <c r="K45" s="26"/>
      <c r="L45" s="26"/>
      <c r="M45" s="26"/>
      <c r="N45" s="26" t="s">
        <v>415</v>
      </c>
      <c r="O45" s="26" t="s">
        <v>162</v>
      </c>
      <c r="P45" s="26" t="s">
        <v>416</v>
      </c>
      <c r="Q45" s="26" t="s">
        <v>128</v>
      </c>
      <c r="R45" s="26"/>
      <c r="S45" s="26"/>
      <c r="T45" s="26" t="s">
        <v>168</v>
      </c>
      <c r="U45" s="26"/>
      <c r="V45" s="26"/>
      <c r="W45" s="26"/>
    </row>
    <row r="46" spans="1:23" x14ac:dyDescent="0.25">
      <c r="A46" s="11">
        <v>18737</v>
      </c>
      <c r="B46" s="6" t="s">
        <v>21</v>
      </c>
      <c r="C46" s="6" t="s">
        <v>363</v>
      </c>
      <c r="D46" s="8">
        <v>33152</v>
      </c>
      <c r="E46" s="8">
        <v>131049</v>
      </c>
      <c r="F46" s="6" t="s">
        <v>54</v>
      </c>
      <c r="G46" s="16">
        <f>SUM(H46+N46+O46+Q46+S46+T46+W46)</f>
        <v>337</v>
      </c>
      <c r="H46" s="26" t="s">
        <v>137</v>
      </c>
      <c r="I46" s="26"/>
      <c r="J46" s="26"/>
      <c r="K46" s="26"/>
      <c r="L46" s="26"/>
      <c r="M46" s="26"/>
      <c r="N46" s="26" t="s">
        <v>749</v>
      </c>
      <c r="O46" s="26" t="s">
        <v>118</v>
      </c>
      <c r="P46" s="26"/>
      <c r="Q46" s="26" t="s">
        <v>523</v>
      </c>
      <c r="R46" s="26"/>
      <c r="S46" s="26" t="s">
        <v>134</v>
      </c>
      <c r="T46" s="26" t="s">
        <v>278</v>
      </c>
      <c r="U46" s="26"/>
      <c r="V46" s="26"/>
      <c r="W46" s="26" t="s">
        <v>421</v>
      </c>
    </row>
    <row r="47" spans="1:23" x14ac:dyDescent="0.25">
      <c r="A47" s="11">
        <v>18743</v>
      </c>
      <c r="B47" s="6" t="s">
        <v>39</v>
      </c>
      <c r="C47" s="6" t="s">
        <v>364</v>
      </c>
      <c r="D47" s="8">
        <v>0</v>
      </c>
      <c r="E47" s="8">
        <v>0</v>
      </c>
      <c r="F47" s="6" t="s">
        <v>204</v>
      </c>
      <c r="G47" s="16">
        <f>SUM(O47+T47)</f>
        <v>13</v>
      </c>
      <c r="H47" s="26"/>
      <c r="I47" s="26"/>
      <c r="J47" s="26"/>
      <c r="K47" s="26"/>
      <c r="L47" s="26"/>
      <c r="M47" s="26"/>
      <c r="N47" s="26"/>
      <c r="O47" s="26" t="s">
        <v>305</v>
      </c>
      <c r="P47" s="26"/>
      <c r="Q47" s="26"/>
      <c r="R47" s="26"/>
      <c r="S47" s="26"/>
      <c r="T47" s="26" t="s">
        <v>184</v>
      </c>
      <c r="U47" s="26"/>
      <c r="V47" s="26"/>
      <c r="W47" s="26"/>
    </row>
    <row r="48" spans="1:23" x14ac:dyDescent="0.25">
      <c r="A48" s="11">
        <v>18745</v>
      </c>
      <c r="B48" s="6" t="s">
        <v>41</v>
      </c>
      <c r="C48" s="6" t="s">
        <v>365</v>
      </c>
      <c r="D48" s="8">
        <v>33190</v>
      </c>
      <c r="E48" s="8">
        <v>131372</v>
      </c>
      <c r="F48" s="6" t="s">
        <v>54</v>
      </c>
      <c r="G48" s="16">
        <f>SUM(Q48+T48)</f>
        <v>66.5</v>
      </c>
      <c r="H48" s="26"/>
      <c r="I48" s="26"/>
      <c r="J48" s="26"/>
      <c r="K48" s="26"/>
      <c r="L48" s="26"/>
      <c r="M48" s="26"/>
      <c r="N48" s="26"/>
      <c r="O48" s="26"/>
      <c r="P48" s="26"/>
      <c r="Q48" s="26" t="s">
        <v>418</v>
      </c>
      <c r="R48" s="26"/>
      <c r="S48" s="26"/>
      <c r="T48" s="26" t="s">
        <v>417</v>
      </c>
      <c r="U48" s="26"/>
      <c r="V48" s="26"/>
      <c r="W48" s="26"/>
    </row>
    <row r="49" spans="1:23" x14ac:dyDescent="0.25">
      <c r="A49" s="11">
        <v>18761</v>
      </c>
      <c r="B49" s="6" t="s">
        <v>317</v>
      </c>
      <c r="C49" s="6" t="s">
        <v>366</v>
      </c>
      <c r="D49" s="8">
        <v>33097</v>
      </c>
      <c r="E49" s="8">
        <v>0</v>
      </c>
      <c r="F49" s="6" t="s">
        <v>54</v>
      </c>
      <c r="G49" s="18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</row>
    <row r="50" spans="1:23" x14ac:dyDescent="0.25">
      <c r="A50" s="11">
        <v>18763</v>
      </c>
      <c r="B50" s="6" t="s">
        <v>21</v>
      </c>
      <c r="C50" s="6" t="s">
        <v>367</v>
      </c>
      <c r="D50" s="8">
        <v>0</v>
      </c>
      <c r="E50" s="8">
        <v>0</v>
      </c>
      <c r="F50" s="6" t="s">
        <v>204</v>
      </c>
      <c r="G50" s="16">
        <f>SUM(H50+P50+Q50
)</f>
        <v>32.5</v>
      </c>
      <c r="H50" s="26" t="s">
        <v>185</v>
      </c>
      <c r="I50" s="26"/>
      <c r="J50" s="26"/>
      <c r="K50" s="26"/>
      <c r="L50" s="26"/>
      <c r="M50" s="26"/>
      <c r="N50" s="26"/>
      <c r="O50" s="26"/>
      <c r="P50" s="26" t="s">
        <v>178</v>
      </c>
      <c r="Q50" s="26" t="s">
        <v>121</v>
      </c>
      <c r="R50" s="26"/>
      <c r="S50" s="26"/>
      <c r="T50" s="26"/>
      <c r="U50" s="26"/>
      <c r="V50" s="26"/>
      <c r="W50" s="26"/>
    </row>
    <row r="51" spans="1:23" x14ac:dyDescent="0.25">
      <c r="A51" s="11">
        <v>18766</v>
      </c>
      <c r="B51" s="6" t="s">
        <v>314</v>
      </c>
      <c r="C51" s="6" t="s">
        <v>368</v>
      </c>
      <c r="D51" s="8">
        <v>33914</v>
      </c>
      <c r="E51" s="8">
        <v>132352</v>
      </c>
      <c r="F51" s="6" t="s">
        <v>55</v>
      </c>
      <c r="G51" s="16">
        <f>SUM(N51+P51+S51+T51+V51)</f>
        <v>242</v>
      </c>
      <c r="H51" s="26"/>
      <c r="I51" s="26"/>
      <c r="J51" s="26"/>
      <c r="K51" s="26"/>
      <c r="L51" s="26"/>
      <c r="M51" s="26"/>
      <c r="N51" s="26" t="s">
        <v>750</v>
      </c>
      <c r="O51" s="26"/>
      <c r="P51" s="26" t="s">
        <v>751</v>
      </c>
      <c r="Q51" s="26"/>
      <c r="R51" s="26"/>
      <c r="S51" s="26" t="s">
        <v>144</v>
      </c>
      <c r="T51" s="26" t="s">
        <v>723</v>
      </c>
      <c r="U51" s="26"/>
      <c r="V51" s="26" t="s">
        <v>620</v>
      </c>
      <c r="W51" s="26"/>
    </row>
    <row r="52" spans="1:23" x14ac:dyDescent="0.25">
      <c r="A52" s="11">
        <v>18798</v>
      </c>
      <c r="B52" s="6" t="s">
        <v>311</v>
      </c>
      <c r="C52" s="6" t="s">
        <v>369</v>
      </c>
      <c r="D52" s="8">
        <v>33024</v>
      </c>
      <c r="E52" s="8">
        <v>0</v>
      </c>
      <c r="F52" s="6" t="s">
        <v>321</v>
      </c>
      <c r="G52" s="16">
        <f>SUM(H52+N52+O52+Q52+T52)</f>
        <v>78.75</v>
      </c>
      <c r="H52" s="26" t="s">
        <v>194</v>
      </c>
      <c r="I52" s="26"/>
      <c r="J52" s="26"/>
      <c r="K52" s="26"/>
      <c r="L52" s="26"/>
      <c r="M52" s="26"/>
      <c r="N52" s="26" t="s">
        <v>119</v>
      </c>
      <c r="O52" s="26" t="s">
        <v>391</v>
      </c>
      <c r="P52" s="26"/>
      <c r="Q52" s="26" t="s">
        <v>157</v>
      </c>
      <c r="R52" s="26"/>
      <c r="S52" s="26"/>
      <c r="T52" s="26" t="s">
        <v>419</v>
      </c>
      <c r="U52" s="26"/>
      <c r="V52" s="26"/>
      <c r="W52" s="26"/>
    </row>
    <row r="53" spans="1:23" x14ac:dyDescent="0.25">
      <c r="A53" s="11">
        <v>18799</v>
      </c>
      <c r="B53" s="6" t="s">
        <v>43</v>
      </c>
      <c r="C53" s="6" t="s">
        <v>370</v>
      </c>
      <c r="D53" s="8">
        <v>33216</v>
      </c>
      <c r="E53" s="8">
        <v>130922</v>
      </c>
      <c r="F53" s="6" t="s">
        <v>54</v>
      </c>
      <c r="G53" s="16">
        <f>SUM(O53+T53)</f>
        <v>10</v>
      </c>
      <c r="H53" s="26"/>
      <c r="I53" s="26"/>
      <c r="J53" s="26"/>
      <c r="K53" s="26"/>
      <c r="L53" s="26"/>
      <c r="M53" s="26"/>
      <c r="N53" s="26"/>
      <c r="O53" s="26" t="s">
        <v>184</v>
      </c>
      <c r="P53" s="26"/>
      <c r="Q53" s="26"/>
      <c r="R53" s="26"/>
      <c r="S53" s="26"/>
      <c r="T53" s="26" t="s">
        <v>147</v>
      </c>
      <c r="U53" s="26"/>
      <c r="V53" s="26"/>
      <c r="W53" s="26"/>
    </row>
    <row r="54" spans="1:23" x14ac:dyDescent="0.25">
      <c r="A54" s="11">
        <v>18810</v>
      </c>
      <c r="B54" s="6" t="s">
        <v>24</v>
      </c>
      <c r="C54" s="6" t="s">
        <v>371</v>
      </c>
      <c r="D54" s="8">
        <v>0</v>
      </c>
      <c r="E54" s="8">
        <v>0</v>
      </c>
      <c r="F54" s="6" t="s">
        <v>52</v>
      </c>
      <c r="G54" s="16">
        <f>SUM(H54+J54+T54)</f>
        <v>17</v>
      </c>
      <c r="H54" s="26" t="s">
        <v>190</v>
      </c>
      <c r="I54" s="26"/>
      <c r="J54" s="26" t="s">
        <v>273</v>
      </c>
      <c r="K54" s="26"/>
      <c r="L54" s="26"/>
      <c r="M54" s="26"/>
      <c r="N54" s="26"/>
      <c r="O54" s="26"/>
      <c r="P54" s="26"/>
      <c r="Q54" s="26"/>
      <c r="R54" s="26"/>
      <c r="S54" s="26"/>
      <c r="T54" s="26" t="s">
        <v>195</v>
      </c>
      <c r="U54" s="26"/>
      <c r="V54" s="26"/>
      <c r="W54" s="26"/>
    </row>
    <row r="55" spans="1:23" x14ac:dyDescent="0.25">
      <c r="A55" s="11">
        <v>18824</v>
      </c>
      <c r="B55" s="6" t="s">
        <v>39</v>
      </c>
      <c r="C55" s="6" t="s">
        <v>372</v>
      </c>
      <c r="D55" s="8">
        <v>33154</v>
      </c>
      <c r="E55" s="8">
        <v>131445</v>
      </c>
      <c r="F55" s="6" t="s">
        <v>54</v>
      </c>
      <c r="G55" s="16">
        <f>SUM(N55+O55+T55)</f>
        <v>79.75</v>
      </c>
      <c r="H55" s="26"/>
      <c r="I55" s="26"/>
      <c r="J55" s="26"/>
      <c r="K55" s="26"/>
      <c r="L55" s="26"/>
      <c r="M55" s="26"/>
      <c r="N55" s="26" t="s">
        <v>281</v>
      </c>
      <c r="O55" s="26" t="s">
        <v>149</v>
      </c>
      <c r="P55" s="26"/>
      <c r="Q55" s="26"/>
      <c r="R55" s="26"/>
      <c r="S55" s="26"/>
      <c r="T55" s="26" t="s">
        <v>398</v>
      </c>
      <c r="U55" s="26"/>
      <c r="V55" s="26"/>
      <c r="W55" s="26"/>
    </row>
    <row r="56" spans="1:23" x14ac:dyDescent="0.25">
      <c r="A56" s="11">
        <v>18839</v>
      </c>
      <c r="B56" s="6" t="s">
        <v>318</v>
      </c>
      <c r="C56" s="6" t="s">
        <v>373</v>
      </c>
      <c r="D56" s="8">
        <v>33075</v>
      </c>
      <c r="E56" s="8">
        <v>131239</v>
      </c>
      <c r="F56" s="6" t="s">
        <v>54</v>
      </c>
      <c r="G56" s="16">
        <f>SUM(H56+K56+N56+S56+T56)</f>
        <v>264.75</v>
      </c>
      <c r="H56" s="26" t="s">
        <v>182</v>
      </c>
      <c r="I56" s="26"/>
      <c r="J56" s="26"/>
      <c r="K56" s="26" t="s">
        <v>269</v>
      </c>
      <c r="L56" s="26"/>
      <c r="M56" s="26"/>
      <c r="N56" s="26" t="s">
        <v>421</v>
      </c>
      <c r="O56" s="26"/>
      <c r="P56" s="26"/>
      <c r="Q56" s="26"/>
      <c r="R56" s="26"/>
      <c r="S56" s="26" t="s">
        <v>167</v>
      </c>
      <c r="T56" s="26" t="s">
        <v>420</v>
      </c>
      <c r="U56" s="26"/>
      <c r="V56" s="26"/>
      <c r="W56" s="26"/>
    </row>
    <row r="57" spans="1:23" x14ac:dyDescent="0.25">
      <c r="A57" s="11">
        <v>18847</v>
      </c>
      <c r="B57" s="6" t="s">
        <v>21</v>
      </c>
      <c r="C57" s="6" t="s">
        <v>374</v>
      </c>
      <c r="D57" s="8">
        <v>33347</v>
      </c>
      <c r="E57" s="8">
        <v>130887</v>
      </c>
      <c r="F57" s="6" t="s">
        <v>54</v>
      </c>
      <c r="G57" s="18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</row>
    <row r="58" spans="1:23" x14ac:dyDescent="0.25">
      <c r="A58" s="11">
        <v>18850</v>
      </c>
      <c r="B58" s="6" t="s">
        <v>312</v>
      </c>
      <c r="C58" s="6" t="s">
        <v>375</v>
      </c>
      <c r="D58" s="8">
        <v>33242</v>
      </c>
      <c r="E58" s="8">
        <v>131016</v>
      </c>
      <c r="F58" s="6" t="s">
        <v>54</v>
      </c>
      <c r="G58" s="18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</row>
    <row r="59" spans="1:23" x14ac:dyDescent="0.25">
      <c r="A59" s="11">
        <v>18851</v>
      </c>
      <c r="B59" s="6" t="s">
        <v>315</v>
      </c>
      <c r="C59" s="6" t="s">
        <v>376</v>
      </c>
      <c r="D59" s="8">
        <v>33345</v>
      </c>
      <c r="E59" s="8">
        <v>0</v>
      </c>
      <c r="F59" s="6" t="s">
        <v>54</v>
      </c>
      <c r="G59" s="16">
        <f>SUM(K59+N59+O59+Q59+T59)</f>
        <v>22.25</v>
      </c>
      <c r="H59" s="26"/>
      <c r="I59" s="26"/>
      <c r="J59" s="26"/>
      <c r="K59" s="26" t="s">
        <v>130</v>
      </c>
      <c r="L59" s="26"/>
      <c r="M59" s="26"/>
      <c r="N59" s="26" t="s">
        <v>144</v>
      </c>
      <c r="O59" s="26" t="s">
        <v>164</v>
      </c>
      <c r="P59" s="26"/>
      <c r="Q59" s="26" t="s">
        <v>159</v>
      </c>
      <c r="R59" s="26"/>
      <c r="S59" s="26"/>
      <c r="T59" s="26" t="s">
        <v>190</v>
      </c>
      <c r="U59" s="26"/>
      <c r="V59" s="26"/>
      <c r="W59" s="26"/>
    </row>
    <row r="60" spans="1:23" x14ac:dyDescent="0.25">
      <c r="A60" s="11">
        <v>18863</v>
      </c>
      <c r="B60" s="6" t="s">
        <v>319</v>
      </c>
      <c r="C60" s="6" t="s">
        <v>377</v>
      </c>
      <c r="D60" s="8">
        <v>27702</v>
      </c>
      <c r="E60" s="8">
        <v>131912</v>
      </c>
      <c r="F60" s="6" t="s">
        <v>54</v>
      </c>
      <c r="G60" s="18">
        <v>69.75</v>
      </c>
      <c r="H60" s="26"/>
      <c r="I60" s="26"/>
      <c r="J60" s="26"/>
      <c r="K60" s="26"/>
      <c r="L60" s="26"/>
      <c r="M60" s="26"/>
      <c r="N60" s="26" t="s">
        <v>422</v>
      </c>
      <c r="O60" s="26"/>
      <c r="P60" s="26"/>
      <c r="Q60" s="26"/>
      <c r="R60" s="26"/>
      <c r="S60" s="26"/>
      <c r="T60" s="26"/>
      <c r="U60" s="26"/>
      <c r="V60" s="26"/>
      <c r="W60" s="26"/>
    </row>
    <row r="61" spans="1:23" x14ac:dyDescent="0.25">
      <c r="A61" s="11">
        <v>18865</v>
      </c>
      <c r="B61" s="6" t="s">
        <v>39</v>
      </c>
      <c r="C61" s="6" t="s">
        <v>378</v>
      </c>
      <c r="D61" s="8">
        <v>33744</v>
      </c>
      <c r="E61" s="8">
        <v>131236</v>
      </c>
      <c r="F61" s="6" t="s">
        <v>54</v>
      </c>
      <c r="G61" s="16">
        <f>SUM(N61+O61+P61+Q61+S61+T61)</f>
        <v>452</v>
      </c>
      <c r="H61" s="26"/>
      <c r="I61" s="26"/>
      <c r="J61" s="26"/>
      <c r="K61" s="26"/>
      <c r="L61" s="26"/>
      <c r="M61" s="26"/>
      <c r="N61" s="26" t="s">
        <v>424</v>
      </c>
      <c r="O61" s="26" t="s">
        <v>136</v>
      </c>
      <c r="P61" s="26" t="s">
        <v>425</v>
      </c>
      <c r="Q61" s="26" t="s">
        <v>178</v>
      </c>
      <c r="R61" s="26"/>
      <c r="S61" s="26" t="s">
        <v>129</v>
      </c>
      <c r="T61" s="26" t="s">
        <v>423</v>
      </c>
      <c r="U61" s="26"/>
      <c r="V61" s="26"/>
      <c r="W61" s="26"/>
    </row>
    <row r="62" spans="1:23" x14ac:dyDescent="0.25">
      <c r="A62" s="11">
        <v>18877</v>
      </c>
      <c r="B62" s="6" t="s">
        <v>21</v>
      </c>
      <c r="C62" s="6" t="s">
        <v>380</v>
      </c>
      <c r="D62" s="8">
        <v>33475</v>
      </c>
      <c r="E62" s="8">
        <v>131005</v>
      </c>
      <c r="F62" s="6" t="s">
        <v>54</v>
      </c>
      <c r="G62" s="18">
        <v>34</v>
      </c>
      <c r="H62" s="26"/>
      <c r="I62" s="26"/>
      <c r="J62" s="26"/>
      <c r="K62" s="26"/>
      <c r="L62" s="26"/>
      <c r="M62" s="26"/>
      <c r="N62" s="26"/>
      <c r="O62" s="26"/>
      <c r="P62" s="26"/>
      <c r="Q62" s="26" t="s">
        <v>143</v>
      </c>
      <c r="R62" s="26"/>
      <c r="S62" s="26"/>
      <c r="T62" s="26"/>
      <c r="U62" s="26"/>
      <c r="V62" s="26"/>
      <c r="W62" s="26"/>
    </row>
    <row r="63" spans="1:23" x14ac:dyDescent="0.25">
      <c r="A63" s="11">
        <v>18878</v>
      </c>
      <c r="B63" s="6" t="s">
        <v>21</v>
      </c>
      <c r="C63" s="6" t="s">
        <v>381</v>
      </c>
      <c r="D63" s="8">
        <v>33425</v>
      </c>
      <c r="E63" s="8">
        <v>131004</v>
      </c>
      <c r="F63" s="6" t="s">
        <v>54</v>
      </c>
      <c r="G63" s="16">
        <f>SUM(O63+S63)</f>
        <v>35</v>
      </c>
      <c r="H63" s="26"/>
      <c r="I63" s="26"/>
      <c r="J63" s="26"/>
      <c r="K63" s="26"/>
      <c r="L63" s="26"/>
      <c r="M63" s="26"/>
      <c r="N63" s="26"/>
      <c r="O63" s="26" t="s">
        <v>138</v>
      </c>
      <c r="P63" s="26"/>
      <c r="Q63" s="26"/>
      <c r="R63" s="26"/>
      <c r="S63" s="26" t="s">
        <v>426</v>
      </c>
      <c r="T63" s="26"/>
      <c r="U63" s="26"/>
      <c r="V63" s="26"/>
      <c r="W63" s="26"/>
    </row>
    <row r="64" spans="1:23" x14ac:dyDescent="0.25">
      <c r="D64" s="1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</row>
    <row r="66" spans="1:1" x14ac:dyDescent="0.25">
      <c r="A66" s="9"/>
    </row>
    <row r="67" spans="1:1" x14ac:dyDescent="0.25">
      <c r="A67" s="9"/>
    </row>
    <row r="68" spans="1:1" x14ac:dyDescent="0.25">
      <c r="A68" s="9"/>
    </row>
    <row r="69" spans="1:1" x14ac:dyDescent="0.25">
      <c r="A69" s="9"/>
    </row>
    <row r="70" spans="1:1" x14ac:dyDescent="0.25">
      <c r="A70" s="9"/>
    </row>
    <row r="71" spans="1:1" x14ac:dyDescent="0.25">
      <c r="A71" s="9"/>
    </row>
    <row r="72" spans="1:1" x14ac:dyDescent="0.25">
      <c r="A72" s="9"/>
    </row>
    <row r="73" spans="1:1" x14ac:dyDescent="0.25">
      <c r="A73" s="9"/>
    </row>
    <row r="74" spans="1:1" x14ac:dyDescent="0.25">
      <c r="A74" s="9"/>
    </row>
    <row r="75" spans="1:1" x14ac:dyDescent="0.25">
      <c r="A75" s="9"/>
    </row>
    <row r="76" spans="1:1" x14ac:dyDescent="0.25">
      <c r="A76" s="9"/>
    </row>
    <row r="77" spans="1:1" x14ac:dyDescent="0.25">
      <c r="A77" s="9"/>
    </row>
    <row r="78" spans="1:1" x14ac:dyDescent="0.25">
      <c r="A78" s="9"/>
    </row>
    <row r="79" spans="1:1" x14ac:dyDescent="0.25">
      <c r="A79" s="9"/>
    </row>
    <row r="80" spans="1:1" x14ac:dyDescent="0.25">
      <c r="A80" s="9"/>
    </row>
    <row r="81" spans="1:1" x14ac:dyDescent="0.25">
      <c r="A81" s="9"/>
    </row>
    <row r="82" spans="1:1" x14ac:dyDescent="0.25">
      <c r="A82" s="9"/>
    </row>
    <row r="83" spans="1:1" x14ac:dyDescent="0.25">
      <c r="A83" s="9"/>
    </row>
    <row r="84" spans="1:1" x14ac:dyDescent="0.25">
      <c r="A84" s="9"/>
    </row>
    <row r="85" spans="1:1" x14ac:dyDescent="0.25">
      <c r="A85" s="9"/>
    </row>
  </sheetData>
  <mergeCells count="23">
    <mergeCell ref="V3:V4"/>
    <mergeCell ref="W3:W4"/>
    <mergeCell ref="S3:S4"/>
    <mergeCell ref="T3:T4"/>
    <mergeCell ref="U3:U4"/>
    <mergeCell ref="F3:F4"/>
    <mergeCell ref="G3:G4"/>
    <mergeCell ref="L3:L4"/>
    <mergeCell ref="M3:M4"/>
    <mergeCell ref="N3:N4"/>
    <mergeCell ref="A3:A4"/>
    <mergeCell ref="B3:B4"/>
    <mergeCell ref="C3:C4"/>
    <mergeCell ref="D3:D4"/>
    <mergeCell ref="E3:E4"/>
    <mergeCell ref="R3:R4"/>
    <mergeCell ref="H3:H4"/>
    <mergeCell ref="I3:I4"/>
    <mergeCell ref="J3:J4"/>
    <mergeCell ref="K3:K4"/>
    <mergeCell ref="Q3:Q4"/>
    <mergeCell ref="O3:O4"/>
    <mergeCell ref="P3:P4"/>
  </mergeCells>
  <pageMargins left="0.7" right="0.7" top="0.75" bottom="0.75" header="0.3" footer="0.3"/>
  <pageSetup orientation="portrait" verticalDpi="0" r:id="rId1"/>
  <ignoredErrors>
    <ignoredError sqref="H8:K22 M6:P10 Q5:T13 U18:U22 M12:P17 M11:O11 Q15:T17 R14:T14 Q20:T20 R18:T18 Q19:S19 M20:P22 M19:O19 Q22:T22 R21:T21 Q25:T26 R23 H25:K40 I23 M26:P36 M23 P23 U25:U40 T23 M25 O25:P25 Q28:T36 R27:T27 Q38:T40 R37:T37 M38:P40 M37 O37:P37 H42:K50 U42:U63 Q43:T43 M42:P45 R42:T42 Q45:T45 R44:T44 Q47:T50 R46:T46 H52:K53 H51:J51 Q52:T53 Q51:S51 M52:P63 M51 Q55:T63 Q54:S54 H55:K63 I54 K54 O51 M18 O18:P18 M47:P50 M46 O46:P46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75"/>
  <sheetViews>
    <sheetView tabSelected="1" workbookViewId="0">
      <selection activeCell="C58" sqref="C58"/>
    </sheetView>
  </sheetViews>
  <sheetFormatPr baseColWidth="10" defaultRowHeight="15" x14ac:dyDescent="0.25"/>
  <cols>
    <col min="1" max="1" width="15" customWidth="1"/>
    <col min="2" max="2" width="41.5703125" customWidth="1"/>
    <col min="3" max="3" width="110.28515625" customWidth="1"/>
    <col min="4" max="4" width="21" customWidth="1"/>
    <col min="5" max="5" width="17.7109375" customWidth="1"/>
    <col min="6" max="6" width="19.28515625" customWidth="1"/>
    <col min="7" max="7" width="18.42578125" customWidth="1"/>
    <col min="8" max="8" width="22.7109375" customWidth="1"/>
    <col min="9" max="9" width="19.42578125" customWidth="1"/>
    <col min="10" max="10" width="20.140625" customWidth="1"/>
    <col min="11" max="11" width="18.5703125" customWidth="1"/>
    <col min="12" max="12" width="16.28515625" customWidth="1"/>
    <col min="13" max="13" width="17.42578125" customWidth="1"/>
    <col min="14" max="14" width="19.7109375" customWidth="1"/>
    <col min="15" max="15" width="20.42578125" customWidth="1"/>
    <col min="16" max="16" width="20.85546875" customWidth="1"/>
    <col min="17" max="17" width="17.140625" customWidth="1"/>
    <col min="18" max="18" width="20.42578125" customWidth="1"/>
    <col min="19" max="19" width="19.42578125" customWidth="1"/>
    <col min="20" max="20" width="17.5703125" customWidth="1"/>
    <col min="21" max="21" width="17.42578125" customWidth="1"/>
    <col min="22" max="22" width="17.7109375" customWidth="1"/>
    <col min="23" max="23" width="14.85546875" customWidth="1"/>
  </cols>
  <sheetData>
    <row r="2" spans="1:23" x14ac:dyDescent="0.25">
      <c r="K2" s="14"/>
      <c r="L2" s="14"/>
      <c r="M2" s="15" t="s">
        <v>29</v>
      </c>
      <c r="N2" s="14"/>
      <c r="O2" s="14"/>
      <c r="P2" s="14"/>
    </row>
    <row r="3" spans="1:23" x14ac:dyDescent="0.25">
      <c r="A3" s="32" t="s">
        <v>0</v>
      </c>
      <c r="B3" s="33" t="s">
        <v>1</v>
      </c>
      <c r="C3" s="33" t="s">
        <v>2</v>
      </c>
      <c r="D3" s="34" t="s">
        <v>3</v>
      </c>
      <c r="E3" s="32" t="s">
        <v>4</v>
      </c>
      <c r="F3" s="32" t="s">
        <v>5</v>
      </c>
      <c r="G3" s="32" t="s">
        <v>6</v>
      </c>
      <c r="H3" s="31" t="s">
        <v>7</v>
      </c>
      <c r="I3" s="31" t="s">
        <v>8</v>
      </c>
      <c r="J3" s="31" t="s">
        <v>9</v>
      </c>
      <c r="K3" s="31" t="s">
        <v>10</v>
      </c>
      <c r="L3" s="31" t="s">
        <v>11</v>
      </c>
      <c r="M3" s="31" t="s">
        <v>12</v>
      </c>
      <c r="N3" s="31" t="s">
        <v>13</v>
      </c>
      <c r="O3" s="31" t="s">
        <v>14</v>
      </c>
      <c r="P3" s="31" t="s">
        <v>15</v>
      </c>
      <c r="Q3" s="31" t="s">
        <v>16</v>
      </c>
      <c r="R3" s="31" t="s">
        <v>17</v>
      </c>
      <c r="S3" s="31" t="s">
        <v>18</v>
      </c>
      <c r="T3" s="31" t="s">
        <v>19</v>
      </c>
      <c r="U3" s="31" t="s">
        <v>20</v>
      </c>
      <c r="V3" s="31" t="s">
        <v>706</v>
      </c>
      <c r="W3" s="31" t="s">
        <v>724</v>
      </c>
    </row>
    <row r="4" spans="1:23" x14ac:dyDescent="0.25">
      <c r="A4" s="32"/>
      <c r="B4" s="33"/>
      <c r="C4" s="33"/>
      <c r="D4" s="35"/>
      <c r="E4" s="32"/>
      <c r="F4" s="32"/>
      <c r="G4" s="32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</row>
    <row r="5" spans="1:23" x14ac:dyDescent="0.25">
      <c r="A5" s="11">
        <v>18893</v>
      </c>
      <c r="B5" s="6" t="s">
        <v>427</v>
      </c>
      <c r="C5" s="6" t="s">
        <v>443</v>
      </c>
      <c r="D5" s="7">
        <v>0</v>
      </c>
      <c r="E5" s="7">
        <v>0</v>
      </c>
      <c r="F5" s="6" t="s">
        <v>321</v>
      </c>
      <c r="G5" s="18">
        <f>SUM(N5+P5)</f>
        <v>27.75</v>
      </c>
      <c r="H5" s="26"/>
      <c r="I5" s="26"/>
      <c r="J5" s="26"/>
      <c r="K5" s="26"/>
      <c r="L5" s="26"/>
      <c r="M5" s="26"/>
      <c r="N5" s="26" t="s">
        <v>178</v>
      </c>
      <c r="O5" s="26"/>
      <c r="P5" s="26" t="s">
        <v>393</v>
      </c>
      <c r="Q5" s="26"/>
      <c r="R5" s="26"/>
      <c r="S5" s="26"/>
      <c r="T5" s="26"/>
      <c r="U5" s="26"/>
      <c r="V5" s="26"/>
      <c r="W5" s="26"/>
    </row>
    <row r="6" spans="1:23" x14ac:dyDescent="0.25">
      <c r="A6" s="11">
        <v>18898</v>
      </c>
      <c r="B6" s="6" t="s">
        <v>21</v>
      </c>
      <c r="C6" s="6" t="s">
        <v>444</v>
      </c>
      <c r="D6" s="7">
        <v>33554</v>
      </c>
      <c r="E6" s="7">
        <v>130985</v>
      </c>
      <c r="F6" s="6" t="s">
        <v>53</v>
      </c>
      <c r="G6" s="18">
        <f>SUM(N6+V6)</f>
        <v>15.5</v>
      </c>
      <c r="H6" s="26"/>
      <c r="I6" s="26"/>
      <c r="J6" s="26"/>
      <c r="K6" s="26"/>
      <c r="L6" s="26"/>
      <c r="M6" s="26"/>
      <c r="N6" s="26" t="s">
        <v>117</v>
      </c>
      <c r="O6" s="26"/>
      <c r="P6" s="26"/>
      <c r="Q6" s="26"/>
      <c r="R6" s="26"/>
      <c r="S6" s="26"/>
      <c r="T6" s="26"/>
      <c r="U6" s="26"/>
      <c r="V6" s="26" t="s">
        <v>134</v>
      </c>
      <c r="W6" s="26"/>
    </row>
    <row r="7" spans="1:23" x14ac:dyDescent="0.25">
      <c r="A7" s="11">
        <v>18899</v>
      </c>
      <c r="B7" s="6" t="s">
        <v>428</v>
      </c>
      <c r="C7" s="6" t="s">
        <v>445</v>
      </c>
      <c r="D7" s="7">
        <v>33480</v>
      </c>
      <c r="E7" s="7">
        <v>131107</v>
      </c>
      <c r="F7" s="6" t="s">
        <v>51</v>
      </c>
      <c r="G7" s="18">
        <v>6.25</v>
      </c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 t="s">
        <v>306</v>
      </c>
      <c r="U7" s="26"/>
      <c r="V7" s="26"/>
      <c r="W7" s="26"/>
    </row>
    <row r="8" spans="1:23" x14ac:dyDescent="0.25">
      <c r="A8" s="11">
        <v>18905</v>
      </c>
      <c r="B8" s="6" t="s">
        <v>21</v>
      </c>
      <c r="C8" s="6" t="s">
        <v>446</v>
      </c>
      <c r="D8" s="7">
        <v>0</v>
      </c>
      <c r="E8" s="7">
        <v>0</v>
      </c>
      <c r="F8" s="6" t="s">
        <v>442</v>
      </c>
      <c r="G8" s="18">
        <f>SUM(I8+M8+N8+P8+V8+Q8+W8)</f>
        <v>436.25</v>
      </c>
      <c r="H8" s="26"/>
      <c r="I8" s="26" t="s">
        <v>116</v>
      </c>
      <c r="J8" s="26"/>
      <c r="K8" s="26"/>
      <c r="L8" s="26"/>
      <c r="M8" s="26" t="s">
        <v>513</v>
      </c>
      <c r="N8" s="26" t="s">
        <v>512</v>
      </c>
      <c r="O8" s="26"/>
      <c r="P8" s="26" t="s">
        <v>305</v>
      </c>
      <c r="Q8" s="26" t="s">
        <v>725</v>
      </c>
      <c r="R8" s="26"/>
      <c r="S8" s="26"/>
      <c r="T8" s="26"/>
      <c r="U8" s="26"/>
      <c r="V8" s="26" t="s">
        <v>186</v>
      </c>
      <c r="W8" s="26" t="s">
        <v>121</v>
      </c>
    </row>
    <row r="9" spans="1:23" x14ac:dyDescent="0.25">
      <c r="A9" s="11">
        <v>18907</v>
      </c>
      <c r="B9" s="6" t="s">
        <v>33</v>
      </c>
      <c r="C9" s="6" t="s">
        <v>447</v>
      </c>
      <c r="D9" s="7">
        <v>0</v>
      </c>
      <c r="E9" s="7">
        <v>0</v>
      </c>
      <c r="F9" s="6" t="s">
        <v>204</v>
      </c>
      <c r="G9" s="18">
        <f>SUM(N9+P9)</f>
        <v>64.5</v>
      </c>
      <c r="H9" s="26"/>
      <c r="I9" s="26"/>
      <c r="J9" s="26"/>
      <c r="K9" s="26"/>
      <c r="L9" s="26"/>
      <c r="M9" s="26"/>
      <c r="N9" s="26" t="s">
        <v>382</v>
      </c>
      <c r="O9" s="26"/>
      <c r="P9" s="26" t="s">
        <v>387</v>
      </c>
      <c r="Q9" s="26"/>
      <c r="R9" s="26"/>
      <c r="S9" s="26"/>
      <c r="T9" s="26"/>
      <c r="U9" s="26"/>
      <c r="V9" s="26"/>
      <c r="W9" s="26"/>
    </row>
    <row r="10" spans="1:23" x14ac:dyDescent="0.25">
      <c r="A10" s="11">
        <v>18909</v>
      </c>
      <c r="B10" s="6" t="s">
        <v>33</v>
      </c>
      <c r="C10" s="6" t="s">
        <v>448</v>
      </c>
      <c r="D10" s="7">
        <v>0</v>
      </c>
      <c r="E10" s="7">
        <v>0</v>
      </c>
      <c r="F10" s="6" t="s">
        <v>204</v>
      </c>
      <c r="G10" s="18">
        <f>SUM(N10+P10+S10)</f>
        <v>66.75</v>
      </c>
      <c r="H10" s="26"/>
      <c r="I10" s="26"/>
      <c r="J10" s="26"/>
      <c r="K10" s="26"/>
      <c r="L10" s="26"/>
      <c r="M10" s="26"/>
      <c r="N10" s="26" t="s">
        <v>156</v>
      </c>
      <c r="O10" s="26"/>
      <c r="P10" s="26" t="s">
        <v>688</v>
      </c>
      <c r="Q10" s="26"/>
      <c r="R10" s="26"/>
      <c r="S10" s="26" t="s">
        <v>159</v>
      </c>
      <c r="T10" s="26"/>
      <c r="U10" s="26"/>
      <c r="V10" s="26"/>
      <c r="W10" s="26"/>
    </row>
    <row r="11" spans="1:23" x14ac:dyDescent="0.25">
      <c r="A11" s="11">
        <v>18917</v>
      </c>
      <c r="B11" s="6" t="s">
        <v>41</v>
      </c>
      <c r="C11" s="6" t="s">
        <v>449</v>
      </c>
      <c r="D11" s="7">
        <v>34310</v>
      </c>
      <c r="E11" s="7">
        <v>132051</v>
      </c>
      <c r="F11" s="6" t="s">
        <v>51</v>
      </c>
      <c r="G11" s="18">
        <f>SUM(Q11+T11)</f>
        <v>14.25</v>
      </c>
      <c r="H11" s="26"/>
      <c r="I11" s="26"/>
      <c r="J11" s="26"/>
      <c r="K11" s="26"/>
      <c r="L11" s="26"/>
      <c r="M11" s="26"/>
      <c r="N11" s="26"/>
      <c r="O11" s="26"/>
      <c r="P11" s="26"/>
      <c r="Q11" s="26" t="s">
        <v>281</v>
      </c>
      <c r="R11" s="26"/>
      <c r="S11" s="26"/>
      <c r="T11" s="26" t="s">
        <v>140</v>
      </c>
      <c r="U11" s="26"/>
      <c r="V11" s="26"/>
      <c r="W11" s="26"/>
    </row>
    <row r="12" spans="1:23" x14ac:dyDescent="0.25">
      <c r="A12" s="11">
        <v>18919</v>
      </c>
      <c r="B12" s="6" t="s">
        <v>21</v>
      </c>
      <c r="C12" s="6" t="s">
        <v>450</v>
      </c>
      <c r="D12" s="7">
        <v>32925</v>
      </c>
      <c r="E12" s="7">
        <v>131380</v>
      </c>
      <c r="F12" s="6" t="s">
        <v>52</v>
      </c>
      <c r="G12" s="18">
        <f>SUM(N12+O12)</f>
        <v>45</v>
      </c>
      <c r="H12" s="26"/>
      <c r="I12" s="26"/>
      <c r="J12" s="26"/>
      <c r="K12" s="26"/>
      <c r="L12" s="26"/>
      <c r="M12" s="26"/>
      <c r="N12" s="26" t="s">
        <v>305</v>
      </c>
      <c r="O12" s="26" t="s">
        <v>385</v>
      </c>
      <c r="P12" s="26"/>
      <c r="Q12" s="26"/>
      <c r="R12" s="26"/>
      <c r="S12" s="26"/>
      <c r="T12" s="26"/>
      <c r="U12" s="26"/>
      <c r="V12" s="26"/>
      <c r="W12" s="26"/>
    </row>
    <row r="13" spans="1:23" x14ac:dyDescent="0.25">
      <c r="A13" s="11">
        <v>18920</v>
      </c>
      <c r="B13" s="6" t="s">
        <v>21</v>
      </c>
      <c r="C13" s="6" t="s">
        <v>451</v>
      </c>
      <c r="D13" s="7">
        <v>34082</v>
      </c>
      <c r="E13" s="7">
        <v>131776</v>
      </c>
      <c r="F13" s="6" t="s">
        <v>51</v>
      </c>
      <c r="G13" s="18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</row>
    <row r="14" spans="1:23" x14ac:dyDescent="0.25">
      <c r="A14" s="11">
        <v>18930</v>
      </c>
      <c r="B14" s="6" t="s">
        <v>21</v>
      </c>
      <c r="C14" s="6" t="s">
        <v>452</v>
      </c>
      <c r="D14" s="7">
        <v>0</v>
      </c>
      <c r="E14" s="7">
        <v>0</v>
      </c>
      <c r="F14" s="6" t="s">
        <v>52</v>
      </c>
      <c r="G14" s="18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</row>
    <row r="15" spans="1:23" x14ac:dyDescent="0.25">
      <c r="A15" s="11">
        <v>18933</v>
      </c>
      <c r="B15" s="6" t="s">
        <v>439</v>
      </c>
      <c r="C15" s="6" t="s">
        <v>453</v>
      </c>
      <c r="D15" s="7">
        <v>33600</v>
      </c>
      <c r="E15" s="7">
        <v>131047</v>
      </c>
      <c r="F15" s="6" t="s">
        <v>51</v>
      </c>
      <c r="G15" s="18">
        <v>1</v>
      </c>
      <c r="H15" s="26"/>
      <c r="I15" s="26"/>
      <c r="J15" s="26"/>
      <c r="K15" s="26"/>
      <c r="L15" s="26"/>
      <c r="M15" s="26"/>
      <c r="N15" s="26" t="s">
        <v>134</v>
      </c>
      <c r="O15" s="26"/>
      <c r="P15" s="26"/>
      <c r="Q15" s="26"/>
      <c r="R15" s="26"/>
      <c r="S15" s="26"/>
      <c r="T15" s="26"/>
      <c r="U15" s="26"/>
      <c r="V15" s="26"/>
      <c r="W15" s="26"/>
    </row>
    <row r="16" spans="1:23" x14ac:dyDescent="0.25">
      <c r="A16" s="11">
        <v>18935</v>
      </c>
      <c r="B16" s="6" t="s">
        <v>39</v>
      </c>
      <c r="C16" s="6" t="s">
        <v>454</v>
      </c>
      <c r="D16" s="7">
        <v>34316</v>
      </c>
      <c r="E16" s="7">
        <v>0</v>
      </c>
      <c r="F16" s="6" t="s">
        <v>442</v>
      </c>
      <c r="G16" s="18">
        <f>SUM(N16+P16+Q16)</f>
        <v>85.25</v>
      </c>
      <c r="H16" s="26"/>
      <c r="I16" s="26"/>
      <c r="J16" s="26"/>
      <c r="K16" s="26"/>
      <c r="L16" s="26"/>
      <c r="M16" s="26"/>
      <c r="N16" s="26" t="s">
        <v>166</v>
      </c>
      <c r="O16" s="26"/>
      <c r="P16" s="26" t="s">
        <v>410</v>
      </c>
      <c r="Q16" s="26" t="s">
        <v>158</v>
      </c>
      <c r="R16" s="26"/>
      <c r="S16" s="26"/>
      <c r="T16" s="26"/>
      <c r="U16" s="26"/>
      <c r="V16" s="26"/>
      <c r="W16" s="26"/>
    </row>
    <row r="17" spans="1:23" x14ac:dyDescent="0.25">
      <c r="A17" s="11">
        <v>18940</v>
      </c>
      <c r="B17" s="6" t="s">
        <v>41</v>
      </c>
      <c r="C17" s="6" t="s">
        <v>455</v>
      </c>
      <c r="D17" s="7">
        <v>33862</v>
      </c>
      <c r="E17" s="7">
        <v>131684</v>
      </c>
      <c r="F17" s="6" t="s">
        <v>51</v>
      </c>
      <c r="G17" s="18">
        <f>SUM(O17+Q17+T17)</f>
        <v>108.25</v>
      </c>
      <c r="H17" s="26"/>
      <c r="I17" s="26"/>
      <c r="J17" s="26"/>
      <c r="K17" s="26"/>
      <c r="L17" s="26"/>
      <c r="M17" s="26"/>
      <c r="N17" s="26"/>
      <c r="O17" s="26" t="s">
        <v>130</v>
      </c>
      <c r="P17" s="26"/>
      <c r="Q17" s="26" t="s">
        <v>269</v>
      </c>
      <c r="R17" s="26"/>
      <c r="S17" s="26"/>
      <c r="T17" s="26" t="s">
        <v>514</v>
      </c>
      <c r="U17" s="26"/>
      <c r="V17" s="26"/>
      <c r="W17" s="26"/>
    </row>
    <row r="18" spans="1:23" x14ac:dyDescent="0.25">
      <c r="A18" s="11">
        <v>18947</v>
      </c>
      <c r="B18" s="6" t="s">
        <v>429</v>
      </c>
      <c r="C18" s="6" t="s">
        <v>456</v>
      </c>
      <c r="D18" s="7">
        <v>33638</v>
      </c>
      <c r="E18" s="7">
        <v>131057</v>
      </c>
      <c r="F18" s="6" t="s">
        <v>51</v>
      </c>
      <c r="G18" s="18">
        <f>SUM(Q18+V18)</f>
        <v>6</v>
      </c>
      <c r="H18" s="26"/>
      <c r="I18" s="26"/>
      <c r="J18" s="26"/>
      <c r="K18" s="26"/>
      <c r="L18" s="26"/>
      <c r="M18" s="26"/>
      <c r="N18" s="26"/>
      <c r="O18" s="26"/>
      <c r="P18" s="26"/>
      <c r="Q18" s="26" t="s">
        <v>144</v>
      </c>
      <c r="R18" s="26"/>
      <c r="S18" s="26"/>
      <c r="T18" s="26"/>
      <c r="U18" s="26"/>
      <c r="V18" s="26" t="s">
        <v>138</v>
      </c>
      <c r="W18" s="26"/>
    </row>
    <row r="19" spans="1:23" x14ac:dyDescent="0.25">
      <c r="A19" s="11">
        <v>18953</v>
      </c>
      <c r="B19" s="6" t="s">
        <v>36</v>
      </c>
      <c r="C19" s="6" t="s">
        <v>457</v>
      </c>
      <c r="D19" s="7">
        <v>0</v>
      </c>
      <c r="E19" s="7">
        <v>0</v>
      </c>
      <c r="F19" s="6" t="s">
        <v>442</v>
      </c>
      <c r="G19" s="18">
        <f>SUM(N19+Q19+T19)</f>
        <v>16.75</v>
      </c>
      <c r="H19" s="26"/>
      <c r="I19" s="26"/>
      <c r="J19" s="26"/>
      <c r="K19" s="26"/>
      <c r="L19" s="26"/>
      <c r="M19" s="26"/>
      <c r="N19" s="26" t="s">
        <v>306</v>
      </c>
      <c r="O19" s="26"/>
      <c r="P19" s="26"/>
      <c r="Q19" s="26" t="s">
        <v>116</v>
      </c>
      <c r="R19" s="26"/>
      <c r="S19" s="26"/>
      <c r="T19" s="26" t="s">
        <v>200</v>
      </c>
      <c r="U19" s="26"/>
      <c r="V19" s="26"/>
      <c r="W19" s="26"/>
    </row>
    <row r="20" spans="1:23" x14ac:dyDescent="0.25">
      <c r="A20" s="11">
        <v>18978</v>
      </c>
      <c r="B20" s="6" t="s">
        <v>39</v>
      </c>
      <c r="C20" s="6" t="s">
        <v>458</v>
      </c>
      <c r="D20" s="7">
        <v>33646</v>
      </c>
      <c r="E20" s="7">
        <v>0</v>
      </c>
      <c r="F20" s="6" t="s">
        <v>52</v>
      </c>
      <c r="G20" s="18">
        <f>SUM(S20+T20)</f>
        <v>35.75</v>
      </c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 t="s">
        <v>515</v>
      </c>
      <c r="T20" s="26" t="s">
        <v>399</v>
      </c>
      <c r="U20" s="26"/>
      <c r="V20" s="26"/>
      <c r="W20" s="26"/>
    </row>
    <row r="21" spans="1:23" x14ac:dyDescent="0.25">
      <c r="A21" s="11">
        <v>18979</v>
      </c>
      <c r="B21" s="6" t="s">
        <v>430</v>
      </c>
      <c r="C21" s="6" t="s">
        <v>459</v>
      </c>
      <c r="D21" s="7">
        <v>34624</v>
      </c>
      <c r="E21" s="7">
        <v>132107</v>
      </c>
      <c r="F21" s="6" t="s">
        <v>51</v>
      </c>
      <c r="G21" s="18">
        <f>SUM(N21+O21+Q21+T21)</f>
        <v>123.5</v>
      </c>
      <c r="H21" s="26"/>
      <c r="I21" s="26"/>
      <c r="J21" s="26"/>
      <c r="K21" s="26"/>
      <c r="L21" s="26"/>
      <c r="M21" s="26"/>
      <c r="N21" s="26" t="s">
        <v>134</v>
      </c>
      <c r="O21" s="26" t="s">
        <v>113</v>
      </c>
      <c r="P21" s="26"/>
      <c r="Q21" s="26" t="s">
        <v>116</v>
      </c>
      <c r="R21" s="26"/>
      <c r="S21" s="26"/>
      <c r="T21" s="26" t="s">
        <v>516</v>
      </c>
      <c r="U21" s="26"/>
      <c r="V21" s="26"/>
      <c r="W21" s="26"/>
    </row>
    <row r="22" spans="1:23" x14ac:dyDescent="0.25">
      <c r="A22" s="11">
        <v>18982</v>
      </c>
      <c r="B22" s="6" t="s">
        <v>21</v>
      </c>
      <c r="C22" s="6" t="s">
        <v>460</v>
      </c>
      <c r="D22" s="7">
        <v>33601</v>
      </c>
      <c r="E22" s="7">
        <v>131706</v>
      </c>
      <c r="F22" s="6" t="s">
        <v>51</v>
      </c>
      <c r="G22" s="18">
        <f>SUM(K22+O22+Q22+V22)</f>
        <v>96.25</v>
      </c>
      <c r="H22" s="26"/>
      <c r="I22" s="26"/>
      <c r="J22" s="26"/>
      <c r="K22" s="26" t="s">
        <v>134</v>
      </c>
      <c r="L22" s="26"/>
      <c r="M22" s="26"/>
      <c r="N22" s="26"/>
      <c r="O22" s="26" t="s">
        <v>305</v>
      </c>
      <c r="P22" s="26"/>
      <c r="Q22" s="26" t="s">
        <v>708</v>
      </c>
      <c r="R22" s="26"/>
      <c r="S22" s="26"/>
      <c r="T22" s="26"/>
      <c r="U22" s="26"/>
      <c r="V22" s="26" t="s">
        <v>407</v>
      </c>
      <c r="W22" s="26"/>
    </row>
    <row r="23" spans="1:23" x14ac:dyDescent="0.25">
      <c r="A23" s="11">
        <v>18992</v>
      </c>
      <c r="B23" s="6" t="s">
        <v>440</v>
      </c>
      <c r="C23" s="6" t="s">
        <v>461</v>
      </c>
      <c r="D23" s="7">
        <v>33596</v>
      </c>
      <c r="E23" s="7">
        <v>131268</v>
      </c>
      <c r="F23" s="6" t="s">
        <v>53</v>
      </c>
      <c r="G23" s="18">
        <f>SUM(N23+V23)</f>
        <v>8.5</v>
      </c>
      <c r="H23" s="26"/>
      <c r="I23" s="26"/>
      <c r="J23" s="26"/>
      <c r="K23" s="26"/>
      <c r="L23" s="26"/>
      <c r="M23" s="26"/>
      <c r="N23" s="26" t="s">
        <v>138</v>
      </c>
      <c r="O23" s="26"/>
      <c r="P23" s="26"/>
      <c r="Q23" s="26"/>
      <c r="R23" s="26"/>
      <c r="S23" s="26"/>
      <c r="T23" s="26"/>
      <c r="U23" s="26"/>
      <c r="V23" s="26" t="s">
        <v>116</v>
      </c>
      <c r="W23" s="26"/>
    </row>
    <row r="24" spans="1:23" x14ac:dyDescent="0.25">
      <c r="A24" s="11">
        <v>19000</v>
      </c>
      <c r="B24" s="6" t="s">
        <v>41</v>
      </c>
      <c r="C24" s="6" t="s">
        <v>462</v>
      </c>
      <c r="D24" s="7">
        <v>32902</v>
      </c>
      <c r="E24" s="7">
        <v>131375</v>
      </c>
      <c r="F24" s="6" t="s">
        <v>51</v>
      </c>
      <c r="G24" s="18">
        <v>3</v>
      </c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 t="s">
        <v>130</v>
      </c>
      <c r="U24" s="26"/>
      <c r="V24" s="26"/>
      <c r="W24" s="26"/>
    </row>
    <row r="25" spans="1:23" x14ac:dyDescent="0.25">
      <c r="A25" s="11">
        <v>19001</v>
      </c>
      <c r="B25" s="6" t="s">
        <v>21</v>
      </c>
      <c r="C25" s="6" t="s">
        <v>463</v>
      </c>
      <c r="D25" s="7">
        <v>34102</v>
      </c>
      <c r="E25" s="7">
        <v>132074</v>
      </c>
      <c r="F25" s="6" t="s">
        <v>55</v>
      </c>
      <c r="G25" s="18">
        <f>SUM(N25+P25+T25)</f>
        <v>76.75</v>
      </c>
      <c r="H25" s="26"/>
      <c r="I25" s="26"/>
      <c r="J25" s="26"/>
      <c r="K25" s="26"/>
      <c r="L25" s="26"/>
      <c r="M25" s="26"/>
      <c r="N25" s="26" t="s">
        <v>517</v>
      </c>
      <c r="O25" s="26"/>
      <c r="P25" s="26" t="s">
        <v>694</v>
      </c>
      <c r="Q25" s="26"/>
      <c r="R25" s="26"/>
      <c r="S25" s="26"/>
      <c r="T25" s="26" t="s">
        <v>144</v>
      </c>
      <c r="U25" s="26"/>
      <c r="V25" s="26"/>
      <c r="W25" s="26"/>
    </row>
    <row r="26" spans="1:23" x14ac:dyDescent="0.25">
      <c r="A26" s="11">
        <v>19002</v>
      </c>
      <c r="B26" s="6" t="s">
        <v>25</v>
      </c>
      <c r="C26" s="6" t="s">
        <v>464</v>
      </c>
      <c r="D26" s="7">
        <v>34248</v>
      </c>
      <c r="E26" s="7">
        <v>0</v>
      </c>
      <c r="F26" s="6" t="s">
        <v>56</v>
      </c>
      <c r="G26" s="18">
        <f>SUM(N26+T26)</f>
        <v>31.5</v>
      </c>
      <c r="H26" s="26"/>
      <c r="I26" s="26"/>
      <c r="J26" s="26"/>
      <c r="K26" s="26"/>
      <c r="L26" s="26"/>
      <c r="M26" s="26"/>
      <c r="N26" s="26" t="s">
        <v>116</v>
      </c>
      <c r="O26" s="26"/>
      <c r="P26" s="26"/>
      <c r="Q26" s="26"/>
      <c r="R26" s="26"/>
      <c r="S26" s="26"/>
      <c r="T26" s="26" t="s">
        <v>269</v>
      </c>
      <c r="U26" s="26"/>
      <c r="V26" s="26"/>
      <c r="W26" s="26"/>
    </row>
    <row r="27" spans="1:23" x14ac:dyDescent="0.25">
      <c r="A27" s="11">
        <v>19013</v>
      </c>
      <c r="B27" s="6" t="s">
        <v>441</v>
      </c>
      <c r="C27" s="6" t="s">
        <v>465</v>
      </c>
      <c r="D27" s="7">
        <v>34264</v>
      </c>
      <c r="E27" s="7">
        <v>0</v>
      </c>
      <c r="F27" s="6" t="s">
        <v>51</v>
      </c>
      <c r="G27" s="18">
        <f>SUM(N27+P27+Q27+R27+S27)</f>
        <v>90.5</v>
      </c>
      <c r="H27" s="26"/>
      <c r="I27" s="26"/>
      <c r="J27" s="26"/>
      <c r="K27" s="26"/>
      <c r="L27" s="26"/>
      <c r="M27" s="26"/>
      <c r="N27" s="26" t="s">
        <v>720</v>
      </c>
      <c r="O27" s="26"/>
      <c r="P27" s="26" t="s">
        <v>518</v>
      </c>
      <c r="Q27" s="26" t="s">
        <v>159</v>
      </c>
      <c r="R27" s="26" t="s">
        <v>382</v>
      </c>
      <c r="S27" s="26" t="s">
        <v>413</v>
      </c>
      <c r="T27" s="26"/>
      <c r="U27" s="26"/>
      <c r="V27" s="26"/>
      <c r="W27" s="26"/>
    </row>
    <row r="28" spans="1:23" x14ac:dyDescent="0.25">
      <c r="A28" s="11">
        <v>19017</v>
      </c>
      <c r="B28" s="6" t="s">
        <v>49</v>
      </c>
      <c r="C28" s="6" t="s">
        <v>466</v>
      </c>
      <c r="D28" s="7">
        <v>33811</v>
      </c>
      <c r="E28" s="7">
        <v>131312</v>
      </c>
      <c r="F28" s="6" t="s">
        <v>51</v>
      </c>
      <c r="G28" s="18">
        <v>8.75</v>
      </c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 t="s">
        <v>420</v>
      </c>
      <c r="U28" s="26"/>
      <c r="V28" s="26"/>
      <c r="W28" s="26"/>
    </row>
    <row r="29" spans="1:23" x14ac:dyDescent="0.25">
      <c r="A29" s="11">
        <v>19040</v>
      </c>
      <c r="B29" s="6" t="s">
        <v>21</v>
      </c>
      <c r="C29" s="6" t="s">
        <v>467</v>
      </c>
      <c r="D29" s="7">
        <v>0</v>
      </c>
      <c r="E29" s="7">
        <v>0</v>
      </c>
      <c r="F29" s="6" t="s">
        <v>204</v>
      </c>
      <c r="G29" s="18">
        <f>SUM(K29+M29+N29+Q29+R29+V29)</f>
        <v>172</v>
      </c>
      <c r="H29" s="26"/>
      <c r="I29" s="26"/>
      <c r="J29" s="26"/>
      <c r="K29" s="26" t="s">
        <v>178</v>
      </c>
      <c r="L29" s="26"/>
      <c r="M29" s="26" t="s">
        <v>137</v>
      </c>
      <c r="N29" s="26" t="s">
        <v>287</v>
      </c>
      <c r="O29" s="26"/>
      <c r="P29" s="26"/>
      <c r="Q29" s="26" t="s">
        <v>519</v>
      </c>
      <c r="R29" s="26" t="s">
        <v>158</v>
      </c>
      <c r="S29" s="26"/>
      <c r="T29" s="26"/>
      <c r="U29" s="26"/>
      <c r="V29" s="26" t="s">
        <v>726</v>
      </c>
      <c r="W29" s="26"/>
    </row>
    <row r="30" spans="1:23" x14ac:dyDescent="0.25">
      <c r="A30" s="11">
        <v>19049</v>
      </c>
      <c r="B30" s="6" t="s">
        <v>22</v>
      </c>
      <c r="C30" s="6" t="s">
        <v>468</v>
      </c>
      <c r="D30" s="7">
        <v>33883</v>
      </c>
      <c r="E30" s="7">
        <v>131287</v>
      </c>
      <c r="F30" s="6" t="s">
        <v>51</v>
      </c>
      <c r="G30" s="18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</row>
    <row r="31" spans="1:23" x14ac:dyDescent="0.25">
      <c r="A31" s="11">
        <v>19059</v>
      </c>
      <c r="B31" s="6" t="s">
        <v>434</v>
      </c>
      <c r="C31" s="6" t="s">
        <v>469</v>
      </c>
      <c r="D31" s="7">
        <v>33718</v>
      </c>
      <c r="E31" s="7">
        <v>131344</v>
      </c>
      <c r="F31" s="6" t="s">
        <v>51</v>
      </c>
      <c r="G31" s="18">
        <f>SUM(H31+N31+T31)</f>
        <v>15.5</v>
      </c>
      <c r="H31" s="26" t="s">
        <v>306</v>
      </c>
      <c r="I31" s="26"/>
      <c r="J31" s="26"/>
      <c r="K31" s="26"/>
      <c r="L31" s="26"/>
      <c r="M31" s="26"/>
      <c r="N31" s="26" t="s">
        <v>171</v>
      </c>
      <c r="O31" s="26"/>
      <c r="P31" s="26"/>
      <c r="Q31" s="26"/>
      <c r="R31" s="26"/>
      <c r="S31" s="26"/>
      <c r="T31" s="26" t="s">
        <v>281</v>
      </c>
      <c r="U31" s="26"/>
      <c r="V31" s="26"/>
      <c r="W31" s="26"/>
    </row>
    <row r="32" spans="1:23" x14ac:dyDescent="0.25">
      <c r="A32" s="11">
        <v>19063</v>
      </c>
      <c r="B32" s="6" t="s">
        <v>21</v>
      </c>
      <c r="C32" s="6" t="s">
        <v>470</v>
      </c>
      <c r="D32" s="7">
        <v>32992</v>
      </c>
      <c r="E32" s="7">
        <v>131709</v>
      </c>
      <c r="F32" s="6" t="s">
        <v>51</v>
      </c>
      <c r="G32" s="18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</row>
    <row r="33" spans="1:23" x14ac:dyDescent="0.25">
      <c r="A33" s="11">
        <v>19068</v>
      </c>
      <c r="B33" s="6" t="s">
        <v>35</v>
      </c>
      <c r="C33" s="6" t="s">
        <v>471</v>
      </c>
      <c r="D33" s="7">
        <v>33606</v>
      </c>
      <c r="E33" s="7">
        <v>131686</v>
      </c>
      <c r="F33" s="6" t="s">
        <v>51</v>
      </c>
      <c r="G33" s="18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</row>
    <row r="34" spans="1:23" x14ac:dyDescent="0.25">
      <c r="A34" s="11">
        <v>19070</v>
      </c>
      <c r="B34" s="6" t="s">
        <v>431</v>
      </c>
      <c r="C34" s="6" t="s">
        <v>472</v>
      </c>
      <c r="D34" s="7">
        <v>33932</v>
      </c>
      <c r="E34" s="7">
        <v>133684</v>
      </c>
      <c r="F34" s="6" t="s">
        <v>51</v>
      </c>
      <c r="G34" s="18">
        <v>1</v>
      </c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 t="s">
        <v>134</v>
      </c>
      <c r="U34" s="26"/>
      <c r="V34" s="26"/>
      <c r="W34" s="26"/>
    </row>
    <row r="35" spans="1:23" x14ac:dyDescent="0.25">
      <c r="A35" s="11">
        <v>19072</v>
      </c>
      <c r="B35" s="6" t="s">
        <v>432</v>
      </c>
      <c r="C35" s="6" t="s">
        <v>473</v>
      </c>
      <c r="D35" s="7">
        <v>33938</v>
      </c>
      <c r="E35" s="7">
        <v>131244</v>
      </c>
      <c r="F35" s="6" t="s">
        <v>51</v>
      </c>
      <c r="G35" s="18">
        <v>2</v>
      </c>
      <c r="H35" s="26"/>
      <c r="I35" s="26"/>
      <c r="J35" s="26"/>
      <c r="K35" s="26"/>
      <c r="L35" s="26"/>
      <c r="M35" s="26"/>
      <c r="N35" s="26" t="s">
        <v>144</v>
      </c>
      <c r="O35" s="26"/>
      <c r="P35" s="26"/>
      <c r="Q35" s="26"/>
      <c r="R35" s="26"/>
      <c r="S35" s="26"/>
      <c r="T35" s="26"/>
      <c r="U35" s="26"/>
      <c r="V35" s="26"/>
      <c r="W35" s="26"/>
    </row>
    <row r="36" spans="1:23" x14ac:dyDescent="0.25">
      <c r="A36" s="11">
        <v>19074</v>
      </c>
      <c r="B36" s="6" t="s">
        <v>433</v>
      </c>
      <c r="C36" s="6" t="s">
        <v>474</v>
      </c>
      <c r="D36" s="7">
        <v>33922</v>
      </c>
      <c r="E36" s="7">
        <v>131426</v>
      </c>
      <c r="F36" s="6" t="s">
        <v>51</v>
      </c>
      <c r="G36" s="18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</row>
    <row r="37" spans="1:23" x14ac:dyDescent="0.25">
      <c r="A37" s="11">
        <v>19093</v>
      </c>
      <c r="B37" s="6" t="s">
        <v>21</v>
      </c>
      <c r="C37" s="6" t="s">
        <v>475</v>
      </c>
      <c r="D37" s="7">
        <v>33940</v>
      </c>
      <c r="E37" s="7">
        <v>131951</v>
      </c>
      <c r="F37" s="6" t="s">
        <v>321</v>
      </c>
      <c r="G37" s="18">
        <f>SUM(H37+K37+N37+O37+P37+Q37+S37+T37)</f>
        <v>201.5</v>
      </c>
      <c r="H37" s="26" t="s">
        <v>148</v>
      </c>
      <c r="I37" s="26"/>
      <c r="J37" s="26"/>
      <c r="K37" s="26" t="s">
        <v>522</v>
      </c>
      <c r="L37" s="26"/>
      <c r="M37" s="26"/>
      <c r="N37" s="26" t="s">
        <v>682</v>
      </c>
      <c r="O37" s="26" t="s">
        <v>520</v>
      </c>
      <c r="P37" s="26" t="s">
        <v>182</v>
      </c>
      <c r="Q37" s="26" t="s">
        <v>521</v>
      </c>
      <c r="R37" s="26"/>
      <c r="S37" s="26" t="s">
        <v>121</v>
      </c>
      <c r="T37" s="26" t="s">
        <v>137</v>
      </c>
      <c r="U37" s="26"/>
      <c r="V37" s="26"/>
      <c r="W37" s="26"/>
    </row>
    <row r="38" spans="1:23" x14ac:dyDescent="0.25">
      <c r="A38" s="11">
        <v>19096</v>
      </c>
      <c r="B38" s="6" t="s">
        <v>209</v>
      </c>
      <c r="C38" s="6" t="s">
        <v>476</v>
      </c>
      <c r="D38" s="7">
        <v>33678</v>
      </c>
      <c r="E38" s="7">
        <v>131494</v>
      </c>
      <c r="F38" s="6" t="s">
        <v>51</v>
      </c>
      <c r="G38" s="18">
        <f>SUM(K38+N38+Q38+T38+V38)</f>
        <v>37.5</v>
      </c>
      <c r="H38" s="26"/>
      <c r="I38" s="26"/>
      <c r="J38" s="26"/>
      <c r="K38" s="26" t="s">
        <v>277</v>
      </c>
      <c r="L38" s="26"/>
      <c r="M38" s="26"/>
      <c r="N38" s="26" t="s">
        <v>130</v>
      </c>
      <c r="O38" s="26"/>
      <c r="P38" s="26"/>
      <c r="Q38" s="26" t="s">
        <v>134</v>
      </c>
      <c r="R38" s="26"/>
      <c r="S38" s="26"/>
      <c r="T38" s="26" t="s">
        <v>187</v>
      </c>
      <c r="U38" s="26"/>
      <c r="V38" s="26" t="s">
        <v>126</v>
      </c>
      <c r="W38" s="26"/>
    </row>
    <row r="39" spans="1:23" x14ac:dyDescent="0.25">
      <c r="A39" s="11">
        <v>19136</v>
      </c>
      <c r="B39" s="6" t="s">
        <v>21</v>
      </c>
      <c r="C39" s="6" t="s">
        <v>477</v>
      </c>
      <c r="D39" s="7">
        <v>34333</v>
      </c>
      <c r="E39" s="7">
        <v>0</v>
      </c>
      <c r="F39" s="6" t="s">
        <v>55</v>
      </c>
      <c r="G39" s="18" t="s">
        <v>727</v>
      </c>
      <c r="H39" s="26"/>
      <c r="I39" s="26"/>
      <c r="J39" s="26"/>
      <c r="K39" s="26"/>
      <c r="L39" s="26"/>
      <c r="M39" s="26"/>
      <c r="N39" s="26"/>
      <c r="O39" s="26"/>
      <c r="P39" s="26" t="s">
        <v>727</v>
      </c>
      <c r="Q39" s="26"/>
      <c r="R39" s="26"/>
      <c r="S39" s="26"/>
      <c r="T39" s="28"/>
      <c r="U39" s="26"/>
      <c r="V39" s="26"/>
      <c r="W39" s="26"/>
    </row>
    <row r="40" spans="1:23" x14ac:dyDescent="0.25">
      <c r="A40" s="11">
        <v>19137</v>
      </c>
      <c r="B40" s="6" t="s">
        <v>41</v>
      </c>
      <c r="C40" s="6" t="s">
        <v>478</v>
      </c>
      <c r="D40" s="7">
        <v>33958</v>
      </c>
      <c r="E40" s="7">
        <v>131484</v>
      </c>
      <c r="F40" s="6" t="s">
        <v>51</v>
      </c>
      <c r="G40" s="18">
        <f>SUM(K40+N40+Q40+T40)</f>
        <v>35.5</v>
      </c>
      <c r="H40" s="26"/>
      <c r="I40" s="26"/>
      <c r="J40" s="26"/>
      <c r="K40" s="26" t="s">
        <v>134</v>
      </c>
      <c r="L40" s="26"/>
      <c r="M40" s="26"/>
      <c r="N40" s="26" t="s">
        <v>184</v>
      </c>
      <c r="O40" s="26"/>
      <c r="P40" s="26"/>
      <c r="Q40" s="26" t="s">
        <v>131</v>
      </c>
      <c r="R40" s="26"/>
      <c r="S40" s="26"/>
      <c r="T40" s="26" t="s">
        <v>523</v>
      </c>
      <c r="U40" s="26"/>
      <c r="V40" s="26"/>
      <c r="W40" s="26"/>
    </row>
    <row r="41" spans="1:23" x14ac:dyDescent="0.25">
      <c r="A41" s="11">
        <v>19139</v>
      </c>
      <c r="B41" s="6" t="s">
        <v>21</v>
      </c>
      <c r="C41" s="6" t="s">
        <v>479</v>
      </c>
      <c r="D41" s="7">
        <v>0</v>
      </c>
      <c r="E41" s="7">
        <v>0</v>
      </c>
      <c r="F41" s="6" t="s">
        <v>204</v>
      </c>
      <c r="G41" s="18">
        <f>SUM(H41+I41+M41+O41+P41+Q41+R41)</f>
        <v>242.5</v>
      </c>
      <c r="H41" s="26" t="s">
        <v>193</v>
      </c>
      <c r="I41" s="26" t="s">
        <v>524</v>
      </c>
      <c r="J41" s="26"/>
      <c r="K41" s="26"/>
      <c r="L41" s="26"/>
      <c r="M41" s="26" t="s">
        <v>192</v>
      </c>
      <c r="N41" s="26"/>
      <c r="O41" s="26" t="s">
        <v>305</v>
      </c>
      <c r="P41" s="26" t="s">
        <v>178</v>
      </c>
      <c r="Q41" s="26" t="s">
        <v>728</v>
      </c>
      <c r="R41" s="26" t="s">
        <v>197</v>
      </c>
      <c r="S41" s="26"/>
      <c r="T41" s="26"/>
      <c r="U41" s="26"/>
      <c r="V41" s="26"/>
      <c r="W41" s="26"/>
    </row>
    <row r="42" spans="1:23" x14ac:dyDescent="0.25">
      <c r="A42" s="11">
        <v>19140</v>
      </c>
      <c r="B42" s="6" t="s">
        <v>435</v>
      </c>
      <c r="C42" s="6" t="s">
        <v>480</v>
      </c>
      <c r="D42" s="7">
        <v>34332</v>
      </c>
      <c r="E42" s="7">
        <v>0</v>
      </c>
      <c r="F42" s="6" t="s">
        <v>56</v>
      </c>
      <c r="G42" s="18">
        <f>SUM(O42+P42)</f>
        <v>62.75</v>
      </c>
      <c r="H42" s="26"/>
      <c r="I42" s="26"/>
      <c r="J42" s="26"/>
      <c r="K42" s="26"/>
      <c r="L42" s="26"/>
      <c r="M42" s="26"/>
      <c r="N42" s="26"/>
      <c r="O42" s="26" t="s">
        <v>159</v>
      </c>
      <c r="P42" s="26" t="s">
        <v>392</v>
      </c>
      <c r="Q42" s="26"/>
      <c r="R42" s="26"/>
      <c r="S42" s="26"/>
      <c r="T42" s="26"/>
      <c r="U42" s="26"/>
      <c r="V42" s="26"/>
      <c r="W42" s="26"/>
    </row>
    <row r="43" spans="1:23" x14ac:dyDescent="0.25">
      <c r="A43" s="11">
        <v>19141</v>
      </c>
      <c r="B43" s="6" t="s">
        <v>21</v>
      </c>
      <c r="C43" s="6" t="s">
        <v>481</v>
      </c>
      <c r="D43" s="7">
        <v>34720</v>
      </c>
      <c r="E43" s="7">
        <v>132250</v>
      </c>
      <c r="F43" s="6" t="s">
        <v>55</v>
      </c>
      <c r="G43" s="18">
        <f>SUM(H43+J43+N43+P43+Q43+U43+V43)</f>
        <v>108.75</v>
      </c>
      <c r="H43" s="26" t="s">
        <v>281</v>
      </c>
      <c r="I43" s="26"/>
      <c r="J43" s="26" t="s">
        <v>157</v>
      </c>
      <c r="K43" s="26"/>
      <c r="L43" s="26"/>
      <c r="M43" s="26"/>
      <c r="N43" s="26" t="s">
        <v>158</v>
      </c>
      <c r="O43" s="26"/>
      <c r="P43" s="26" t="s">
        <v>398</v>
      </c>
      <c r="Q43" s="26" t="s">
        <v>297</v>
      </c>
      <c r="R43" s="26"/>
      <c r="S43" s="26"/>
      <c r="T43" s="26"/>
      <c r="U43" s="26" t="s">
        <v>162</v>
      </c>
      <c r="V43" s="26" t="s">
        <v>278</v>
      </c>
      <c r="W43" s="26"/>
    </row>
    <row r="44" spans="1:23" x14ac:dyDescent="0.25">
      <c r="A44" s="11">
        <v>19142</v>
      </c>
      <c r="B44" s="6" t="s">
        <v>21</v>
      </c>
      <c r="C44" s="6" t="s">
        <v>482</v>
      </c>
      <c r="D44" s="7">
        <v>0</v>
      </c>
      <c r="E44" s="7">
        <v>0</v>
      </c>
      <c r="F44" s="6" t="s">
        <v>204</v>
      </c>
      <c r="G44" s="18">
        <f>SUM(I44+M44+N44+O44+P44)</f>
        <v>34</v>
      </c>
      <c r="H44" s="26"/>
      <c r="I44" s="26" t="s">
        <v>305</v>
      </c>
      <c r="J44" s="26"/>
      <c r="K44" s="26"/>
      <c r="L44" s="26"/>
      <c r="M44" s="26" t="s">
        <v>305</v>
      </c>
      <c r="N44" s="26" t="s">
        <v>130</v>
      </c>
      <c r="O44" s="26" t="s">
        <v>159</v>
      </c>
      <c r="P44" s="26" t="s">
        <v>305</v>
      </c>
      <c r="Q44" s="26"/>
      <c r="R44" s="26"/>
      <c r="S44" s="26"/>
      <c r="T44" s="26"/>
      <c r="U44" s="26"/>
      <c r="V44" s="26"/>
      <c r="W44" s="26"/>
    </row>
    <row r="45" spans="1:23" x14ac:dyDescent="0.25">
      <c r="A45" s="11">
        <v>19151</v>
      </c>
      <c r="B45" s="6" t="s">
        <v>308</v>
      </c>
      <c r="C45" s="6" t="s">
        <v>483</v>
      </c>
      <c r="D45" s="7">
        <v>32901</v>
      </c>
      <c r="E45" s="7">
        <v>131923</v>
      </c>
      <c r="F45" s="6" t="s">
        <v>51</v>
      </c>
      <c r="G45" s="18">
        <v>19.25</v>
      </c>
      <c r="H45" s="26"/>
      <c r="I45" s="26"/>
      <c r="J45" s="26"/>
      <c r="K45" s="26"/>
      <c r="L45" s="26"/>
      <c r="M45" s="26"/>
      <c r="N45" s="26"/>
      <c r="O45" s="26" t="s">
        <v>126</v>
      </c>
      <c r="P45" s="26"/>
      <c r="Q45" s="26"/>
      <c r="R45" s="26"/>
      <c r="S45" s="26"/>
      <c r="T45" s="26"/>
      <c r="U45" s="26"/>
      <c r="V45" s="26"/>
      <c r="W45" s="26"/>
    </row>
    <row r="46" spans="1:23" x14ac:dyDescent="0.25">
      <c r="A46" s="11">
        <v>19153</v>
      </c>
      <c r="B46" s="6" t="s">
        <v>46</v>
      </c>
      <c r="C46" s="6" t="s">
        <v>484</v>
      </c>
      <c r="D46" s="7">
        <v>34418</v>
      </c>
      <c r="E46" s="7">
        <v>133686</v>
      </c>
      <c r="F46" s="6" t="s">
        <v>51</v>
      </c>
      <c r="G46" s="18">
        <f>SUM(N46+P46+Q46+T46)</f>
        <v>108.75</v>
      </c>
      <c r="H46" s="26"/>
      <c r="I46" s="26"/>
      <c r="J46" s="26"/>
      <c r="K46" s="26"/>
      <c r="L46" s="26"/>
      <c r="M46" s="26"/>
      <c r="N46" s="26" t="s">
        <v>192</v>
      </c>
      <c r="O46" s="26"/>
      <c r="P46" s="26" t="s">
        <v>525</v>
      </c>
      <c r="Q46" s="26" t="s">
        <v>200</v>
      </c>
      <c r="R46" s="26"/>
      <c r="S46" s="26"/>
      <c r="T46" s="26" t="s">
        <v>138</v>
      </c>
      <c r="U46" s="26"/>
      <c r="V46" s="26"/>
      <c r="W46" s="26"/>
    </row>
    <row r="47" spans="1:23" x14ac:dyDescent="0.25">
      <c r="A47" s="11">
        <v>19154</v>
      </c>
      <c r="B47" s="6" t="s">
        <v>46</v>
      </c>
      <c r="C47" s="6" t="s">
        <v>485</v>
      </c>
      <c r="D47" s="7">
        <v>34418</v>
      </c>
      <c r="E47" s="7">
        <v>133685</v>
      </c>
      <c r="F47" s="6" t="s">
        <v>51</v>
      </c>
      <c r="G47" s="18">
        <f>SUM(H47+O47+P47+T47)</f>
        <v>128.75</v>
      </c>
      <c r="H47" s="26" t="s">
        <v>184</v>
      </c>
      <c r="I47" s="26"/>
      <c r="J47" s="26"/>
      <c r="K47" s="26"/>
      <c r="L47" s="26"/>
      <c r="M47" s="26"/>
      <c r="N47" s="26"/>
      <c r="O47" s="26" t="s">
        <v>139</v>
      </c>
      <c r="P47" s="26" t="s">
        <v>526</v>
      </c>
      <c r="Q47" s="26"/>
      <c r="R47" s="26"/>
      <c r="S47" s="26"/>
      <c r="T47" s="26" t="s">
        <v>190</v>
      </c>
      <c r="U47" s="26"/>
      <c r="V47" s="26"/>
      <c r="W47" s="26"/>
    </row>
    <row r="48" spans="1:23" x14ac:dyDescent="0.25">
      <c r="A48" s="11">
        <v>19157</v>
      </c>
      <c r="B48" s="6" t="s">
        <v>311</v>
      </c>
      <c r="C48" s="6" t="s">
        <v>486</v>
      </c>
      <c r="D48" s="7">
        <v>34187</v>
      </c>
      <c r="E48" s="7">
        <v>131642</v>
      </c>
      <c r="F48" s="6" t="s">
        <v>51</v>
      </c>
      <c r="G48" s="18">
        <v>3.25</v>
      </c>
      <c r="H48" s="26"/>
      <c r="I48" s="26"/>
      <c r="J48" s="26"/>
      <c r="K48" s="26"/>
      <c r="L48" s="26"/>
      <c r="M48" s="26"/>
      <c r="N48" s="26"/>
      <c r="O48" s="26"/>
      <c r="P48" s="26"/>
      <c r="Q48" s="26" t="s">
        <v>195</v>
      </c>
      <c r="R48" s="26"/>
      <c r="S48" s="26"/>
      <c r="T48" s="26"/>
      <c r="U48" s="26"/>
      <c r="V48" s="26"/>
      <c r="W48" s="26"/>
    </row>
    <row r="49" spans="1:23" x14ac:dyDescent="0.25">
      <c r="A49" s="11">
        <v>19158</v>
      </c>
      <c r="B49" s="6" t="s">
        <v>35</v>
      </c>
      <c r="C49" s="6" t="s">
        <v>487</v>
      </c>
      <c r="D49" s="7">
        <v>32609</v>
      </c>
      <c r="E49" s="7">
        <v>131830</v>
      </c>
      <c r="F49" s="6" t="s">
        <v>51</v>
      </c>
      <c r="G49" s="18">
        <f>SUM(N49+Q49+T49+V49)</f>
        <v>87.25</v>
      </c>
      <c r="H49" s="26"/>
      <c r="I49" s="26"/>
      <c r="J49" s="26"/>
      <c r="K49" s="26"/>
      <c r="L49" s="26"/>
      <c r="M49" s="26"/>
      <c r="N49" s="26" t="s">
        <v>118</v>
      </c>
      <c r="O49" s="26"/>
      <c r="P49" s="26"/>
      <c r="Q49" s="26" t="s">
        <v>144</v>
      </c>
      <c r="R49" s="26"/>
      <c r="S49" s="26"/>
      <c r="T49" s="26" t="s">
        <v>421</v>
      </c>
      <c r="U49" s="26"/>
      <c r="V49" s="26" t="s">
        <v>608</v>
      </c>
      <c r="W49" s="26"/>
    </row>
    <row r="50" spans="1:23" x14ac:dyDescent="0.25">
      <c r="A50" s="11">
        <v>19162</v>
      </c>
      <c r="B50" s="6" t="s">
        <v>47</v>
      </c>
      <c r="C50" s="6" t="s">
        <v>488</v>
      </c>
      <c r="D50" s="7">
        <v>32824</v>
      </c>
      <c r="E50" s="7">
        <v>131607</v>
      </c>
      <c r="F50" s="6" t="s">
        <v>51</v>
      </c>
      <c r="G50" s="18">
        <f>SUM(H50+J50+N50+T50)</f>
        <v>261.75</v>
      </c>
      <c r="H50" s="26" t="s">
        <v>527</v>
      </c>
      <c r="I50" s="26"/>
      <c r="J50" s="26" t="s">
        <v>409</v>
      </c>
      <c r="K50" s="26"/>
      <c r="L50" s="26"/>
      <c r="M50" s="26"/>
      <c r="N50" s="26" t="s">
        <v>528</v>
      </c>
      <c r="O50" s="26"/>
      <c r="P50" s="26"/>
      <c r="Q50" s="26"/>
      <c r="R50" s="26"/>
      <c r="S50" s="26"/>
      <c r="T50" s="26" t="s">
        <v>144</v>
      </c>
      <c r="U50" s="26"/>
      <c r="V50" s="26"/>
      <c r="W50" s="26"/>
    </row>
    <row r="51" spans="1:23" x14ac:dyDescent="0.25">
      <c r="A51" s="11">
        <v>19167</v>
      </c>
      <c r="B51" s="6" t="s">
        <v>435</v>
      </c>
      <c r="C51" s="6" t="s">
        <v>489</v>
      </c>
      <c r="D51" s="7">
        <v>0</v>
      </c>
      <c r="E51" s="7">
        <v>0</v>
      </c>
      <c r="F51" s="6" t="s">
        <v>204</v>
      </c>
      <c r="G51" s="18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</row>
    <row r="52" spans="1:23" x14ac:dyDescent="0.25">
      <c r="A52" s="11">
        <v>19170</v>
      </c>
      <c r="B52" s="6" t="s">
        <v>437</v>
      </c>
      <c r="C52" s="6" t="s">
        <v>490</v>
      </c>
      <c r="D52" s="7">
        <v>0</v>
      </c>
      <c r="E52" s="7">
        <v>0</v>
      </c>
      <c r="F52" s="6" t="s">
        <v>204</v>
      </c>
      <c r="G52" s="18">
        <f>SUM(N52+T52)</f>
        <v>14.5</v>
      </c>
      <c r="H52" s="26"/>
      <c r="I52" s="26"/>
      <c r="J52" s="26"/>
      <c r="K52" s="26"/>
      <c r="L52" s="26"/>
      <c r="M52" s="26"/>
      <c r="N52" s="26" t="s">
        <v>534</v>
      </c>
      <c r="O52" s="26"/>
      <c r="P52" s="26"/>
      <c r="Q52" s="26"/>
      <c r="R52" s="26"/>
      <c r="S52" s="26"/>
      <c r="T52" s="26" t="s">
        <v>190</v>
      </c>
      <c r="U52" s="26"/>
      <c r="V52" s="26"/>
      <c r="W52" s="26"/>
    </row>
    <row r="53" spans="1:23" x14ac:dyDescent="0.25">
      <c r="A53" s="11">
        <v>19185</v>
      </c>
      <c r="B53" s="6" t="s">
        <v>25</v>
      </c>
      <c r="C53" s="6" t="s">
        <v>491</v>
      </c>
      <c r="D53" s="7">
        <v>0</v>
      </c>
      <c r="E53" s="7">
        <v>0</v>
      </c>
      <c r="F53" s="6" t="s">
        <v>442</v>
      </c>
      <c r="G53" s="18">
        <f>SUM(N53+Q53+T53)</f>
        <v>5.25</v>
      </c>
      <c r="H53" s="26"/>
      <c r="I53" s="26"/>
      <c r="J53" s="26"/>
      <c r="K53" s="26"/>
      <c r="L53" s="26"/>
      <c r="M53" s="26"/>
      <c r="N53" s="26" t="s">
        <v>134</v>
      </c>
      <c r="O53" s="26"/>
      <c r="P53" s="26"/>
      <c r="Q53" s="26" t="s">
        <v>144</v>
      </c>
      <c r="R53" s="26"/>
      <c r="S53" s="26"/>
      <c r="T53" s="26" t="s">
        <v>128</v>
      </c>
      <c r="U53" s="26"/>
      <c r="V53" s="26"/>
      <c r="W53" s="26"/>
    </row>
    <row r="54" spans="1:23" x14ac:dyDescent="0.25">
      <c r="A54" s="11">
        <v>19188</v>
      </c>
      <c r="B54" s="6" t="s">
        <v>436</v>
      </c>
      <c r="C54" s="6" t="s">
        <v>492</v>
      </c>
      <c r="D54" s="7">
        <v>34365</v>
      </c>
      <c r="E54" s="7">
        <v>0</v>
      </c>
      <c r="F54" s="6" t="s">
        <v>55</v>
      </c>
      <c r="G54" s="18">
        <f>SUM(H54+O54+P54+Q54+S54+T54)</f>
        <v>89.25</v>
      </c>
      <c r="H54" s="26" t="s">
        <v>184</v>
      </c>
      <c r="I54" s="26"/>
      <c r="J54" s="26"/>
      <c r="K54" s="26"/>
      <c r="L54" s="26"/>
      <c r="M54" s="26"/>
      <c r="N54" s="26"/>
      <c r="O54" s="26" t="s">
        <v>116</v>
      </c>
      <c r="P54" s="26" t="s">
        <v>186</v>
      </c>
      <c r="Q54" s="26" t="s">
        <v>144</v>
      </c>
      <c r="R54" s="26"/>
      <c r="S54" s="26" t="s">
        <v>171</v>
      </c>
      <c r="T54" s="26" t="s">
        <v>410</v>
      </c>
      <c r="U54" s="26"/>
      <c r="V54" s="26"/>
      <c r="W54" s="26"/>
    </row>
    <row r="55" spans="1:23" x14ac:dyDescent="0.25">
      <c r="A55" s="11">
        <v>19189</v>
      </c>
      <c r="B55" s="6" t="s">
        <v>21</v>
      </c>
      <c r="C55" s="6" t="s">
        <v>493</v>
      </c>
      <c r="D55" s="7">
        <v>0</v>
      </c>
      <c r="E55" s="7">
        <v>0</v>
      </c>
      <c r="F55" s="6" t="s">
        <v>52</v>
      </c>
      <c r="G55" s="18">
        <f>SUM(N55+V55)</f>
        <v>11.5</v>
      </c>
      <c r="H55" s="26"/>
      <c r="I55" s="26"/>
      <c r="J55" s="26"/>
      <c r="K55" s="26"/>
      <c r="L55" s="26"/>
      <c r="M55" s="26"/>
      <c r="N55" s="26" t="s">
        <v>184</v>
      </c>
      <c r="O55" s="26"/>
      <c r="P55" s="26"/>
      <c r="Q55" s="26"/>
      <c r="R55" s="26"/>
      <c r="S55" s="26"/>
      <c r="T55" s="26"/>
      <c r="U55" s="26"/>
      <c r="V55" s="26" t="s">
        <v>157</v>
      </c>
      <c r="W55" s="26"/>
    </row>
    <row r="56" spans="1:23" x14ac:dyDescent="0.25">
      <c r="A56" s="11">
        <v>19190</v>
      </c>
      <c r="B56" s="6" t="s">
        <v>39</v>
      </c>
      <c r="C56" s="6" t="s">
        <v>494</v>
      </c>
      <c r="D56" s="7">
        <v>34309</v>
      </c>
      <c r="E56" s="7">
        <v>132061</v>
      </c>
      <c r="F56" s="6" t="s">
        <v>51</v>
      </c>
      <c r="G56" s="18">
        <f>SUM(H56+K56+N56+O56+T56)</f>
        <v>98</v>
      </c>
      <c r="H56" s="26" t="s">
        <v>529</v>
      </c>
      <c r="I56" s="26"/>
      <c r="J56" s="26"/>
      <c r="K56" s="26" t="s">
        <v>168</v>
      </c>
      <c r="L56" s="26"/>
      <c r="M56" s="26"/>
      <c r="N56" s="26" t="s">
        <v>130</v>
      </c>
      <c r="O56" s="26" t="s">
        <v>148</v>
      </c>
      <c r="P56" s="26"/>
      <c r="Q56" s="26"/>
      <c r="R56" s="26"/>
      <c r="S56" s="26"/>
      <c r="T56" s="26" t="s">
        <v>174</v>
      </c>
      <c r="U56" s="26"/>
      <c r="V56" s="26"/>
      <c r="W56" s="26"/>
    </row>
    <row r="57" spans="1:23" x14ac:dyDescent="0.25">
      <c r="A57" s="11">
        <v>19195</v>
      </c>
      <c r="B57" s="6" t="s">
        <v>311</v>
      </c>
      <c r="C57" s="6" t="s">
        <v>495</v>
      </c>
      <c r="D57" s="7">
        <v>34186</v>
      </c>
      <c r="E57" s="7">
        <v>0</v>
      </c>
      <c r="F57" s="6" t="s">
        <v>52</v>
      </c>
      <c r="G57" s="18">
        <v>3</v>
      </c>
      <c r="H57" s="26"/>
      <c r="I57" s="26"/>
      <c r="J57" s="26"/>
      <c r="K57" s="26"/>
      <c r="L57" s="26"/>
      <c r="M57" s="26"/>
      <c r="N57" s="26"/>
      <c r="O57" s="26"/>
      <c r="P57" s="26"/>
      <c r="Q57" s="26" t="s">
        <v>130</v>
      </c>
      <c r="R57" s="26"/>
      <c r="S57" s="26"/>
      <c r="T57" s="26"/>
      <c r="U57" s="26"/>
      <c r="V57" s="26"/>
      <c r="W57" s="26"/>
    </row>
    <row r="58" spans="1:23" x14ac:dyDescent="0.25">
      <c r="A58" s="11">
        <v>19201</v>
      </c>
      <c r="B58" s="6" t="s">
        <v>36</v>
      </c>
      <c r="C58" s="6" t="s">
        <v>496</v>
      </c>
      <c r="D58" s="7">
        <v>0</v>
      </c>
      <c r="E58" s="7">
        <v>0</v>
      </c>
      <c r="F58" s="6" t="s">
        <v>322</v>
      </c>
      <c r="G58" s="18">
        <v>20.5</v>
      </c>
      <c r="H58" s="26"/>
      <c r="I58" s="26"/>
      <c r="J58" s="26"/>
      <c r="K58" s="26"/>
      <c r="L58" s="26"/>
      <c r="M58" s="26"/>
      <c r="N58" s="26"/>
      <c r="O58" s="26"/>
      <c r="P58" s="26" t="s">
        <v>393</v>
      </c>
      <c r="Q58" s="26"/>
      <c r="R58" s="26"/>
      <c r="S58" s="26"/>
      <c r="T58" s="26"/>
      <c r="U58" s="26"/>
      <c r="V58" s="26"/>
      <c r="W58" s="26"/>
    </row>
    <row r="59" spans="1:23" x14ac:dyDescent="0.25">
      <c r="A59" s="11">
        <v>19203</v>
      </c>
      <c r="B59" s="6" t="s">
        <v>32</v>
      </c>
      <c r="C59" s="6" t="s">
        <v>497</v>
      </c>
      <c r="D59" s="7">
        <v>34235</v>
      </c>
      <c r="E59" s="7">
        <v>0</v>
      </c>
      <c r="F59" s="6" t="s">
        <v>55</v>
      </c>
      <c r="G59" s="18">
        <f>SUM(P59+V59)</f>
        <v>25</v>
      </c>
      <c r="H59" s="26"/>
      <c r="I59" s="26"/>
      <c r="J59" s="26"/>
      <c r="K59" s="26"/>
      <c r="L59" s="26"/>
      <c r="M59" s="26"/>
      <c r="N59" s="26"/>
      <c r="O59" s="26"/>
      <c r="P59" s="26" t="s">
        <v>523</v>
      </c>
      <c r="Q59" s="26"/>
      <c r="R59" s="26"/>
      <c r="S59" s="26"/>
      <c r="T59" s="26"/>
      <c r="U59" s="26"/>
      <c r="V59" s="26" t="s">
        <v>200</v>
      </c>
      <c r="W59" s="26"/>
    </row>
    <row r="60" spans="1:23" x14ac:dyDescent="0.25">
      <c r="A60" s="11">
        <v>19210</v>
      </c>
      <c r="B60" s="6" t="s">
        <v>21</v>
      </c>
      <c r="C60" s="6" t="s">
        <v>498</v>
      </c>
      <c r="D60" s="7">
        <v>34147</v>
      </c>
      <c r="E60" s="7">
        <v>131777</v>
      </c>
      <c r="F60" s="6" t="s">
        <v>51</v>
      </c>
      <c r="G60" s="18">
        <f>SUM(O60+Q60+V60)</f>
        <v>106.5</v>
      </c>
      <c r="H60" s="26"/>
      <c r="I60" s="26"/>
      <c r="J60" s="26"/>
      <c r="K60" s="26"/>
      <c r="L60" s="26"/>
      <c r="M60" s="26"/>
      <c r="N60" s="26"/>
      <c r="O60" s="26" t="s">
        <v>130</v>
      </c>
      <c r="P60" s="26"/>
      <c r="Q60" s="26" t="s">
        <v>158</v>
      </c>
      <c r="R60" s="26"/>
      <c r="S60" s="26"/>
      <c r="T60" s="26"/>
      <c r="U60" s="26"/>
      <c r="V60" s="26" t="s">
        <v>729</v>
      </c>
      <c r="W60" s="26"/>
    </row>
    <row r="61" spans="1:23" x14ac:dyDescent="0.25">
      <c r="A61" s="11">
        <v>19212</v>
      </c>
      <c r="B61" s="6" t="s">
        <v>308</v>
      </c>
      <c r="C61" s="6" t="s">
        <v>499</v>
      </c>
      <c r="D61" s="7">
        <v>33633</v>
      </c>
      <c r="E61" s="7">
        <v>0</v>
      </c>
      <c r="F61" s="6" t="s">
        <v>51</v>
      </c>
      <c r="G61" s="18">
        <f>SUM(H61+P61+T61)</f>
        <v>41.25</v>
      </c>
      <c r="H61" s="26" t="s">
        <v>134</v>
      </c>
      <c r="I61" s="26"/>
      <c r="J61" s="26"/>
      <c r="K61" s="26"/>
      <c r="L61" s="26"/>
      <c r="M61" s="26"/>
      <c r="N61" s="26"/>
      <c r="O61" s="26"/>
      <c r="P61" s="26" t="s">
        <v>197</v>
      </c>
      <c r="Q61" s="26"/>
      <c r="R61" s="26"/>
      <c r="S61" s="26"/>
      <c r="T61" s="26" t="s">
        <v>281</v>
      </c>
      <c r="U61" s="26"/>
      <c r="V61" s="26"/>
      <c r="W61" s="26"/>
    </row>
    <row r="62" spans="1:23" x14ac:dyDescent="0.25">
      <c r="A62" s="11">
        <v>19221</v>
      </c>
      <c r="B62" s="6" t="s">
        <v>39</v>
      </c>
      <c r="C62" s="6" t="s">
        <v>500</v>
      </c>
      <c r="D62" s="7">
        <v>34868</v>
      </c>
      <c r="E62" s="7">
        <v>132031</v>
      </c>
      <c r="F62" s="6" t="s">
        <v>51</v>
      </c>
      <c r="G62" s="18">
        <f>SUM(K62+O62+P62+Q62+S62+T62)</f>
        <v>322.5</v>
      </c>
      <c r="H62" s="26"/>
      <c r="I62" s="26"/>
      <c r="J62" s="26"/>
      <c r="K62" s="26" t="s">
        <v>171</v>
      </c>
      <c r="L62" s="26"/>
      <c r="M62" s="26"/>
      <c r="N62" s="26"/>
      <c r="O62" s="26" t="s">
        <v>383</v>
      </c>
      <c r="P62" s="26" t="s">
        <v>531</v>
      </c>
      <c r="Q62" s="26" t="s">
        <v>305</v>
      </c>
      <c r="R62" s="26"/>
      <c r="S62" s="26" t="s">
        <v>122</v>
      </c>
      <c r="T62" s="26" t="s">
        <v>530</v>
      </c>
      <c r="U62" s="26"/>
      <c r="V62" s="26"/>
      <c r="W62" s="26"/>
    </row>
    <row r="63" spans="1:23" x14ac:dyDescent="0.25">
      <c r="A63" s="11">
        <v>19222</v>
      </c>
      <c r="B63" s="6" t="s">
        <v>46</v>
      </c>
      <c r="C63" s="6" t="s">
        <v>501</v>
      </c>
      <c r="D63" s="7">
        <v>34616</v>
      </c>
      <c r="E63" s="7">
        <v>0</v>
      </c>
      <c r="F63" s="6" t="s">
        <v>52</v>
      </c>
      <c r="G63" s="18" t="s">
        <v>399</v>
      </c>
      <c r="H63" s="26"/>
      <c r="I63" s="26"/>
      <c r="J63" s="26"/>
      <c r="K63" s="26"/>
      <c r="L63" s="26"/>
      <c r="M63" s="26"/>
      <c r="N63" s="26"/>
      <c r="O63" s="26"/>
      <c r="P63" s="26" t="s">
        <v>399</v>
      </c>
      <c r="Q63" s="26"/>
      <c r="R63" s="26"/>
      <c r="S63" s="26"/>
      <c r="T63" s="26"/>
      <c r="U63" s="26"/>
      <c r="V63" s="26"/>
      <c r="W63" s="26"/>
    </row>
    <row r="64" spans="1:23" x14ac:dyDescent="0.25">
      <c r="A64" s="11">
        <v>19223</v>
      </c>
      <c r="B64" s="6" t="s">
        <v>311</v>
      </c>
      <c r="C64" s="6" t="s">
        <v>502</v>
      </c>
      <c r="D64" s="7">
        <v>0</v>
      </c>
      <c r="E64" s="7">
        <v>0</v>
      </c>
      <c r="F64" s="6" t="s">
        <v>52</v>
      </c>
      <c r="G64" s="18">
        <f>SUM(N64+O64+S64+T64)</f>
        <v>76</v>
      </c>
      <c r="H64" s="26"/>
      <c r="I64" s="26"/>
      <c r="J64" s="26"/>
      <c r="K64" s="26"/>
      <c r="L64" s="26"/>
      <c r="M64" s="26"/>
      <c r="N64" s="26" t="s">
        <v>118</v>
      </c>
      <c r="O64" s="26" t="s">
        <v>293</v>
      </c>
      <c r="P64" s="26"/>
      <c r="Q64" s="26"/>
      <c r="R64" s="26"/>
      <c r="S64" s="26" t="s">
        <v>190</v>
      </c>
      <c r="T64" s="26" t="s">
        <v>532</v>
      </c>
      <c r="U64" s="26"/>
      <c r="V64" s="26"/>
      <c r="W64" s="26"/>
    </row>
    <row r="65" spans="1:23" x14ac:dyDescent="0.25">
      <c r="A65" s="11">
        <v>19229</v>
      </c>
      <c r="B65" s="6" t="s">
        <v>21</v>
      </c>
      <c r="C65" s="6" t="s">
        <v>503</v>
      </c>
      <c r="D65" s="7">
        <v>34284</v>
      </c>
      <c r="E65" s="7">
        <v>0</v>
      </c>
      <c r="F65" s="6" t="s">
        <v>55</v>
      </c>
      <c r="G65" s="18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6"/>
      <c r="W65" s="26"/>
    </row>
    <row r="66" spans="1:23" x14ac:dyDescent="0.25">
      <c r="A66" s="11">
        <v>19235</v>
      </c>
      <c r="B66" s="6" t="s">
        <v>46</v>
      </c>
      <c r="C66" s="6" t="s">
        <v>504</v>
      </c>
      <c r="D66" s="7">
        <v>34802</v>
      </c>
      <c r="E66" s="7">
        <v>0</v>
      </c>
      <c r="F66" s="6" t="s">
        <v>55</v>
      </c>
      <c r="G66" s="18">
        <f>SUM(H66+N66+O66+P66+T66)</f>
        <v>146</v>
      </c>
      <c r="H66" s="26" t="s">
        <v>534</v>
      </c>
      <c r="I66" s="26"/>
      <c r="J66" s="26"/>
      <c r="K66" s="26"/>
      <c r="L66" s="26"/>
      <c r="M66" s="26"/>
      <c r="N66" s="26" t="s">
        <v>134</v>
      </c>
      <c r="O66" s="26" t="s">
        <v>305</v>
      </c>
      <c r="P66" s="26" t="s">
        <v>730</v>
      </c>
      <c r="Q66" s="26"/>
      <c r="R66" s="26"/>
      <c r="S66" s="26"/>
      <c r="T66" s="26" t="s">
        <v>698</v>
      </c>
      <c r="U66" s="26"/>
      <c r="V66" s="26"/>
      <c r="W66" s="26"/>
    </row>
    <row r="67" spans="1:23" x14ac:dyDescent="0.25">
      <c r="A67" s="11">
        <v>19247</v>
      </c>
      <c r="B67" s="6" t="s">
        <v>438</v>
      </c>
      <c r="C67" s="6" t="s">
        <v>505</v>
      </c>
      <c r="D67" s="7">
        <v>34336</v>
      </c>
      <c r="E67" s="7">
        <v>0</v>
      </c>
      <c r="F67" s="6" t="s">
        <v>57</v>
      </c>
      <c r="G67" s="18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</row>
    <row r="68" spans="1:23" x14ac:dyDescent="0.25">
      <c r="A68" s="11">
        <v>19253</v>
      </c>
      <c r="B68" s="6" t="s">
        <v>21</v>
      </c>
      <c r="C68" s="6" t="s">
        <v>506</v>
      </c>
      <c r="D68" s="7">
        <v>0</v>
      </c>
      <c r="E68" s="7">
        <v>0</v>
      </c>
      <c r="F68" s="6" t="s">
        <v>204</v>
      </c>
      <c r="G68" s="18">
        <v>52</v>
      </c>
      <c r="H68" s="26"/>
      <c r="I68" s="26"/>
      <c r="J68" s="26"/>
      <c r="K68" s="26"/>
      <c r="L68" s="26"/>
      <c r="M68" s="26"/>
      <c r="N68" s="26" t="s">
        <v>535</v>
      </c>
      <c r="O68" s="26"/>
      <c r="P68" s="26"/>
      <c r="Q68" s="26"/>
      <c r="R68" s="26"/>
      <c r="S68" s="26"/>
      <c r="T68" s="26"/>
      <c r="U68" s="26"/>
      <c r="V68" s="26"/>
      <c r="W68" s="26"/>
    </row>
    <row r="69" spans="1:23" x14ac:dyDescent="0.25">
      <c r="A69" s="11">
        <v>19254</v>
      </c>
      <c r="B69" s="6" t="s">
        <v>21</v>
      </c>
      <c r="C69" s="6" t="s">
        <v>507</v>
      </c>
      <c r="D69" s="7">
        <v>0</v>
      </c>
      <c r="E69" s="7">
        <v>0</v>
      </c>
      <c r="F69" s="6" t="s">
        <v>204</v>
      </c>
      <c r="G69" s="18">
        <f>SUM(N69+T69+U69+V69)</f>
        <v>68.5</v>
      </c>
      <c r="H69" s="26"/>
      <c r="I69" s="26"/>
      <c r="J69" s="26"/>
      <c r="K69" s="26"/>
      <c r="L69" s="26"/>
      <c r="M69" s="26"/>
      <c r="N69" s="26" t="s">
        <v>290</v>
      </c>
      <c r="O69" s="26"/>
      <c r="P69" s="26"/>
      <c r="Q69" s="26"/>
      <c r="R69" s="26"/>
      <c r="S69" s="26"/>
      <c r="T69" s="26" t="s">
        <v>158</v>
      </c>
      <c r="U69" s="26" t="s">
        <v>171</v>
      </c>
      <c r="V69" s="26" t="s">
        <v>613</v>
      </c>
      <c r="W69" s="26"/>
    </row>
    <row r="70" spans="1:23" x14ac:dyDescent="0.25">
      <c r="A70" s="11">
        <v>19256</v>
      </c>
      <c r="B70" s="6" t="s">
        <v>21</v>
      </c>
      <c r="C70" s="6" t="s">
        <v>508</v>
      </c>
      <c r="D70" s="7">
        <v>34989</v>
      </c>
      <c r="E70" s="7">
        <v>0</v>
      </c>
      <c r="F70" s="6" t="s">
        <v>55</v>
      </c>
      <c r="G70" s="18">
        <f>SUM(H70+K70+N70+O70+S70+T70)</f>
        <v>571</v>
      </c>
      <c r="H70" s="26" t="s">
        <v>121</v>
      </c>
      <c r="I70" s="26"/>
      <c r="J70" s="26"/>
      <c r="K70" s="26" t="s">
        <v>733</v>
      </c>
      <c r="L70" s="26"/>
      <c r="M70" s="26"/>
      <c r="N70" s="26" t="s">
        <v>731</v>
      </c>
      <c r="O70" s="26" t="s">
        <v>393</v>
      </c>
      <c r="P70" s="26"/>
      <c r="Q70" s="26"/>
      <c r="R70" s="26"/>
      <c r="S70" s="26" t="s">
        <v>732</v>
      </c>
      <c r="T70" s="26" t="s">
        <v>140</v>
      </c>
      <c r="U70" s="26"/>
      <c r="V70" s="26"/>
      <c r="W70" s="26"/>
    </row>
    <row r="71" spans="1:23" x14ac:dyDescent="0.25">
      <c r="A71" s="11">
        <v>19263</v>
      </c>
      <c r="B71" s="6" t="s">
        <v>21</v>
      </c>
      <c r="C71" s="6" t="s">
        <v>509</v>
      </c>
      <c r="D71" s="7">
        <v>34752</v>
      </c>
      <c r="E71" s="7">
        <v>132087</v>
      </c>
      <c r="F71" s="6" t="s">
        <v>51</v>
      </c>
      <c r="G71" s="18">
        <f>SUM(J71+K71+M71+N71+O71+Q71)</f>
        <v>97</v>
      </c>
      <c r="H71" s="26"/>
      <c r="I71" s="26"/>
      <c r="J71" s="26" t="s">
        <v>122</v>
      </c>
      <c r="K71" s="26" t="s">
        <v>118</v>
      </c>
      <c r="L71" s="26"/>
      <c r="M71" s="26" t="s">
        <v>157</v>
      </c>
      <c r="N71" s="26" t="s">
        <v>537</v>
      </c>
      <c r="O71" s="26" t="s">
        <v>281</v>
      </c>
      <c r="P71" s="26"/>
      <c r="Q71" s="26" t="s">
        <v>536</v>
      </c>
      <c r="R71" s="26"/>
      <c r="S71" s="26"/>
      <c r="T71" s="26"/>
      <c r="U71" s="26"/>
      <c r="V71" s="26"/>
      <c r="W71" s="26"/>
    </row>
    <row r="72" spans="1:23" x14ac:dyDescent="0.25">
      <c r="A72" s="11">
        <v>19265</v>
      </c>
      <c r="B72" s="6" t="s">
        <v>21</v>
      </c>
      <c r="C72" s="6" t="s">
        <v>510</v>
      </c>
      <c r="D72" s="7">
        <v>34696</v>
      </c>
      <c r="E72" s="7">
        <v>0</v>
      </c>
      <c r="F72" s="6" t="s">
        <v>56</v>
      </c>
      <c r="G72" s="18">
        <f>SUM(H72+P72)</f>
        <v>52</v>
      </c>
      <c r="H72" s="26" t="s">
        <v>130</v>
      </c>
      <c r="I72" s="26"/>
      <c r="J72" s="26"/>
      <c r="K72" s="26"/>
      <c r="L72" s="26"/>
      <c r="M72" s="26"/>
      <c r="N72" s="26"/>
      <c r="O72" s="26"/>
      <c r="P72" s="26" t="s">
        <v>734</v>
      </c>
      <c r="Q72" s="26"/>
      <c r="R72" s="26"/>
      <c r="S72" s="26"/>
      <c r="T72" s="26"/>
      <c r="U72" s="26"/>
      <c r="V72" s="26"/>
      <c r="W72" s="26"/>
    </row>
    <row r="73" spans="1:23" x14ac:dyDescent="0.25">
      <c r="A73" s="11">
        <v>19266</v>
      </c>
      <c r="B73" s="6" t="s">
        <v>21</v>
      </c>
      <c r="C73" s="6" t="s">
        <v>510</v>
      </c>
      <c r="D73" s="7">
        <v>34696</v>
      </c>
      <c r="E73" s="7">
        <v>0</v>
      </c>
      <c r="F73" s="6" t="s">
        <v>204</v>
      </c>
      <c r="G73" s="18">
        <f>SUM(H73+P73)</f>
        <v>61.75</v>
      </c>
      <c r="H73" s="26" t="s">
        <v>184</v>
      </c>
      <c r="I73" s="26"/>
      <c r="J73" s="26"/>
      <c r="K73" s="26"/>
      <c r="L73" s="26"/>
      <c r="M73" s="26"/>
      <c r="N73" s="26"/>
      <c r="O73" s="26"/>
      <c r="P73" s="26" t="s">
        <v>539</v>
      </c>
      <c r="Q73" s="26"/>
      <c r="R73" s="26"/>
      <c r="S73" s="26"/>
      <c r="T73" s="26"/>
      <c r="U73" s="26"/>
      <c r="V73" s="26"/>
      <c r="W73" s="26"/>
    </row>
    <row r="74" spans="1:23" x14ac:dyDescent="0.25">
      <c r="A74" s="11">
        <v>19275</v>
      </c>
      <c r="B74" s="6" t="s">
        <v>21</v>
      </c>
      <c r="C74" s="6" t="s">
        <v>511</v>
      </c>
      <c r="D74" s="7">
        <v>0</v>
      </c>
      <c r="E74" s="7">
        <v>0</v>
      </c>
      <c r="F74" s="6" t="s">
        <v>204</v>
      </c>
      <c r="G74" s="18">
        <f>SUM(H74+M74+O74+Q74)</f>
        <v>34.25</v>
      </c>
      <c r="H74" s="26" t="s">
        <v>289</v>
      </c>
      <c r="I74" s="26"/>
      <c r="J74" s="26"/>
      <c r="K74" s="26"/>
      <c r="L74" s="26"/>
      <c r="M74" s="26" t="s">
        <v>522</v>
      </c>
      <c r="N74" s="26"/>
      <c r="O74" s="26" t="s">
        <v>130</v>
      </c>
      <c r="P74" s="26"/>
      <c r="Q74" s="26" t="s">
        <v>171</v>
      </c>
      <c r="R74" s="26"/>
      <c r="S74" s="26"/>
      <c r="T74" s="26"/>
      <c r="U74" s="26"/>
      <c r="V74" s="26"/>
      <c r="W74" s="26"/>
    </row>
    <row r="75" spans="1:23" x14ac:dyDescent="0.25">
      <c r="C75" s="2"/>
    </row>
  </sheetData>
  <mergeCells count="23">
    <mergeCell ref="V3:V4"/>
    <mergeCell ref="W3:W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S3:S4"/>
    <mergeCell ref="T3:T4"/>
    <mergeCell ref="U3:U4"/>
    <mergeCell ref="M3:M4"/>
    <mergeCell ref="N3:N4"/>
    <mergeCell ref="O3:O4"/>
    <mergeCell ref="P3:P4"/>
    <mergeCell ref="Q3:Q4"/>
    <mergeCell ref="R3:R4"/>
  </mergeCells>
  <pageMargins left="0.7" right="0.7" top="0.75" bottom="0.75" header="0.3" footer="0.3"/>
  <pageSetup orientation="portrait" verticalDpi="0" r:id="rId1"/>
  <ignoredErrors>
    <ignoredError sqref="H8:I74 J43:J74 K22:M69 M8 N5:U7 N11:U17 N8:P8 R8:U8 N9:O9 Q9:U9 N10:O10 Q10:R10 T10:U10 N19:U21 N18:P18 R18:U18 N23:U24 N22:P22 R22:U22 N26:U26 N25:O25 Q25:U25 N28:U36 O27:U27 N40:U40 O37 Q37:U37 N38:P38 R38:U38 N39:O39 Q39:U39 N42:U42 N41:P41 R41:U41 N44:U48 N43:O43 R43:U43 N50:U51 N49:P49 R49:U49 N53:U53 O52:U52 N55:U59 N54:O54 R54:U54 N61:U62 N60:P60 R60:U60 N65:U65 O63:U63 O64:U64 N67:U68 U66 Q66:S66 N71:U71 N69:O69 Q69:U69 O70:R70 T70:U70 K71:M74 L70:M70 N73:U74 N72:O72 Q72:U72 G63 G39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52"/>
  <sheetViews>
    <sheetView workbookViewId="0">
      <selection activeCell="C5" sqref="C5"/>
    </sheetView>
  </sheetViews>
  <sheetFormatPr baseColWidth="10" defaultRowHeight="15" x14ac:dyDescent="0.25"/>
  <cols>
    <col min="1" max="1" width="14.7109375" customWidth="1"/>
    <col min="2" max="2" width="43.140625" customWidth="1"/>
    <col min="3" max="3" width="88.28515625" customWidth="1"/>
    <col min="4" max="4" width="20.28515625" customWidth="1"/>
    <col min="5" max="5" width="18.28515625" customWidth="1"/>
    <col min="6" max="6" width="21.42578125" customWidth="1"/>
    <col min="7" max="7" width="25.28515625" customWidth="1"/>
    <col min="8" max="8" width="21.42578125" customWidth="1"/>
    <col min="9" max="9" width="21.140625" customWidth="1"/>
    <col min="10" max="10" width="18.5703125" customWidth="1"/>
    <col min="11" max="11" width="15.7109375" customWidth="1"/>
    <col min="12" max="12" width="16.85546875" customWidth="1"/>
    <col min="13" max="13" width="16.7109375" customWidth="1"/>
    <col min="14" max="14" width="19.28515625" customWidth="1"/>
    <col min="15" max="15" width="19.140625" customWidth="1"/>
    <col min="16" max="16" width="21" customWidth="1"/>
    <col min="17" max="17" width="20.7109375" customWidth="1"/>
    <col min="18" max="18" width="19.85546875" customWidth="1"/>
    <col min="19" max="19" width="19.42578125" customWidth="1"/>
    <col min="20" max="20" width="16.42578125" customWidth="1"/>
    <col min="21" max="21" width="18.7109375" customWidth="1"/>
    <col min="22" max="22" width="18.28515625" customWidth="1"/>
    <col min="23" max="23" width="17.28515625" customWidth="1"/>
  </cols>
  <sheetData>
    <row r="2" spans="1:23" ht="15.75" thickBot="1" x14ac:dyDescent="0.3">
      <c r="K2" s="14"/>
      <c r="L2" s="14"/>
      <c r="M2" s="15" t="s">
        <v>29</v>
      </c>
      <c r="N2" s="14"/>
      <c r="O2" s="14"/>
      <c r="P2" s="14"/>
    </row>
    <row r="3" spans="1:23" x14ac:dyDescent="0.25">
      <c r="A3" s="47" t="s">
        <v>0</v>
      </c>
      <c r="B3" s="33" t="s">
        <v>1</v>
      </c>
      <c r="C3" s="33" t="s">
        <v>2</v>
      </c>
      <c r="D3" s="34" t="s">
        <v>3</v>
      </c>
      <c r="E3" s="32" t="s">
        <v>4</v>
      </c>
      <c r="F3" s="32" t="s">
        <v>5</v>
      </c>
      <c r="G3" s="32" t="s">
        <v>6</v>
      </c>
      <c r="H3" s="31" t="s">
        <v>7</v>
      </c>
      <c r="I3" s="31" t="s">
        <v>8</v>
      </c>
      <c r="J3" s="31" t="s">
        <v>9</v>
      </c>
      <c r="K3" s="31" t="s">
        <v>10</v>
      </c>
      <c r="L3" s="31" t="s">
        <v>11</v>
      </c>
      <c r="M3" s="31" t="s">
        <v>12</v>
      </c>
      <c r="N3" s="31" t="s">
        <v>13</v>
      </c>
      <c r="O3" s="31" t="s">
        <v>14</v>
      </c>
      <c r="P3" s="31" t="s">
        <v>15</v>
      </c>
      <c r="Q3" s="31" t="s">
        <v>16</v>
      </c>
      <c r="R3" s="31" t="s">
        <v>17</v>
      </c>
      <c r="S3" s="31" t="s">
        <v>18</v>
      </c>
      <c r="T3" s="31" t="s">
        <v>19</v>
      </c>
      <c r="U3" s="31" t="s">
        <v>20</v>
      </c>
      <c r="V3" s="31" t="s">
        <v>615</v>
      </c>
      <c r="W3" s="31" t="s">
        <v>706</v>
      </c>
    </row>
    <row r="4" spans="1:23" x14ac:dyDescent="0.25">
      <c r="A4" s="48"/>
      <c r="B4" s="33"/>
      <c r="C4" s="33"/>
      <c r="D4" s="35"/>
      <c r="E4" s="32"/>
      <c r="F4" s="32"/>
      <c r="G4" s="32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</row>
    <row r="5" spans="1:23" x14ac:dyDescent="0.25">
      <c r="A5" s="11">
        <v>19296</v>
      </c>
      <c r="B5" s="6" t="s">
        <v>21</v>
      </c>
      <c r="C5" s="6" t="s">
        <v>554</v>
      </c>
      <c r="D5" s="8">
        <v>35212</v>
      </c>
      <c r="E5" s="8">
        <v>132341</v>
      </c>
      <c r="F5" s="6" t="s">
        <v>51</v>
      </c>
      <c r="G5" s="18">
        <f>SUM(H5+I5+J5+K5+M5+N5+O5+P5+Q5+R5+T5+W5)</f>
        <v>360.25</v>
      </c>
      <c r="H5" s="26" t="s">
        <v>600</v>
      </c>
      <c r="I5" s="26" t="s">
        <v>271</v>
      </c>
      <c r="J5" s="26" t="s">
        <v>393</v>
      </c>
      <c r="K5" s="26" t="s">
        <v>118</v>
      </c>
      <c r="L5" s="26"/>
      <c r="M5" s="26" t="s">
        <v>150</v>
      </c>
      <c r="N5" s="26" t="s">
        <v>162</v>
      </c>
      <c r="O5" s="26" t="s">
        <v>601</v>
      </c>
      <c r="P5" s="26" t="s">
        <v>156</v>
      </c>
      <c r="Q5" s="26" t="s">
        <v>735</v>
      </c>
      <c r="R5" s="26" t="s">
        <v>271</v>
      </c>
      <c r="S5" s="26"/>
      <c r="T5" s="26" t="s">
        <v>116</v>
      </c>
      <c r="U5" s="26"/>
      <c r="V5" s="26"/>
      <c r="W5" s="26" t="s">
        <v>426</v>
      </c>
    </row>
    <row r="6" spans="1:23" x14ac:dyDescent="0.25">
      <c r="A6" s="11">
        <v>19301</v>
      </c>
      <c r="B6" s="6" t="s">
        <v>39</v>
      </c>
      <c r="C6" s="6" t="s">
        <v>555</v>
      </c>
      <c r="D6" s="8">
        <v>0</v>
      </c>
      <c r="E6" s="8">
        <v>0</v>
      </c>
      <c r="F6" s="6" t="s">
        <v>442</v>
      </c>
      <c r="G6" s="18">
        <f>SUM(N6+Q6+T6+W6)</f>
        <v>77.25</v>
      </c>
      <c r="H6" s="26"/>
      <c r="I6" s="26"/>
      <c r="J6" s="26"/>
      <c r="K6" s="26"/>
      <c r="L6" s="26"/>
      <c r="M6" s="26"/>
      <c r="N6" s="26" t="s">
        <v>183</v>
      </c>
      <c r="O6" s="26"/>
      <c r="P6" s="26"/>
      <c r="Q6" s="26" t="s">
        <v>159</v>
      </c>
      <c r="R6" s="26"/>
      <c r="S6" s="26"/>
      <c r="T6" s="26" t="s">
        <v>154</v>
      </c>
      <c r="U6" s="26"/>
      <c r="V6" s="26"/>
      <c r="W6" s="26" t="s">
        <v>534</v>
      </c>
    </row>
    <row r="7" spans="1:23" x14ac:dyDescent="0.25">
      <c r="A7" s="11">
        <v>19304</v>
      </c>
      <c r="B7" s="6" t="s">
        <v>21</v>
      </c>
      <c r="C7" s="6" t="s">
        <v>556</v>
      </c>
      <c r="D7" s="8">
        <v>32563</v>
      </c>
      <c r="E7" s="8">
        <v>132380</v>
      </c>
      <c r="F7" s="6" t="s">
        <v>51</v>
      </c>
      <c r="G7" s="18">
        <f>SUM(J7+K7+O7+Q7+S7)</f>
        <v>106.5</v>
      </c>
      <c r="H7" s="26"/>
      <c r="I7" s="26"/>
      <c r="J7" s="26" t="s">
        <v>122</v>
      </c>
      <c r="K7" s="26" t="s">
        <v>604</v>
      </c>
      <c r="L7" s="26"/>
      <c r="M7" s="26"/>
      <c r="N7" s="26"/>
      <c r="O7" s="26" t="s">
        <v>534</v>
      </c>
      <c r="P7" s="26"/>
      <c r="Q7" s="26" t="s">
        <v>603</v>
      </c>
      <c r="R7" s="26"/>
      <c r="S7" s="26" t="s">
        <v>138</v>
      </c>
      <c r="T7" s="26"/>
      <c r="U7" s="26"/>
      <c r="V7" s="26"/>
      <c r="W7" s="26"/>
    </row>
    <row r="8" spans="1:23" x14ac:dyDescent="0.25">
      <c r="A8" s="11">
        <v>19309</v>
      </c>
      <c r="B8" s="6" t="s">
        <v>50</v>
      </c>
      <c r="C8" s="6" t="s">
        <v>557</v>
      </c>
      <c r="D8" s="8">
        <v>0</v>
      </c>
      <c r="E8" s="8">
        <v>0</v>
      </c>
      <c r="F8" s="6" t="s">
        <v>204</v>
      </c>
      <c r="G8" s="18">
        <v>40.75</v>
      </c>
      <c r="H8" s="26"/>
      <c r="I8" s="26"/>
      <c r="J8" s="26"/>
      <c r="K8" s="26"/>
      <c r="L8" s="26"/>
      <c r="M8" s="26"/>
      <c r="N8" s="26"/>
      <c r="O8" s="26"/>
      <c r="P8" s="26" t="s">
        <v>605</v>
      </c>
      <c r="Q8" s="26"/>
      <c r="R8" s="26"/>
      <c r="S8" s="26"/>
      <c r="T8" s="26"/>
      <c r="U8" s="26"/>
      <c r="V8" s="26"/>
      <c r="W8" s="26"/>
    </row>
    <row r="9" spans="1:23" x14ac:dyDescent="0.25">
      <c r="A9" s="11">
        <v>19327</v>
      </c>
      <c r="B9" s="6" t="s">
        <v>33</v>
      </c>
      <c r="C9" s="6" t="s">
        <v>558</v>
      </c>
      <c r="D9" s="8">
        <v>35633</v>
      </c>
      <c r="E9" s="8">
        <v>0</v>
      </c>
      <c r="F9" s="6" t="s">
        <v>56</v>
      </c>
      <c r="G9" s="18">
        <v>102.5</v>
      </c>
      <c r="H9" s="26"/>
      <c r="I9" s="26"/>
      <c r="J9" s="26"/>
      <c r="K9" s="26"/>
      <c r="L9" s="26"/>
      <c r="M9" s="26"/>
      <c r="N9" s="26"/>
      <c r="O9" s="26"/>
      <c r="P9" s="26" t="s">
        <v>606</v>
      </c>
      <c r="Q9" s="26"/>
      <c r="R9" s="26"/>
      <c r="S9" s="26"/>
      <c r="T9" s="26"/>
      <c r="U9" s="26"/>
      <c r="V9" s="26"/>
      <c r="W9" s="26"/>
    </row>
    <row r="10" spans="1:23" x14ac:dyDescent="0.25">
      <c r="A10" s="11">
        <v>19335</v>
      </c>
      <c r="B10" s="6" t="s">
        <v>21</v>
      </c>
      <c r="C10" s="6" t="s">
        <v>559</v>
      </c>
      <c r="D10" s="8">
        <v>0</v>
      </c>
      <c r="E10" s="8">
        <v>0</v>
      </c>
      <c r="F10" s="6" t="s">
        <v>204</v>
      </c>
      <c r="G10" s="18">
        <f>SUM(M10+N10+R10+W10)</f>
        <v>54</v>
      </c>
      <c r="H10" s="26"/>
      <c r="I10" s="26"/>
      <c r="J10" s="26"/>
      <c r="K10" s="26"/>
      <c r="L10" s="26"/>
      <c r="M10" s="26" t="s">
        <v>182</v>
      </c>
      <c r="N10" s="26" t="s">
        <v>130</v>
      </c>
      <c r="O10" s="26"/>
      <c r="P10" s="26"/>
      <c r="Q10" s="26"/>
      <c r="R10" s="26" t="s">
        <v>182</v>
      </c>
      <c r="S10" s="26"/>
      <c r="T10" s="26"/>
      <c r="U10" s="26"/>
      <c r="V10" s="26"/>
      <c r="W10" s="26" t="s">
        <v>182</v>
      </c>
    </row>
    <row r="11" spans="1:23" x14ac:dyDescent="0.25">
      <c r="A11" s="11">
        <v>19341</v>
      </c>
      <c r="B11" s="6" t="s">
        <v>49</v>
      </c>
      <c r="C11" s="6" t="s">
        <v>560</v>
      </c>
      <c r="D11" s="8">
        <v>34528</v>
      </c>
      <c r="E11" s="8">
        <v>131840</v>
      </c>
      <c r="F11" s="6" t="s">
        <v>51</v>
      </c>
      <c r="G11" s="18">
        <f>SUM(N11+S11+T11)</f>
        <v>11.5</v>
      </c>
      <c r="H11" s="26"/>
      <c r="I11" s="26"/>
      <c r="J11" s="26"/>
      <c r="K11" s="26"/>
      <c r="L11" s="26"/>
      <c r="M11" s="26"/>
      <c r="N11" s="26" t="s">
        <v>134</v>
      </c>
      <c r="O11" s="26"/>
      <c r="P11" s="26"/>
      <c r="Q11" s="26"/>
      <c r="R11" s="26"/>
      <c r="S11" s="26" t="s">
        <v>144</v>
      </c>
      <c r="T11" s="26" t="s">
        <v>121</v>
      </c>
      <c r="U11" s="26"/>
      <c r="V11" s="26"/>
      <c r="W11" s="26"/>
    </row>
    <row r="12" spans="1:23" x14ac:dyDescent="0.25">
      <c r="A12" s="11">
        <v>19345</v>
      </c>
      <c r="B12" s="6" t="s">
        <v>540</v>
      </c>
      <c r="C12" s="6" t="s">
        <v>561</v>
      </c>
      <c r="D12" s="8">
        <v>34531</v>
      </c>
      <c r="E12" s="8">
        <v>131899</v>
      </c>
      <c r="F12" s="6" t="s">
        <v>51</v>
      </c>
      <c r="G12" s="18">
        <f>SUM(H12+N12+O12+Q12+S12+T12)</f>
        <v>211.75</v>
      </c>
      <c r="H12" s="26" t="s">
        <v>144</v>
      </c>
      <c r="I12" s="26"/>
      <c r="J12" s="26"/>
      <c r="K12" s="26"/>
      <c r="L12" s="26"/>
      <c r="M12" s="26"/>
      <c r="N12" s="26" t="s">
        <v>140</v>
      </c>
      <c r="O12" s="26" t="s">
        <v>608</v>
      </c>
      <c r="P12" s="26"/>
      <c r="Q12" s="26" t="s">
        <v>182</v>
      </c>
      <c r="R12" s="26"/>
      <c r="S12" s="26" t="s">
        <v>155</v>
      </c>
      <c r="T12" s="26" t="s">
        <v>607</v>
      </c>
      <c r="U12" s="26"/>
      <c r="V12" s="26"/>
      <c r="W12" s="26"/>
    </row>
    <row r="13" spans="1:23" x14ac:dyDescent="0.25">
      <c r="A13" s="11">
        <v>19350</v>
      </c>
      <c r="B13" s="6" t="s">
        <v>39</v>
      </c>
      <c r="C13" s="6" t="s">
        <v>562</v>
      </c>
      <c r="D13" s="8">
        <v>34098</v>
      </c>
      <c r="E13" s="8">
        <v>132238</v>
      </c>
      <c r="F13" s="6" t="s">
        <v>53</v>
      </c>
      <c r="G13" s="18">
        <f>SUM(H13+J13+N13+U13)</f>
        <v>106</v>
      </c>
      <c r="H13" s="26" t="s">
        <v>158</v>
      </c>
      <c r="I13" s="26"/>
      <c r="J13" s="26" t="s">
        <v>202</v>
      </c>
      <c r="K13" s="26"/>
      <c r="L13" s="26"/>
      <c r="M13" s="26"/>
      <c r="N13" s="26" t="s">
        <v>609</v>
      </c>
      <c r="O13" s="26"/>
      <c r="P13" s="26"/>
      <c r="Q13" s="26"/>
      <c r="R13" s="26"/>
      <c r="S13" s="26"/>
      <c r="T13" s="26"/>
      <c r="U13" s="26" t="s">
        <v>610</v>
      </c>
      <c r="V13" s="26"/>
      <c r="W13" s="26"/>
    </row>
    <row r="14" spans="1:23" x14ac:dyDescent="0.25">
      <c r="A14" s="11">
        <v>19355</v>
      </c>
      <c r="B14" s="6" t="s">
        <v>314</v>
      </c>
      <c r="C14" s="6" t="s">
        <v>563</v>
      </c>
      <c r="D14" s="8">
        <v>0</v>
      </c>
      <c r="E14" s="8">
        <v>0</v>
      </c>
      <c r="F14" s="6" t="s">
        <v>204</v>
      </c>
      <c r="G14" s="18">
        <f>SUM(H14+J14+O14+P14+Q14+S14+T14)</f>
        <v>243</v>
      </c>
      <c r="H14" s="26" t="s">
        <v>126</v>
      </c>
      <c r="I14" s="26"/>
      <c r="J14" s="26" t="s">
        <v>117</v>
      </c>
      <c r="K14" s="26"/>
      <c r="L14" s="26"/>
      <c r="M14" s="26"/>
      <c r="N14" s="26"/>
      <c r="O14" s="26" t="s">
        <v>130</v>
      </c>
      <c r="P14" s="26" t="s">
        <v>736</v>
      </c>
      <c r="Q14" s="26" t="s">
        <v>293</v>
      </c>
      <c r="R14" s="26"/>
      <c r="S14" s="26" t="s">
        <v>144</v>
      </c>
      <c r="T14" s="26" t="s">
        <v>420</v>
      </c>
      <c r="U14" s="26"/>
      <c r="V14" s="26"/>
      <c r="W14" s="26"/>
    </row>
    <row r="15" spans="1:23" x14ac:dyDescent="0.25">
      <c r="A15" s="11">
        <v>19356</v>
      </c>
      <c r="B15" s="6" t="s">
        <v>314</v>
      </c>
      <c r="C15" s="6" t="s">
        <v>564</v>
      </c>
      <c r="D15" s="8">
        <v>0</v>
      </c>
      <c r="E15" s="8">
        <v>0</v>
      </c>
      <c r="F15" s="6" t="s">
        <v>204</v>
      </c>
      <c r="G15" s="18">
        <f>SUM(H15+J15+P15+T15
)</f>
        <v>151.75</v>
      </c>
      <c r="H15" s="26" t="s">
        <v>138</v>
      </c>
      <c r="I15" s="26"/>
      <c r="J15" s="26" t="s">
        <v>148</v>
      </c>
      <c r="K15" s="26"/>
      <c r="L15" s="26"/>
      <c r="M15" s="26"/>
      <c r="N15" s="26"/>
      <c r="O15" s="26"/>
      <c r="P15" s="26" t="s">
        <v>737</v>
      </c>
      <c r="Q15" s="26"/>
      <c r="R15" s="26"/>
      <c r="S15" s="26"/>
      <c r="T15" s="26" t="s">
        <v>171</v>
      </c>
      <c r="U15" s="26"/>
      <c r="V15" s="26"/>
      <c r="W15" s="26"/>
    </row>
    <row r="16" spans="1:23" x14ac:dyDescent="0.25">
      <c r="A16" s="11">
        <v>19367</v>
      </c>
      <c r="B16" s="6" t="s">
        <v>553</v>
      </c>
      <c r="C16" s="6" t="s">
        <v>565</v>
      </c>
      <c r="D16" s="8">
        <v>34334</v>
      </c>
      <c r="E16" s="8">
        <v>0</v>
      </c>
      <c r="F16" s="6" t="s">
        <v>51</v>
      </c>
      <c r="G16" s="18">
        <f>SUM(I16+O16+Q16+T16)</f>
        <v>22.25</v>
      </c>
      <c r="H16" s="26"/>
      <c r="I16" s="26" t="s">
        <v>391</v>
      </c>
      <c r="J16" s="26"/>
      <c r="K16" s="26"/>
      <c r="L16" s="26"/>
      <c r="M16" s="26"/>
      <c r="N16" s="26"/>
      <c r="O16" s="26" t="s">
        <v>281</v>
      </c>
      <c r="P16" s="26"/>
      <c r="Q16" s="26" t="s">
        <v>121</v>
      </c>
      <c r="R16" s="26"/>
      <c r="S16" s="26"/>
      <c r="T16" s="26" t="s">
        <v>139</v>
      </c>
      <c r="U16" s="26"/>
      <c r="V16" s="26"/>
      <c r="W16" s="26"/>
    </row>
    <row r="17" spans="1:23" x14ac:dyDescent="0.25">
      <c r="A17" s="11">
        <v>19368</v>
      </c>
      <c r="B17" s="6" t="s">
        <v>36</v>
      </c>
      <c r="C17" s="6" t="s">
        <v>566</v>
      </c>
      <c r="D17" s="8">
        <v>34653</v>
      </c>
      <c r="E17" s="8">
        <v>0</v>
      </c>
      <c r="F17" s="6" t="s">
        <v>320</v>
      </c>
      <c r="G17" s="18">
        <v>21.5</v>
      </c>
      <c r="H17" s="26"/>
      <c r="I17" s="26"/>
      <c r="J17" s="26"/>
      <c r="K17" s="26"/>
      <c r="L17" s="26"/>
      <c r="M17" s="26"/>
      <c r="N17" s="26"/>
      <c r="O17" s="26"/>
      <c r="P17" s="26" t="s">
        <v>293</v>
      </c>
      <c r="Q17" s="26"/>
      <c r="R17" s="26"/>
      <c r="S17" s="26"/>
      <c r="T17" s="26"/>
      <c r="U17" s="26"/>
      <c r="V17" s="26"/>
      <c r="W17" s="26"/>
    </row>
    <row r="18" spans="1:23" x14ac:dyDescent="0.25">
      <c r="A18" s="11">
        <v>19375</v>
      </c>
      <c r="B18" s="6" t="s">
        <v>541</v>
      </c>
      <c r="C18" s="6" t="s">
        <v>567</v>
      </c>
      <c r="D18" s="8">
        <v>34259</v>
      </c>
      <c r="E18" s="8">
        <v>131900</v>
      </c>
      <c r="F18" s="6" t="s">
        <v>51</v>
      </c>
      <c r="G18" s="18">
        <f>SUM(H18+K18+N18+O18+Q18)</f>
        <v>73.75</v>
      </c>
      <c r="H18" s="26" t="s">
        <v>173</v>
      </c>
      <c r="I18" s="26"/>
      <c r="J18" s="26"/>
      <c r="K18" s="26" t="s">
        <v>611</v>
      </c>
      <c r="L18" s="26"/>
      <c r="M18" s="26"/>
      <c r="N18" s="26" t="s">
        <v>138</v>
      </c>
      <c r="O18" s="26" t="s">
        <v>138</v>
      </c>
      <c r="P18" s="26"/>
      <c r="Q18" s="26" t="s">
        <v>182</v>
      </c>
      <c r="R18" s="26"/>
      <c r="S18" s="26"/>
      <c r="T18" s="26"/>
      <c r="U18" s="26"/>
      <c r="V18" s="26"/>
      <c r="W18" s="26"/>
    </row>
    <row r="19" spans="1:23" x14ac:dyDescent="0.25">
      <c r="A19" s="11">
        <v>19376</v>
      </c>
      <c r="B19" s="6" t="s">
        <v>24</v>
      </c>
      <c r="C19" s="6" t="s">
        <v>568</v>
      </c>
      <c r="D19" s="8">
        <v>34818</v>
      </c>
      <c r="E19" s="8">
        <v>133675</v>
      </c>
      <c r="F19" s="6" t="s">
        <v>51</v>
      </c>
      <c r="G19" s="18">
        <f>SUM(Q19+U19+W19)</f>
        <v>69.5</v>
      </c>
      <c r="H19" s="26"/>
      <c r="I19" s="26"/>
      <c r="J19" s="26"/>
      <c r="K19" s="26"/>
      <c r="L19" s="26"/>
      <c r="M19" s="26"/>
      <c r="N19" s="26"/>
      <c r="O19" s="26"/>
      <c r="P19" s="26"/>
      <c r="Q19" s="26" t="s">
        <v>728</v>
      </c>
      <c r="R19" s="26"/>
      <c r="S19" s="26"/>
      <c r="T19" s="26"/>
      <c r="U19" s="26" t="s">
        <v>285</v>
      </c>
      <c r="V19" s="26"/>
      <c r="W19" s="26" t="s">
        <v>152</v>
      </c>
    </row>
    <row r="20" spans="1:23" x14ac:dyDescent="0.25">
      <c r="A20" s="11">
        <v>19383</v>
      </c>
      <c r="B20" s="6" t="s">
        <v>49</v>
      </c>
      <c r="C20" s="6" t="s">
        <v>569</v>
      </c>
      <c r="D20" s="8">
        <v>34610</v>
      </c>
      <c r="E20" s="8">
        <v>131864</v>
      </c>
      <c r="F20" s="6" t="s">
        <v>51</v>
      </c>
      <c r="G20" s="18">
        <v>5</v>
      </c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 t="s">
        <v>171</v>
      </c>
      <c r="U20" s="26"/>
      <c r="V20" s="26"/>
      <c r="W20" s="26"/>
    </row>
    <row r="21" spans="1:23" x14ac:dyDescent="0.25">
      <c r="A21" s="11">
        <v>19384</v>
      </c>
      <c r="B21" s="6" t="s">
        <v>50</v>
      </c>
      <c r="C21" s="6" t="s">
        <v>571</v>
      </c>
      <c r="D21" s="8">
        <v>0</v>
      </c>
      <c r="E21" s="8">
        <v>0</v>
      </c>
      <c r="F21" s="6" t="s">
        <v>204</v>
      </c>
      <c r="G21" s="18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</row>
    <row r="22" spans="1:23" x14ac:dyDescent="0.25">
      <c r="A22" s="11">
        <v>19392</v>
      </c>
      <c r="B22" s="6" t="s">
        <v>542</v>
      </c>
      <c r="C22" s="6" t="s">
        <v>570</v>
      </c>
      <c r="D22" s="8">
        <v>34343</v>
      </c>
      <c r="E22" s="8">
        <v>131839</v>
      </c>
      <c r="F22" s="6" t="s">
        <v>51</v>
      </c>
      <c r="G22" s="18">
        <v>2</v>
      </c>
      <c r="H22" s="26"/>
      <c r="I22" s="26"/>
      <c r="J22" s="26"/>
      <c r="K22" s="26"/>
      <c r="L22" s="26"/>
      <c r="M22" s="26"/>
      <c r="N22" s="26"/>
      <c r="O22" s="26"/>
      <c r="P22" s="26"/>
      <c r="Q22" s="26" t="s">
        <v>144</v>
      </c>
      <c r="R22" s="26"/>
      <c r="S22" s="26"/>
      <c r="T22" s="26"/>
      <c r="U22" s="26"/>
      <c r="V22" s="26"/>
      <c r="W22" s="26"/>
    </row>
    <row r="23" spans="1:23" x14ac:dyDescent="0.25">
      <c r="A23" s="11">
        <v>19394</v>
      </c>
      <c r="B23" s="6" t="s">
        <v>21</v>
      </c>
      <c r="C23" s="6" t="s">
        <v>823</v>
      </c>
      <c r="D23" s="8">
        <v>0</v>
      </c>
      <c r="E23" s="8">
        <v>0</v>
      </c>
      <c r="F23" s="6" t="s">
        <v>204</v>
      </c>
      <c r="G23" s="18">
        <f>SUM(H23+I23+M23+N23+O23++P23+Q23+R23+S23+T23+W23)</f>
        <v>424</v>
      </c>
      <c r="H23" s="26" t="s">
        <v>278</v>
      </c>
      <c r="I23" s="26" t="s">
        <v>182</v>
      </c>
      <c r="J23" s="26"/>
      <c r="K23" s="26"/>
      <c r="L23" s="26"/>
      <c r="M23" s="26" t="s">
        <v>612</v>
      </c>
      <c r="N23" s="26" t="s">
        <v>300</v>
      </c>
      <c r="O23" s="26" t="s">
        <v>188</v>
      </c>
      <c r="P23" s="26" t="s">
        <v>182</v>
      </c>
      <c r="Q23" s="26" t="s">
        <v>710</v>
      </c>
      <c r="R23" s="26" t="s">
        <v>143</v>
      </c>
      <c r="S23" s="26" t="s">
        <v>115</v>
      </c>
      <c r="T23" s="26" t="s">
        <v>529</v>
      </c>
      <c r="U23" s="26"/>
      <c r="V23" s="26"/>
      <c r="W23" s="26" t="s">
        <v>403</v>
      </c>
    </row>
    <row r="24" spans="1:23" x14ac:dyDescent="0.25">
      <c r="A24" s="11">
        <v>19395</v>
      </c>
      <c r="B24" s="6" t="s">
        <v>21</v>
      </c>
      <c r="C24" s="6" t="s">
        <v>572</v>
      </c>
      <c r="D24" s="8">
        <v>0</v>
      </c>
      <c r="E24" s="8">
        <v>0</v>
      </c>
      <c r="F24" s="6" t="s">
        <v>204</v>
      </c>
      <c r="G24" s="18">
        <f>SUM(N24+T24
)</f>
        <v>28.25</v>
      </c>
      <c r="H24" s="26"/>
      <c r="I24" s="26"/>
      <c r="J24" s="26"/>
      <c r="K24" s="26"/>
      <c r="L24" s="26"/>
      <c r="M24" s="26"/>
      <c r="N24" s="26" t="s">
        <v>604</v>
      </c>
      <c r="O24" s="26"/>
      <c r="P24" s="26"/>
      <c r="Q24" s="26"/>
      <c r="R24" s="26"/>
      <c r="S24" s="26"/>
      <c r="T24" s="26" t="s">
        <v>195</v>
      </c>
      <c r="U24" s="26"/>
      <c r="V24" s="26"/>
      <c r="W24" s="26"/>
    </row>
    <row r="25" spans="1:23" x14ac:dyDescent="0.25">
      <c r="A25" s="11">
        <v>19398</v>
      </c>
      <c r="B25" s="6" t="s">
        <v>35</v>
      </c>
      <c r="C25" s="6" t="s">
        <v>573</v>
      </c>
      <c r="D25" s="8">
        <v>33213</v>
      </c>
      <c r="E25" s="8">
        <v>133713</v>
      </c>
      <c r="F25" s="6" t="s">
        <v>51</v>
      </c>
      <c r="G25" s="18">
        <f>SUM(H25+T25+W25)</f>
        <v>26.5</v>
      </c>
      <c r="H25" s="26" t="s">
        <v>127</v>
      </c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 t="s">
        <v>130</v>
      </c>
      <c r="U25" s="26"/>
      <c r="V25" s="26"/>
      <c r="W25" s="26" t="s">
        <v>124</v>
      </c>
    </row>
    <row r="26" spans="1:23" x14ac:dyDescent="0.25">
      <c r="A26" s="11">
        <v>19406</v>
      </c>
      <c r="B26" s="6" t="s">
        <v>24</v>
      </c>
      <c r="C26" s="6" t="s">
        <v>574</v>
      </c>
      <c r="D26" s="8">
        <v>34440</v>
      </c>
      <c r="E26" s="8">
        <v>132393</v>
      </c>
      <c r="F26" s="6" t="s">
        <v>51</v>
      </c>
      <c r="G26" s="18">
        <f>SUM(N26+O26+T26)</f>
        <v>47.25</v>
      </c>
      <c r="H26" s="26"/>
      <c r="I26" s="26"/>
      <c r="J26" s="26"/>
      <c r="K26" s="26"/>
      <c r="L26" s="26"/>
      <c r="M26" s="26"/>
      <c r="N26" s="26" t="s">
        <v>134</v>
      </c>
      <c r="O26" s="26" t="s">
        <v>138</v>
      </c>
      <c r="P26" s="26"/>
      <c r="Q26" s="26"/>
      <c r="R26" s="26"/>
      <c r="S26" s="26"/>
      <c r="T26" s="26" t="s">
        <v>613</v>
      </c>
      <c r="U26" s="26"/>
      <c r="V26" s="26"/>
      <c r="W26" s="26"/>
    </row>
    <row r="27" spans="1:23" x14ac:dyDescent="0.25">
      <c r="A27" s="11">
        <v>19409</v>
      </c>
      <c r="B27" s="6" t="s">
        <v>549</v>
      </c>
      <c r="C27" s="6" t="s">
        <v>575</v>
      </c>
      <c r="D27" s="8">
        <v>33174</v>
      </c>
      <c r="E27" s="8">
        <v>132179</v>
      </c>
      <c r="F27" s="6" t="s">
        <v>442</v>
      </c>
      <c r="G27" s="18">
        <f>SUM(H27+K27+N27+O27+S27+T27)</f>
        <v>370.75</v>
      </c>
      <c r="H27" s="26" t="s">
        <v>187</v>
      </c>
      <c r="I27" s="26"/>
      <c r="J27" s="26"/>
      <c r="K27" s="26" t="s">
        <v>522</v>
      </c>
      <c r="L27" s="26"/>
      <c r="M27" s="26"/>
      <c r="N27" s="26" t="s">
        <v>611</v>
      </c>
      <c r="O27" s="26" t="s">
        <v>296</v>
      </c>
      <c r="P27" s="26"/>
      <c r="Q27" s="26"/>
      <c r="R27" s="26"/>
      <c r="S27" s="26" t="s">
        <v>122</v>
      </c>
      <c r="T27" s="26" t="s">
        <v>614</v>
      </c>
      <c r="U27" s="26"/>
      <c r="V27" s="26"/>
      <c r="W27" s="26"/>
    </row>
    <row r="28" spans="1:23" x14ac:dyDescent="0.25">
      <c r="A28" s="11">
        <v>19410</v>
      </c>
      <c r="B28" s="6" t="s">
        <v>550</v>
      </c>
      <c r="C28" s="6" t="s">
        <v>576</v>
      </c>
      <c r="D28" s="8">
        <v>33688</v>
      </c>
      <c r="E28" s="8">
        <v>0</v>
      </c>
      <c r="F28" s="6" t="s">
        <v>55</v>
      </c>
      <c r="G28" s="18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</row>
    <row r="29" spans="1:23" x14ac:dyDescent="0.25">
      <c r="A29" s="11">
        <v>19418</v>
      </c>
      <c r="B29" s="6" t="s">
        <v>21</v>
      </c>
      <c r="C29" s="6" t="s">
        <v>577</v>
      </c>
      <c r="D29" s="8">
        <v>35573</v>
      </c>
      <c r="E29" s="8">
        <v>0</v>
      </c>
      <c r="F29" s="6" t="s">
        <v>55</v>
      </c>
      <c r="G29" s="18">
        <f>SUM(H29+J29+O29+P29+S29+T29+V29)</f>
        <v>139</v>
      </c>
      <c r="H29" s="26" t="s">
        <v>529</v>
      </c>
      <c r="I29" s="26"/>
      <c r="J29" s="26" t="s">
        <v>529</v>
      </c>
      <c r="K29" s="26"/>
      <c r="L29" s="26"/>
      <c r="M29" s="26"/>
      <c r="N29" s="26"/>
      <c r="O29" s="26" t="s">
        <v>159</v>
      </c>
      <c r="P29" s="26" t="s">
        <v>738</v>
      </c>
      <c r="Q29" s="26"/>
      <c r="R29" s="26"/>
      <c r="S29" s="26" t="s">
        <v>147</v>
      </c>
      <c r="T29" s="26" t="s">
        <v>138</v>
      </c>
      <c r="U29" s="26"/>
      <c r="V29" s="26" t="s">
        <v>128</v>
      </c>
      <c r="W29" s="26"/>
    </row>
    <row r="30" spans="1:23" x14ac:dyDescent="0.25">
      <c r="A30" s="11">
        <v>19423</v>
      </c>
      <c r="B30" s="6" t="s">
        <v>27</v>
      </c>
      <c r="C30" s="6" t="s">
        <v>578</v>
      </c>
      <c r="D30" s="8">
        <v>35399</v>
      </c>
      <c r="E30" s="8">
        <v>0</v>
      </c>
      <c r="F30" s="6" t="s">
        <v>598</v>
      </c>
      <c r="G30" s="18">
        <f>SUM(P30+Q30+S30+T30)</f>
        <v>47.25</v>
      </c>
      <c r="H30" s="26"/>
      <c r="I30" s="26"/>
      <c r="J30" s="26"/>
      <c r="K30" s="26"/>
      <c r="L30" s="26"/>
      <c r="M30" s="26"/>
      <c r="N30" s="26"/>
      <c r="O30" s="26"/>
      <c r="P30" s="26" t="s">
        <v>613</v>
      </c>
      <c r="Q30" s="26" t="s">
        <v>134</v>
      </c>
      <c r="R30" s="26"/>
      <c r="S30" s="26" t="s">
        <v>144</v>
      </c>
      <c r="T30" s="26" t="s">
        <v>144</v>
      </c>
      <c r="U30" s="26"/>
      <c r="V30" s="26"/>
      <c r="W30" s="26"/>
    </row>
    <row r="31" spans="1:23" x14ac:dyDescent="0.25">
      <c r="A31" s="11">
        <v>19424</v>
      </c>
      <c r="B31" s="6" t="s">
        <v>551</v>
      </c>
      <c r="C31" s="6" t="s">
        <v>578</v>
      </c>
      <c r="D31" s="8">
        <v>35399</v>
      </c>
      <c r="E31" s="8">
        <v>0</v>
      </c>
      <c r="F31" s="6" t="s">
        <v>52</v>
      </c>
      <c r="G31" s="18">
        <f>SUM(P31+Q31+S31)</f>
        <v>39.75</v>
      </c>
      <c r="H31" s="26"/>
      <c r="I31" s="26"/>
      <c r="J31" s="26"/>
      <c r="K31" s="26"/>
      <c r="L31" s="26"/>
      <c r="M31" s="26"/>
      <c r="N31" s="26"/>
      <c r="O31" s="26"/>
      <c r="P31" s="26" t="s">
        <v>163</v>
      </c>
      <c r="Q31" s="26" t="s">
        <v>134</v>
      </c>
      <c r="R31" s="26"/>
      <c r="S31" s="26" t="s">
        <v>130</v>
      </c>
      <c r="T31" s="26"/>
      <c r="U31" s="26"/>
      <c r="V31" s="26"/>
      <c r="W31" s="26"/>
    </row>
    <row r="32" spans="1:23" x14ac:dyDescent="0.25">
      <c r="A32" s="11">
        <v>19440</v>
      </c>
      <c r="B32" s="6" t="s">
        <v>552</v>
      </c>
      <c r="C32" s="6" t="s">
        <v>579</v>
      </c>
      <c r="D32" s="8">
        <v>34873</v>
      </c>
      <c r="E32" s="8">
        <v>132036</v>
      </c>
      <c r="F32" s="6" t="s">
        <v>51</v>
      </c>
      <c r="G32" s="18">
        <f>SUM(N32+V32)</f>
        <v>19</v>
      </c>
      <c r="H32" s="26"/>
      <c r="I32" s="26"/>
      <c r="J32" s="26"/>
      <c r="K32" s="26"/>
      <c r="L32" s="26"/>
      <c r="M32" s="26"/>
      <c r="N32" s="26" t="s">
        <v>112</v>
      </c>
      <c r="O32" s="26"/>
      <c r="P32" s="26"/>
      <c r="Q32" s="26"/>
      <c r="R32" s="26"/>
      <c r="S32" s="26"/>
      <c r="T32" s="26"/>
      <c r="U32" s="26"/>
      <c r="V32" s="26" t="s">
        <v>192</v>
      </c>
      <c r="W32" s="26"/>
    </row>
    <row r="33" spans="1:23" x14ac:dyDescent="0.25">
      <c r="A33" s="11">
        <v>19461</v>
      </c>
      <c r="B33" s="6" t="s">
        <v>543</v>
      </c>
      <c r="C33" s="6" t="s">
        <v>580</v>
      </c>
      <c r="D33" s="8">
        <v>34428</v>
      </c>
      <c r="E33" s="8">
        <v>132004</v>
      </c>
      <c r="F33" s="6" t="s">
        <v>51</v>
      </c>
      <c r="G33" s="18">
        <f>SUM(Q33+T33)</f>
        <v>6.5</v>
      </c>
      <c r="H33" s="26"/>
      <c r="I33" s="26"/>
      <c r="J33" s="26"/>
      <c r="K33" s="26"/>
      <c r="L33" s="26"/>
      <c r="M33" s="26"/>
      <c r="N33" s="26"/>
      <c r="O33" s="26"/>
      <c r="P33" s="26"/>
      <c r="Q33" s="26" t="s">
        <v>190</v>
      </c>
      <c r="R33" s="26"/>
      <c r="S33" s="26"/>
      <c r="T33" s="26" t="s">
        <v>171</v>
      </c>
      <c r="U33" s="26"/>
      <c r="V33" s="26"/>
      <c r="W33" s="26"/>
    </row>
    <row r="34" spans="1:23" x14ac:dyDescent="0.25">
      <c r="A34" s="11">
        <v>19462</v>
      </c>
      <c r="B34" s="6" t="s">
        <v>49</v>
      </c>
      <c r="C34" s="6" t="s">
        <v>581</v>
      </c>
      <c r="D34" s="8">
        <v>34981</v>
      </c>
      <c r="E34" s="8">
        <v>132057</v>
      </c>
      <c r="F34" s="6" t="s">
        <v>51</v>
      </c>
      <c r="G34" s="18">
        <f>SUM(J34+T34)</f>
        <v>26</v>
      </c>
      <c r="H34" s="26"/>
      <c r="I34" s="26"/>
      <c r="J34" s="26" t="s">
        <v>111</v>
      </c>
      <c r="K34" s="26"/>
      <c r="L34" s="26"/>
      <c r="M34" s="26"/>
      <c r="N34" s="26"/>
      <c r="O34" s="26"/>
      <c r="P34" s="26"/>
      <c r="Q34" s="26"/>
      <c r="R34" s="26"/>
      <c r="S34" s="26"/>
      <c r="T34" s="26" t="s">
        <v>386</v>
      </c>
      <c r="U34" s="26"/>
      <c r="V34" s="26"/>
      <c r="W34" s="26"/>
    </row>
    <row r="35" spans="1:23" x14ac:dyDescent="0.25">
      <c r="A35" s="11">
        <v>19465</v>
      </c>
      <c r="B35" s="6" t="s">
        <v>544</v>
      </c>
      <c r="C35" s="6" t="s">
        <v>582</v>
      </c>
      <c r="D35" s="8">
        <v>0</v>
      </c>
      <c r="E35" s="8">
        <v>0</v>
      </c>
      <c r="F35" s="6" t="s">
        <v>204</v>
      </c>
      <c r="G35" s="18">
        <f>SUM(N35+T35)</f>
        <v>27.5</v>
      </c>
      <c r="H35" s="26"/>
      <c r="I35" s="26"/>
      <c r="J35" s="26"/>
      <c r="K35" s="26"/>
      <c r="L35" s="26"/>
      <c r="M35" s="26"/>
      <c r="N35" s="26" t="s">
        <v>162</v>
      </c>
      <c r="O35" s="26"/>
      <c r="P35" s="26"/>
      <c r="Q35" s="26"/>
      <c r="R35" s="26"/>
      <c r="S35" s="26"/>
      <c r="T35" s="26" t="s">
        <v>171</v>
      </c>
      <c r="U35" s="26"/>
      <c r="V35" s="26"/>
      <c r="W35" s="26"/>
    </row>
    <row r="36" spans="1:23" x14ac:dyDescent="0.25">
      <c r="A36" s="11">
        <v>19467</v>
      </c>
      <c r="B36" s="6" t="s">
        <v>21</v>
      </c>
      <c r="C36" s="6" t="s">
        <v>583</v>
      </c>
      <c r="D36" s="8">
        <v>34885</v>
      </c>
      <c r="E36" s="8">
        <v>131934</v>
      </c>
      <c r="F36" s="6" t="s">
        <v>51</v>
      </c>
      <c r="G36" s="18">
        <f>SUM(H36+M36+P36+T36)</f>
        <v>66.25</v>
      </c>
      <c r="H36" s="26" t="s">
        <v>140</v>
      </c>
      <c r="I36" s="26"/>
      <c r="J36" s="26"/>
      <c r="K36" s="26"/>
      <c r="L36" s="26"/>
      <c r="M36" s="26" t="s">
        <v>121</v>
      </c>
      <c r="N36" s="26"/>
      <c r="O36" s="26"/>
      <c r="P36" s="26" t="s">
        <v>121</v>
      </c>
      <c r="Q36" s="26"/>
      <c r="R36" s="26"/>
      <c r="S36" s="26"/>
      <c r="T36" s="26" t="s">
        <v>301</v>
      </c>
      <c r="U36" s="26"/>
      <c r="V36" s="26"/>
      <c r="W36" s="26"/>
    </row>
    <row r="37" spans="1:23" x14ac:dyDescent="0.25">
      <c r="A37" s="11">
        <v>19469</v>
      </c>
      <c r="B37" s="6" t="s">
        <v>47</v>
      </c>
      <c r="C37" s="6" t="s">
        <v>584</v>
      </c>
      <c r="D37" s="8">
        <v>34855</v>
      </c>
      <c r="E37" s="8">
        <v>131992</v>
      </c>
      <c r="F37" s="6" t="s">
        <v>51</v>
      </c>
      <c r="G37" s="18">
        <f>SUM(H37+J37+N37)</f>
        <v>27.75</v>
      </c>
      <c r="H37" s="26" t="s">
        <v>200</v>
      </c>
      <c r="I37" s="26"/>
      <c r="J37" s="26" t="s">
        <v>616</v>
      </c>
      <c r="K37" s="26"/>
      <c r="L37" s="26"/>
      <c r="M37" s="26"/>
      <c r="N37" s="26" t="s">
        <v>184</v>
      </c>
      <c r="O37" s="26"/>
      <c r="P37" s="26"/>
      <c r="Q37" s="26"/>
      <c r="R37" s="26"/>
      <c r="S37" s="26"/>
      <c r="T37" s="26"/>
      <c r="U37" s="26"/>
      <c r="V37" s="26"/>
      <c r="W37" s="26"/>
    </row>
    <row r="38" spans="1:23" x14ac:dyDescent="0.25">
      <c r="A38" s="11">
        <v>19488</v>
      </c>
      <c r="B38" s="6" t="s">
        <v>21</v>
      </c>
      <c r="C38" s="6" t="s">
        <v>585</v>
      </c>
      <c r="D38" s="8">
        <v>0</v>
      </c>
      <c r="E38" s="8">
        <v>0</v>
      </c>
      <c r="F38" s="6" t="s">
        <v>204</v>
      </c>
      <c r="G38" s="18">
        <f>SUM(M38+N38+O38+P38+Q38+R38+W38)</f>
        <v>361.5</v>
      </c>
      <c r="H38" s="26"/>
      <c r="I38" s="26"/>
      <c r="J38" s="26"/>
      <c r="K38" s="26"/>
      <c r="L38" s="26"/>
      <c r="M38" s="26" t="s">
        <v>618</v>
      </c>
      <c r="N38" s="26" t="s">
        <v>617</v>
      </c>
      <c r="O38" s="26" t="s">
        <v>139</v>
      </c>
      <c r="P38" s="26" t="s">
        <v>155</v>
      </c>
      <c r="Q38" s="26" t="s">
        <v>111</v>
      </c>
      <c r="R38" s="26" t="s">
        <v>278</v>
      </c>
      <c r="S38" s="26"/>
      <c r="T38" s="26"/>
      <c r="U38" s="26"/>
      <c r="V38" s="26"/>
      <c r="W38" s="26" t="s">
        <v>407</v>
      </c>
    </row>
    <row r="39" spans="1:23" x14ac:dyDescent="0.25">
      <c r="A39" s="11">
        <v>19489</v>
      </c>
      <c r="B39" s="6" t="s">
        <v>215</v>
      </c>
      <c r="C39" s="6" t="s">
        <v>586</v>
      </c>
      <c r="D39" s="8">
        <v>34942</v>
      </c>
      <c r="E39" s="8">
        <v>0</v>
      </c>
      <c r="F39" s="6" t="s">
        <v>55</v>
      </c>
      <c r="G39" s="18">
        <v>10.5</v>
      </c>
      <c r="H39" s="26"/>
      <c r="I39" s="26"/>
      <c r="J39" s="26"/>
      <c r="K39" s="26"/>
      <c r="L39" s="26"/>
      <c r="M39" s="26"/>
      <c r="N39" s="26" t="s">
        <v>122</v>
      </c>
      <c r="O39" s="26"/>
      <c r="P39" s="26"/>
      <c r="Q39" s="26"/>
      <c r="R39" s="26"/>
      <c r="S39" s="26"/>
      <c r="T39" s="26"/>
      <c r="U39" s="26"/>
      <c r="V39" s="26"/>
      <c r="W39" s="26"/>
    </row>
    <row r="40" spans="1:23" x14ac:dyDescent="0.25">
      <c r="A40" s="11">
        <v>19490</v>
      </c>
      <c r="B40" s="6" t="s">
        <v>21</v>
      </c>
      <c r="C40" s="6" t="s">
        <v>587</v>
      </c>
      <c r="D40" s="8">
        <v>0</v>
      </c>
      <c r="E40" s="8">
        <v>0</v>
      </c>
      <c r="F40" s="6" t="s">
        <v>598</v>
      </c>
      <c r="G40" s="18">
        <f>SUM(H40+M40+N40+T40)</f>
        <v>29.75</v>
      </c>
      <c r="H40" s="26" t="s">
        <v>113</v>
      </c>
      <c r="I40" s="26"/>
      <c r="J40" s="26"/>
      <c r="K40" s="26"/>
      <c r="L40" s="26"/>
      <c r="M40" s="26" t="s">
        <v>121</v>
      </c>
      <c r="N40" s="26" t="s">
        <v>130</v>
      </c>
      <c r="O40" s="26"/>
      <c r="P40" s="26"/>
      <c r="Q40" s="26"/>
      <c r="R40" s="26"/>
      <c r="S40" s="26"/>
      <c r="T40" s="26" t="s">
        <v>147</v>
      </c>
      <c r="U40" s="26"/>
      <c r="V40" s="26"/>
      <c r="W40" s="26"/>
    </row>
    <row r="41" spans="1:23" x14ac:dyDescent="0.25">
      <c r="A41" s="11">
        <v>19505</v>
      </c>
      <c r="B41" s="6" t="s">
        <v>35</v>
      </c>
      <c r="C41" s="6" t="s">
        <v>588</v>
      </c>
      <c r="D41" s="8">
        <v>35070</v>
      </c>
      <c r="E41" s="8">
        <v>132178</v>
      </c>
      <c r="F41" s="6" t="s">
        <v>51</v>
      </c>
      <c r="G41" s="18">
        <v>24</v>
      </c>
      <c r="H41" s="26" t="s">
        <v>140</v>
      </c>
      <c r="I41" s="26"/>
      <c r="J41" s="26"/>
      <c r="K41" s="26"/>
      <c r="L41" s="26"/>
      <c r="M41" s="26"/>
      <c r="N41" s="26" t="s">
        <v>144</v>
      </c>
      <c r="O41" s="26"/>
      <c r="P41" s="26"/>
      <c r="Q41" s="26"/>
      <c r="R41" s="26"/>
      <c r="S41" s="26"/>
      <c r="T41" s="26"/>
      <c r="U41" s="26" t="s">
        <v>131</v>
      </c>
      <c r="V41" s="26"/>
      <c r="W41" s="26"/>
    </row>
    <row r="42" spans="1:23" x14ac:dyDescent="0.25">
      <c r="A42" s="11">
        <v>19525</v>
      </c>
      <c r="B42" s="6" t="s">
        <v>311</v>
      </c>
      <c r="C42" s="6" t="s">
        <v>589</v>
      </c>
      <c r="D42" s="8">
        <v>35106</v>
      </c>
      <c r="E42" s="8">
        <v>132139</v>
      </c>
      <c r="F42" s="6" t="s">
        <v>51</v>
      </c>
      <c r="G42" s="18">
        <f>SUM(Q42+T42)</f>
        <v>5.5</v>
      </c>
      <c r="H42" s="26"/>
      <c r="I42" s="26"/>
      <c r="J42" s="26"/>
      <c r="K42" s="26"/>
      <c r="L42" s="26"/>
      <c r="M42" s="26"/>
      <c r="N42" s="26"/>
      <c r="O42" s="26"/>
      <c r="P42" s="26"/>
      <c r="Q42" s="26" t="s">
        <v>130</v>
      </c>
      <c r="R42" s="26"/>
      <c r="S42" s="26"/>
      <c r="T42" s="26" t="s">
        <v>159</v>
      </c>
      <c r="U42" s="26"/>
      <c r="V42" s="26"/>
      <c r="W42" s="26"/>
    </row>
    <row r="43" spans="1:23" x14ac:dyDescent="0.25">
      <c r="A43" s="11">
        <v>19532</v>
      </c>
      <c r="B43" s="6" t="s">
        <v>21</v>
      </c>
      <c r="C43" s="6" t="s">
        <v>590</v>
      </c>
      <c r="D43" s="8">
        <v>0</v>
      </c>
      <c r="E43" s="8">
        <v>0</v>
      </c>
      <c r="F43" s="6" t="s">
        <v>204</v>
      </c>
      <c r="G43" s="18">
        <f>SUM(M43+N43+Q43+R43)</f>
        <v>98.25</v>
      </c>
      <c r="H43" s="26"/>
      <c r="I43" s="26"/>
      <c r="J43" s="26"/>
      <c r="K43" s="26"/>
      <c r="L43" s="26"/>
      <c r="M43" s="26" t="s">
        <v>166</v>
      </c>
      <c r="N43" s="26" t="s">
        <v>152</v>
      </c>
      <c r="O43" s="26"/>
      <c r="P43" s="26"/>
      <c r="Q43" s="26" t="s">
        <v>290</v>
      </c>
      <c r="R43" s="26" t="s">
        <v>752</v>
      </c>
      <c r="S43" s="26"/>
      <c r="T43" s="26"/>
      <c r="U43" s="26"/>
      <c r="V43" s="26"/>
      <c r="W43" s="26"/>
    </row>
    <row r="44" spans="1:23" x14ac:dyDescent="0.25">
      <c r="A44" s="11">
        <v>19541</v>
      </c>
      <c r="B44" s="6" t="s">
        <v>545</v>
      </c>
      <c r="C44" s="6" t="s">
        <v>591</v>
      </c>
      <c r="D44" s="8">
        <v>36126</v>
      </c>
      <c r="E44" s="8">
        <v>0</v>
      </c>
      <c r="F44" s="6" t="s">
        <v>321</v>
      </c>
      <c r="G44" s="18">
        <f>SUM(T44+W44)</f>
        <v>15.5</v>
      </c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 t="s">
        <v>128</v>
      </c>
      <c r="U44" s="26"/>
      <c r="V44" s="26"/>
      <c r="W44" s="26" t="s">
        <v>164</v>
      </c>
    </row>
    <row r="45" spans="1:23" x14ac:dyDescent="0.25">
      <c r="A45" s="11">
        <v>19543</v>
      </c>
      <c r="B45" s="6" t="s">
        <v>49</v>
      </c>
      <c r="C45" s="6" t="s">
        <v>824</v>
      </c>
      <c r="D45" s="8">
        <v>35096</v>
      </c>
      <c r="E45" s="8">
        <v>132299</v>
      </c>
      <c r="F45" s="6" t="s">
        <v>51</v>
      </c>
      <c r="G45" s="18">
        <f>SUM(N45+T45)</f>
        <v>20.5</v>
      </c>
      <c r="H45" s="26"/>
      <c r="I45" s="26"/>
      <c r="J45" s="26"/>
      <c r="K45" s="26"/>
      <c r="L45" s="26"/>
      <c r="M45" s="26"/>
      <c r="N45" s="26" t="s">
        <v>134</v>
      </c>
      <c r="O45" s="26"/>
      <c r="P45" s="26"/>
      <c r="Q45" s="26"/>
      <c r="R45" s="26"/>
      <c r="S45" s="26"/>
      <c r="T45" s="26" t="s">
        <v>382</v>
      </c>
      <c r="U45" s="26"/>
      <c r="V45" s="26"/>
      <c r="W45" s="26"/>
    </row>
    <row r="46" spans="1:23" x14ac:dyDescent="0.25">
      <c r="A46" s="11">
        <v>19550</v>
      </c>
      <c r="B46" s="6" t="s">
        <v>546</v>
      </c>
      <c r="C46" s="6" t="s">
        <v>592</v>
      </c>
      <c r="D46" s="8">
        <v>35165</v>
      </c>
      <c r="E46" s="8">
        <v>132307</v>
      </c>
      <c r="F46" s="6" t="s">
        <v>51</v>
      </c>
      <c r="G46" s="18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</row>
    <row r="47" spans="1:23" x14ac:dyDescent="0.25">
      <c r="A47" s="11">
        <v>19556</v>
      </c>
      <c r="B47" s="6" t="s">
        <v>547</v>
      </c>
      <c r="C47" s="6" t="s">
        <v>593</v>
      </c>
      <c r="D47" s="8">
        <v>34759</v>
      </c>
      <c r="E47" s="8">
        <v>0</v>
      </c>
      <c r="F47" s="6" t="s">
        <v>599</v>
      </c>
      <c r="G47" s="18">
        <f>SUM(N47+O47+Q47+T47)</f>
        <v>113.75</v>
      </c>
      <c r="H47" s="26"/>
      <c r="I47" s="26"/>
      <c r="J47" s="26"/>
      <c r="K47" s="26"/>
      <c r="L47" s="26"/>
      <c r="M47" s="26"/>
      <c r="N47" s="26" t="s">
        <v>182</v>
      </c>
      <c r="O47" s="26" t="s">
        <v>144</v>
      </c>
      <c r="P47" s="26"/>
      <c r="Q47" s="26" t="s">
        <v>147</v>
      </c>
      <c r="R47" s="26"/>
      <c r="S47" s="26"/>
      <c r="T47" s="26" t="s">
        <v>619</v>
      </c>
      <c r="U47" s="26"/>
      <c r="V47" s="26"/>
      <c r="W47" s="26"/>
    </row>
    <row r="48" spans="1:23" x14ac:dyDescent="0.25">
      <c r="A48" s="11">
        <v>19557</v>
      </c>
      <c r="B48" s="6" t="s">
        <v>21</v>
      </c>
      <c r="C48" s="6" t="s">
        <v>594</v>
      </c>
      <c r="D48" s="8">
        <v>0</v>
      </c>
      <c r="E48" s="8">
        <v>0</v>
      </c>
      <c r="F48" s="6" t="s">
        <v>598</v>
      </c>
      <c r="G48" s="18">
        <v>33</v>
      </c>
      <c r="H48" s="26"/>
      <c r="I48" s="26"/>
      <c r="J48" s="26"/>
      <c r="K48" s="26"/>
      <c r="L48" s="26"/>
      <c r="M48" s="26"/>
      <c r="N48" s="26"/>
      <c r="O48" s="26"/>
      <c r="P48" s="26"/>
      <c r="Q48" s="26" t="s">
        <v>537</v>
      </c>
      <c r="R48" s="26"/>
      <c r="S48" s="26"/>
      <c r="T48" s="26"/>
      <c r="U48" s="26"/>
      <c r="V48" s="26"/>
      <c r="W48" s="26"/>
    </row>
    <row r="49" spans="1:23" x14ac:dyDescent="0.25">
      <c r="A49" s="11">
        <v>19570</v>
      </c>
      <c r="B49" s="6" t="s">
        <v>24</v>
      </c>
      <c r="C49" s="6" t="s">
        <v>595</v>
      </c>
      <c r="D49" s="8">
        <v>35021</v>
      </c>
      <c r="E49" s="8">
        <v>0</v>
      </c>
      <c r="F49" s="6" t="s">
        <v>55</v>
      </c>
      <c r="G49" s="18">
        <f>SUM(Q49+T49+S49)</f>
        <v>75.75</v>
      </c>
      <c r="H49" s="26"/>
      <c r="I49" s="26"/>
      <c r="J49" s="26"/>
      <c r="K49" s="26"/>
      <c r="L49" s="26"/>
      <c r="M49" s="26"/>
      <c r="N49" s="26"/>
      <c r="O49" s="26"/>
      <c r="P49" s="26"/>
      <c r="Q49" s="26" t="s">
        <v>173</v>
      </c>
      <c r="R49" s="26"/>
      <c r="S49" s="26" t="s">
        <v>739</v>
      </c>
      <c r="T49" s="26" t="s">
        <v>126</v>
      </c>
      <c r="U49" s="26"/>
      <c r="V49" s="26"/>
      <c r="W49" s="26"/>
    </row>
    <row r="50" spans="1:23" x14ac:dyDescent="0.25">
      <c r="A50" s="11">
        <v>19573</v>
      </c>
      <c r="B50" s="6" t="s">
        <v>21</v>
      </c>
      <c r="C50" s="6" t="s">
        <v>596</v>
      </c>
      <c r="D50" s="8">
        <v>0</v>
      </c>
      <c r="E50" s="8">
        <v>0</v>
      </c>
      <c r="F50" s="6" t="s">
        <v>204</v>
      </c>
      <c r="G50" s="18">
        <f>SUM(I50+M50+T50)</f>
        <v>20</v>
      </c>
      <c r="H50" s="26"/>
      <c r="I50" s="26" t="s">
        <v>391</v>
      </c>
      <c r="J50" s="26"/>
      <c r="K50" s="26"/>
      <c r="L50" s="26"/>
      <c r="M50" s="26" t="s">
        <v>391</v>
      </c>
      <c r="N50" s="26"/>
      <c r="O50" s="26"/>
      <c r="P50" s="26"/>
      <c r="Q50" s="26"/>
      <c r="R50" s="26"/>
      <c r="S50" s="26"/>
      <c r="T50" s="26" t="s">
        <v>144</v>
      </c>
      <c r="U50" s="26"/>
      <c r="V50" s="26"/>
      <c r="W50" s="26"/>
    </row>
    <row r="51" spans="1:23" x14ac:dyDescent="0.25">
      <c r="A51" s="11">
        <v>19583</v>
      </c>
      <c r="B51" s="6" t="s">
        <v>209</v>
      </c>
      <c r="C51" s="6" t="s">
        <v>597</v>
      </c>
      <c r="D51" s="8">
        <v>35090</v>
      </c>
      <c r="E51" s="8">
        <v>133599</v>
      </c>
      <c r="F51" s="6" t="s">
        <v>51</v>
      </c>
      <c r="G51" s="18">
        <f>SUM(N51+T51+W51)</f>
        <v>14.5</v>
      </c>
      <c r="H51" s="26"/>
      <c r="I51" s="26"/>
      <c r="J51" s="26"/>
      <c r="K51" s="26"/>
      <c r="L51" s="26"/>
      <c r="M51" s="26"/>
      <c r="N51" s="26" t="s">
        <v>620</v>
      </c>
      <c r="O51" s="26"/>
      <c r="P51" s="26"/>
      <c r="Q51" s="26"/>
      <c r="R51" s="26"/>
      <c r="S51" s="26"/>
      <c r="T51" s="26" t="s">
        <v>191</v>
      </c>
      <c r="U51" s="26"/>
      <c r="V51" s="26"/>
      <c r="W51" s="26" t="s">
        <v>138</v>
      </c>
    </row>
    <row r="52" spans="1:23" x14ac:dyDescent="0.25">
      <c r="A52" s="11">
        <v>19584</v>
      </c>
      <c r="B52" s="6" t="s">
        <v>548</v>
      </c>
      <c r="C52" s="6" t="s">
        <v>701</v>
      </c>
      <c r="D52" s="8">
        <v>34799</v>
      </c>
      <c r="E52" s="8">
        <v>0</v>
      </c>
      <c r="F52" s="6" t="s">
        <v>51</v>
      </c>
      <c r="G52" s="18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</row>
  </sheetData>
  <mergeCells count="23">
    <mergeCell ref="P3:P4"/>
    <mergeCell ref="Q3:Q4"/>
    <mergeCell ref="W3:W4"/>
    <mergeCell ref="S3:S4"/>
    <mergeCell ref="T3:T4"/>
    <mergeCell ref="U3:U4"/>
    <mergeCell ref="V3:V4"/>
    <mergeCell ref="R3:R4"/>
    <mergeCell ref="M3:M4"/>
    <mergeCell ref="N3:N4"/>
    <mergeCell ref="O3:O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</mergeCells>
  <pageMargins left="0.7" right="0.7" top="0.75" bottom="0.75" header="0.3" footer="0.3"/>
  <pageSetup orientation="portrait" verticalDpi="0" r:id="rId1"/>
  <ignoredErrors>
    <ignoredError sqref="H5:K28 M6:R13 S7:V13 T5:T6 M5:P5 R5 M17:R18 M14:N14 R14 S15:V31 T14:V14 M15:O15 Q15:R15 M16:P16 R16 M20:R21 M19:P19 R19 M24:R28 M22:P22 R22 M23:P23 R23 H30:K33 I29 M30:R32 M29:O29 Q29:R29 K29 S33:V48 S32:U32 H35:K51 H34 J34:K34 S50:V52 T49:V49 M34:R42 M33:O33 Q33:R33 M44:R51 O43:Q43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61"/>
  <sheetViews>
    <sheetView workbookViewId="0">
      <selection activeCell="C5" sqref="C5"/>
    </sheetView>
  </sheetViews>
  <sheetFormatPr baseColWidth="10" defaultRowHeight="15" x14ac:dyDescent="0.25"/>
  <cols>
    <col min="1" max="1" width="14.7109375" customWidth="1"/>
    <col min="2" max="2" width="43.5703125" customWidth="1"/>
    <col min="3" max="3" width="97.85546875" customWidth="1"/>
    <col min="4" max="4" width="20" customWidth="1"/>
    <col min="5" max="5" width="17.7109375" customWidth="1"/>
    <col min="6" max="6" width="17.42578125" customWidth="1"/>
    <col min="7" max="7" width="22.42578125" customWidth="1"/>
    <col min="8" max="8" width="23.42578125" customWidth="1"/>
    <col min="9" max="9" width="19.42578125" customWidth="1"/>
    <col min="10" max="10" width="19.5703125" customWidth="1"/>
    <col min="11" max="11" width="19.28515625" customWidth="1"/>
    <col min="12" max="12" width="19.85546875" customWidth="1"/>
    <col min="13" max="13" width="20" customWidth="1"/>
    <col min="14" max="14" width="21.140625" customWidth="1"/>
    <col min="15" max="15" width="22.7109375" customWidth="1"/>
    <col min="16" max="16" width="23" customWidth="1"/>
    <col min="17" max="17" width="22" customWidth="1"/>
    <col min="18" max="18" width="20.85546875" customWidth="1"/>
    <col min="19" max="19" width="23.28515625" customWidth="1"/>
    <col min="20" max="20" width="20.5703125" customWidth="1"/>
    <col min="21" max="21" width="20" customWidth="1"/>
    <col min="22" max="22" width="18.5703125" customWidth="1"/>
    <col min="23" max="23" width="18.28515625" customWidth="1"/>
    <col min="24" max="24" width="17.140625" customWidth="1"/>
    <col min="25" max="25" width="17.28515625" customWidth="1"/>
  </cols>
  <sheetData>
    <row r="2" spans="1:25" x14ac:dyDescent="0.25">
      <c r="K2" s="19"/>
      <c r="L2" s="19"/>
      <c r="M2" s="20" t="s">
        <v>29</v>
      </c>
      <c r="N2" s="19"/>
      <c r="O2" s="19"/>
      <c r="P2" s="19"/>
    </row>
    <row r="3" spans="1:25" x14ac:dyDescent="0.25">
      <c r="A3" s="32" t="s">
        <v>0</v>
      </c>
      <c r="B3" s="33" t="s">
        <v>1</v>
      </c>
      <c r="C3" s="33" t="s">
        <v>2</v>
      </c>
      <c r="D3" s="34" t="s">
        <v>3</v>
      </c>
      <c r="E3" s="32" t="s">
        <v>4</v>
      </c>
      <c r="F3" s="32" t="s">
        <v>5</v>
      </c>
      <c r="G3" s="32" t="s">
        <v>6</v>
      </c>
      <c r="H3" s="31" t="s">
        <v>7</v>
      </c>
      <c r="I3" s="31" t="s">
        <v>8</v>
      </c>
      <c r="J3" s="31" t="s">
        <v>9</v>
      </c>
      <c r="K3" s="31" t="s">
        <v>10</v>
      </c>
      <c r="L3" s="31" t="s">
        <v>11</v>
      </c>
      <c r="M3" s="31" t="s">
        <v>12</v>
      </c>
      <c r="N3" s="31" t="s">
        <v>13</v>
      </c>
      <c r="O3" s="31" t="s">
        <v>14</v>
      </c>
      <c r="P3" s="31" t="s">
        <v>15</v>
      </c>
      <c r="Q3" s="31" t="s">
        <v>16</v>
      </c>
      <c r="R3" s="31" t="s">
        <v>17</v>
      </c>
      <c r="S3" s="31" t="s">
        <v>18</v>
      </c>
      <c r="T3" s="31" t="s">
        <v>19</v>
      </c>
      <c r="U3" s="31" t="s">
        <v>20</v>
      </c>
      <c r="V3" s="31" t="s">
        <v>615</v>
      </c>
      <c r="W3" s="31" t="s">
        <v>706</v>
      </c>
      <c r="X3" s="31" t="s">
        <v>743</v>
      </c>
      <c r="Y3" s="31" t="s">
        <v>724</v>
      </c>
    </row>
    <row r="4" spans="1:25" x14ac:dyDescent="0.25">
      <c r="A4" s="32"/>
      <c r="B4" s="33"/>
      <c r="C4" s="33"/>
      <c r="D4" s="35"/>
      <c r="E4" s="32"/>
      <c r="F4" s="32"/>
      <c r="G4" s="32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</row>
    <row r="5" spans="1:25" x14ac:dyDescent="0.25">
      <c r="A5" s="11">
        <v>19595</v>
      </c>
      <c r="B5" s="6" t="s">
        <v>621</v>
      </c>
      <c r="C5" s="6" t="s">
        <v>630</v>
      </c>
      <c r="D5" s="8">
        <v>35699</v>
      </c>
      <c r="E5" s="8">
        <v>0</v>
      </c>
      <c r="F5" s="6" t="s">
        <v>56</v>
      </c>
      <c r="G5" s="16">
        <f>SUM(N5+Q5)</f>
        <v>46.75</v>
      </c>
      <c r="H5" s="26"/>
      <c r="I5" s="26"/>
      <c r="J5" s="26"/>
      <c r="K5" s="26"/>
      <c r="L5" s="26"/>
      <c r="M5" s="26"/>
      <c r="N5" s="26" t="s">
        <v>681</v>
      </c>
      <c r="O5" s="26"/>
      <c r="P5" s="26"/>
      <c r="Q5" s="26" t="s">
        <v>134</v>
      </c>
      <c r="R5" s="26"/>
      <c r="S5" s="26"/>
      <c r="T5" s="26"/>
      <c r="U5" s="26"/>
      <c r="V5" s="26"/>
      <c r="W5" s="26"/>
      <c r="X5" s="26"/>
      <c r="Y5" s="26"/>
    </row>
    <row r="6" spans="1:25" x14ac:dyDescent="0.25">
      <c r="A6" s="11">
        <v>19597</v>
      </c>
      <c r="B6" s="6" t="s">
        <v>21</v>
      </c>
      <c r="C6" s="6" t="s">
        <v>631</v>
      </c>
      <c r="D6" s="8">
        <v>35690</v>
      </c>
      <c r="E6" s="8">
        <v>0</v>
      </c>
      <c r="F6" s="6" t="s">
        <v>55</v>
      </c>
      <c r="G6" s="16">
        <f>SUM(H6+K6+N6+O6+Q6+T6+W6)</f>
        <v>218.75</v>
      </c>
      <c r="H6" s="26" t="s">
        <v>147</v>
      </c>
      <c r="I6" s="26"/>
      <c r="J6" s="26"/>
      <c r="K6" s="26" t="s">
        <v>414</v>
      </c>
      <c r="L6" s="26"/>
      <c r="M6" s="26"/>
      <c r="N6" s="26" t="s">
        <v>740</v>
      </c>
      <c r="O6" s="26" t="s">
        <v>116</v>
      </c>
      <c r="P6" s="26"/>
      <c r="Q6" s="26" t="s">
        <v>288</v>
      </c>
      <c r="R6" s="26"/>
      <c r="S6" s="26"/>
      <c r="T6" s="26" t="s">
        <v>138</v>
      </c>
      <c r="U6" s="26"/>
      <c r="V6" s="26"/>
      <c r="W6" s="26" t="s">
        <v>721</v>
      </c>
      <c r="X6" s="26"/>
      <c r="Y6" s="26"/>
    </row>
    <row r="7" spans="1:25" x14ac:dyDescent="0.25">
      <c r="A7" s="11">
        <v>19611</v>
      </c>
      <c r="B7" s="6" t="s">
        <v>21</v>
      </c>
      <c r="C7" s="6" t="s">
        <v>632</v>
      </c>
      <c r="D7" s="8">
        <v>35690</v>
      </c>
      <c r="E7" s="8">
        <v>0</v>
      </c>
      <c r="F7" s="6" t="s">
        <v>204</v>
      </c>
      <c r="G7" s="16">
        <f>SUM(H7+P7)</f>
        <v>51.25</v>
      </c>
      <c r="H7" s="26" t="s">
        <v>116</v>
      </c>
      <c r="I7" s="26"/>
      <c r="J7" s="26"/>
      <c r="K7" s="26"/>
      <c r="L7" s="26"/>
      <c r="M7" s="26"/>
      <c r="N7" s="26"/>
      <c r="O7" s="26"/>
      <c r="P7" s="26" t="s">
        <v>683</v>
      </c>
      <c r="Q7" s="26"/>
      <c r="R7" s="26"/>
      <c r="S7" s="26"/>
      <c r="T7" s="26"/>
      <c r="U7" s="26"/>
      <c r="V7" s="26"/>
      <c r="W7" s="26"/>
      <c r="X7" s="26"/>
      <c r="Y7" s="26"/>
    </row>
    <row r="8" spans="1:25" x14ac:dyDescent="0.25">
      <c r="A8" s="11">
        <v>19621</v>
      </c>
      <c r="B8" s="6" t="s">
        <v>39</v>
      </c>
      <c r="C8" s="6" t="s">
        <v>705</v>
      </c>
      <c r="D8" s="8">
        <v>35336</v>
      </c>
      <c r="E8" s="8">
        <v>132498</v>
      </c>
      <c r="F8" s="6" t="s">
        <v>51</v>
      </c>
      <c r="G8" s="16">
        <f>SUM(O8+Q8+S8+T8)</f>
        <v>34.25</v>
      </c>
      <c r="H8" s="26"/>
      <c r="I8" s="26"/>
      <c r="J8" s="26"/>
      <c r="K8" s="26"/>
      <c r="L8" s="26"/>
      <c r="M8" s="26"/>
      <c r="N8" s="26"/>
      <c r="O8" s="26" t="s">
        <v>414</v>
      </c>
      <c r="P8" s="26"/>
      <c r="Q8" s="26" t="s">
        <v>138</v>
      </c>
      <c r="R8" s="26"/>
      <c r="S8" s="26" t="s">
        <v>281</v>
      </c>
      <c r="T8" s="26" t="s">
        <v>113</v>
      </c>
      <c r="U8" s="26"/>
      <c r="V8" s="26"/>
      <c r="W8" s="26"/>
      <c r="X8" s="26"/>
      <c r="Y8" s="26"/>
    </row>
    <row r="9" spans="1:25" x14ac:dyDescent="0.25">
      <c r="A9" s="11">
        <v>19626</v>
      </c>
      <c r="B9" s="6" t="s">
        <v>21</v>
      </c>
      <c r="C9" s="6" t="s">
        <v>633</v>
      </c>
      <c r="D9" s="8">
        <v>35538</v>
      </c>
      <c r="E9" s="8">
        <v>133819</v>
      </c>
      <c r="F9" s="6" t="s">
        <v>51</v>
      </c>
      <c r="G9" s="16">
        <f>SUM(H9+N9+O9+Q9+T9)</f>
        <v>93.5</v>
      </c>
      <c r="H9" s="26" t="s">
        <v>305</v>
      </c>
      <c r="I9" s="26"/>
      <c r="J9" s="26"/>
      <c r="K9" s="26"/>
      <c r="L9" s="26"/>
      <c r="M9" s="26"/>
      <c r="N9" s="26" t="s">
        <v>187</v>
      </c>
      <c r="O9" s="26" t="s">
        <v>189</v>
      </c>
      <c r="P9" s="26"/>
      <c r="Q9" s="26" t="s">
        <v>415</v>
      </c>
      <c r="R9" s="26"/>
      <c r="S9" s="26"/>
      <c r="T9" s="26" t="s">
        <v>185</v>
      </c>
      <c r="U9" s="26"/>
      <c r="V9" s="26"/>
      <c r="W9" s="26"/>
      <c r="X9" s="26"/>
      <c r="Y9" s="26"/>
    </row>
    <row r="10" spans="1:25" x14ac:dyDescent="0.25">
      <c r="A10" s="11">
        <v>19650</v>
      </c>
      <c r="B10" s="6" t="s">
        <v>622</v>
      </c>
      <c r="C10" s="6" t="s">
        <v>634</v>
      </c>
      <c r="D10" s="8">
        <v>35441</v>
      </c>
      <c r="E10" s="8">
        <v>132360</v>
      </c>
      <c r="F10" s="6" t="s">
        <v>51</v>
      </c>
      <c r="G10" s="18">
        <v>2</v>
      </c>
      <c r="H10" s="26"/>
      <c r="I10" s="26"/>
      <c r="J10" s="26"/>
      <c r="K10" s="26"/>
      <c r="L10" s="26"/>
      <c r="M10" s="26"/>
      <c r="N10" s="26" t="s">
        <v>144</v>
      </c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</row>
    <row r="11" spans="1:25" x14ac:dyDescent="0.25">
      <c r="A11" s="11">
        <v>19652</v>
      </c>
      <c r="B11" s="6" t="s">
        <v>36</v>
      </c>
      <c r="C11" s="6" t="s">
        <v>635</v>
      </c>
      <c r="D11" s="8">
        <v>0</v>
      </c>
      <c r="E11" s="8">
        <v>0</v>
      </c>
      <c r="F11" s="6" t="s">
        <v>52</v>
      </c>
      <c r="G11" s="18">
        <v>6.5</v>
      </c>
      <c r="H11" s="26"/>
      <c r="I11" s="26"/>
      <c r="J11" s="26"/>
      <c r="K11" s="26"/>
      <c r="L11" s="26"/>
      <c r="M11" s="26"/>
      <c r="N11" s="26" t="s">
        <v>147</v>
      </c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</row>
    <row r="12" spans="1:25" x14ac:dyDescent="0.25">
      <c r="A12" s="11">
        <v>19666</v>
      </c>
      <c r="B12" s="6" t="s">
        <v>623</v>
      </c>
      <c r="C12" s="6" t="s">
        <v>636</v>
      </c>
      <c r="D12" s="8">
        <v>35415</v>
      </c>
      <c r="E12" s="8">
        <v>0</v>
      </c>
      <c r="F12" s="6" t="s">
        <v>51</v>
      </c>
      <c r="G12" s="16">
        <f>SUM(H12+I12+O12+Q12+R12)</f>
        <v>329</v>
      </c>
      <c r="H12" s="26" t="s">
        <v>117</v>
      </c>
      <c r="I12" s="26" t="s">
        <v>685</v>
      </c>
      <c r="J12" s="26"/>
      <c r="K12" s="26"/>
      <c r="L12" s="26"/>
      <c r="M12" s="26"/>
      <c r="N12" s="26"/>
      <c r="O12" s="26" t="s">
        <v>529</v>
      </c>
      <c r="P12" s="26"/>
      <c r="Q12" s="26" t="s">
        <v>684</v>
      </c>
      <c r="R12" s="26" t="s">
        <v>686</v>
      </c>
      <c r="S12" s="26"/>
      <c r="T12" s="26"/>
      <c r="U12" s="26"/>
      <c r="V12" s="26"/>
      <c r="W12" s="26"/>
      <c r="X12" s="26"/>
      <c r="Y12" s="26"/>
    </row>
    <row r="13" spans="1:25" x14ac:dyDescent="0.25">
      <c r="A13" s="11">
        <v>19667</v>
      </c>
      <c r="B13" s="6" t="s">
        <v>21</v>
      </c>
      <c r="C13" s="6" t="s">
        <v>637</v>
      </c>
      <c r="D13" s="8">
        <v>0</v>
      </c>
      <c r="E13" s="8">
        <v>0</v>
      </c>
      <c r="F13" s="6" t="s">
        <v>204</v>
      </c>
      <c r="G13" s="16">
        <f>SUM(M13+N13+W13)</f>
        <v>24.5</v>
      </c>
      <c r="H13" s="26"/>
      <c r="I13" s="26"/>
      <c r="J13" s="26"/>
      <c r="K13" s="26"/>
      <c r="L13" s="26"/>
      <c r="M13" s="26" t="s">
        <v>121</v>
      </c>
      <c r="N13" s="26" t="s">
        <v>158</v>
      </c>
      <c r="O13" s="26"/>
      <c r="P13" s="26"/>
      <c r="Q13" s="26"/>
      <c r="R13" s="26"/>
      <c r="S13" s="26"/>
      <c r="T13" s="26"/>
      <c r="U13" s="26"/>
      <c r="V13" s="26"/>
      <c r="W13" s="26" t="s">
        <v>121</v>
      </c>
      <c r="X13" s="26"/>
      <c r="Y13" s="26"/>
    </row>
    <row r="14" spans="1:25" x14ac:dyDescent="0.25">
      <c r="A14" s="11">
        <v>19668</v>
      </c>
      <c r="B14" s="6" t="s">
        <v>21</v>
      </c>
      <c r="C14" s="6" t="s">
        <v>638</v>
      </c>
      <c r="D14" s="8">
        <v>34656</v>
      </c>
      <c r="E14" s="8">
        <v>0</v>
      </c>
      <c r="F14" s="6" t="s">
        <v>629</v>
      </c>
      <c r="G14" s="16">
        <f>SUM(N14+Q14)</f>
        <v>21.25</v>
      </c>
      <c r="H14" s="26"/>
      <c r="I14" s="26"/>
      <c r="J14" s="26"/>
      <c r="K14" s="26"/>
      <c r="L14" s="26"/>
      <c r="M14" s="26"/>
      <c r="N14" s="26" t="s">
        <v>187</v>
      </c>
      <c r="O14" s="26"/>
      <c r="P14" s="26"/>
      <c r="Q14" s="26" t="s">
        <v>522</v>
      </c>
      <c r="R14" s="26"/>
      <c r="S14" s="26"/>
      <c r="T14" s="26"/>
      <c r="U14" s="26"/>
      <c r="V14" s="26"/>
      <c r="W14" s="26"/>
      <c r="X14" s="26"/>
      <c r="Y14" s="26"/>
    </row>
    <row r="15" spans="1:25" x14ac:dyDescent="0.25">
      <c r="A15" s="11">
        <v>19669</v>
      </c>
      <c r="B15" s="6" t="s">
        <v>311</v>
      </c>
      <c r="C15" s="6" t="s">
        <v>639</v>
      </c>
      <c r="D15" s="8">
        <v>35388</v>
      </c>
      <c r="E15" s="8">
        <v>133760</v>
      </c>
      <c r="F15" s="6" t="s">
        <v>51</v>
      </c>
      <c r="G15" s="16">
        <f>SUM(H15+N15+O15+Q15+S15+T15)</f>
        <v>80.25</v>
      </c>
      <c r="H15" s="26" t="s">
        <v>413</v>
      </c>
      <c r="I15" s="26"/>
      <c r="J15" s="26"/>
      <c r="K15" s="26"/>
      <c r="L15" s="26"/>
      <c r="M15" s="26"/>
      <c r="N15" s="26" t="s">
        <v>116</v>
      </c>
      <c r="O15" s="26" t="s">
        <v>147</v>
      </c>
      <c r="P15" s="26"/>
      <c r="Q15" s="26" t="s">
        <v>159</v>
      </c>
      <c r="R15" s="26"/>
      <c r="S15" s="26" t="s">
        <v>115</v>
      </c>
      <c r="T15" s="26" t="s">
        <v>687</v>
      </c>
      <c r="U15" s="26"/>
      <c r="V15" s="26"/>
      <c r="W15" s="26"/>
      <c r="X15" s="26"/>
      <c r="Y15" s="26"/>
    </row>
    <row r="16" spans="1:25" x14ac:dyDescent="0.25">
      <c r="A16" s="11">
        <v>19671</v>
      </c>
      <c r="B16" s="6" t="s">
        <v>624</v>
      </c>
      <c r="C16" s="6" t="s">
        <v>640</v>
      </c>
      <c r="D16" s="8">
        <v>35478</v>
      </c>
      <c r="E16" s="8">
        <v>133822</v>
      </c>
      <c r="F16" s="6" t="s">
        <v>51</v>
      </c>
      <c r="G16" s="16">
        <f>SUM(Q16+T16)</f>
        <v>66.75</v>
      </c>
      <c r="H16" s="26"/>
      <c r="I16" s="26"/>
      <c r="J16" s="26"/>
      <c r="K16" s="26"/>
      <c r="L16" s="26"/>
      <c r="M16" s="26"/>
      <c r="N16" s="26"/>
      <c r="O16" s="26"/>
      <c r="P16" s="26"/>
      <c r="Q16" s="26" t="s">
        <v>722</v>
      </c>
      <c r="R16" s="26"/>
      <c r="S16" s="26"/>
      <c r="T16" s="26" t="s">
        <v>688</v>
      </c>
      <c r="U16" s="26"/>
      <c r="V16" s="26"/>
      <c r="W16" s="26"/>
      <c r="X16" s="26"/>
      <c r="Y16" s="26"/>
    </row>
    <row r="17" spans="1:25" x14ac:dyDescent="0.25">
      <c r="A17" s="11">
        <v>19673</v>
      </c>
      <c r="B17" s="6" t="s">
        <v>44</v>
      </c>
      <c r="C17" s="6" t="s">
        <v>641</v>
      </c>
      <c r="D17" s="8">
        <v>35446</v>
      </c>
      <c r="E17" s="8">
        <v>133510</v>
      </c>
      <c r="F17" s="6" t="s">
        <v>51</v>
      </c>
      <c r="G17" s="16">
        <f>SUM(H17+J17+N17+S17+T17)</f>
        <v>105.25</v>
      </c>
      <c r="H17" s="26" t="s">
        <v>414</v>
      </c>
      <c r="I17" s="26"/>
      <c r="J17" s="26" t="s">
        <v>135</v>
      </c>
      <c r="K17" s="26"/>
      <c r="L17" s="26"/>
      <c r="M17" s="26"/>
      <c r="N17" s="26" t="s">
        <v>689</v>
      </c>
      <c r="O17" s="26"/>
      <c r="P17" s="26"/>
      <c r="Q17" s="26"/>
      <c r="R17" s="26"/>
      <c r="S17" s="26" t="s">
        <v>281</v>
      </c>
      <c r="T17" s="26" t="s">
        <v>164</v>
      </c>
      <c r="U17" s="26"/>
      <c r="V17" s="26"/>
      <c r="W17" s="26"/>
      <c r="X17" s="26"/>
      <c r="Y17" s="26"/>
    </row>
    <row r="18" spans="1:25" x14ac:dyDescent="0.25">
      <c r="A18" s="11">
        <v>19679</v>
      </c>
      <c r="B18" s="6" t="s">
        <v>210</v>
      </c>
      <c r="C18" s="6" t="s">
        <v>642</v>
      </c>
      <c r="D18" s="8">
        <v>35760</v>
      </c>
      <c r="E18" s="8">
        <v>133621</v>
      </c>
      <c r="F18" s="6" t="s">
        <v>320</v>
      </c>
      <c r="G18" s="16">
        <f>SUM(H18+J18+P18+Q18+T18+U18)</f>
        <v>234.25</v>
      </c>
      <c r="H18" s="26" t="s">
        <v>144</v>
      </c>
      <c r="I18" s="26"/>
      <c r="J18" s="26" t="s">
        <v>420</v>
      </c>
      <c r="K18" s="26"/>
      <c r="L18" s="26"/>
      <c r="M18" s="26"/>
      <c r="N18" s="26"/>
      <c r="O18" s="26"/>
      <c r="P18" s="26" t="s">
        <v>741</v>
      </c>
      <c r="Q18" s="26" t="s">
        <v>193</v>
      </c>
      <c r="R18" s="26"/>
      <c r="S18" s="26"/>
      <c r="T18" s="26" t="s">
        <v>124</v>
      </c>
      <c r="U18" s="26" t="s">
        <v>140</v>
      </c>
      <c r="V18" s="26"/>
      <c r="W18" s="26"/>
      <c r="X18" s="26"/>
      <c r="Y18" s="26"/>
    </row>
    <row r="19" spans="1:25" x14ac:dyDescent="0.25">
      <c r="A19" s="11">
        <v>19680</v>
      </c>
      <c r="B19" s="6" t="s">
        <v>543</v>
      </c>
      <c r="C19" s="6" t="s">
        <v>643</v>
      </c>
      <c r="D19" s="8">
        <v>35308</v>
      </c>
      <c r="E19" s="8">
        <v>133529</v>
      </c>
      <c r="F19" s="6" t="s">
        <v>51</v>
      </c>
      <c r="G19" s="16">
        <f>SUM(K19+N19+O19+Q19+S19+T19)</f>
        <v>24</v>
      </c>
      <c r="H19" s="26"/>
      <c r="I19" s="26"/>
      <c r="J19" s="26"/>
      <c r="K19" s="26" t="s">
        <v>111</v>
      </c>
      <c r="L19" s="26"/>
      <c r="M19" s="26"/>
      <c r="N19" s="26" t="s">
        <v>128</v>
      </c>
      <c r="O19" s="26" t="s">
        <v>195</v>
      </c>
      <c r="P19" s="26"/>
      <c r="Q19" s="26" t="s">
        <v>171</v>
      </c>
      <c r="R19" s="26"/>
      <c r="S19" s="26" t="s">
        <v>620</v>
      </c>
      <c r="T19" s="26" t="s">
        <v>121</v>
      </c>
      <c r="U19" s="26"/>
      <c r="V19" s="26"/>
      <c r="W19" s="26"/>
      <c r="X19" s="26"/>
      <c r="Y19" s="26"/>
    </row>
    <row r="20" spans="1:25" x14ac:dyDescent="0.25">
      <c r="A20" s="11">
        <v>19687</v>
      </c>
      <c r="B20" s="6" t="s">
        <v>21</v>
      </c>
      <c r="C20" s="6" t="s">
        <v>644</v>
      </c>
      <c r="D20" s="8">
        <v>35543</v>
      </c>
      <c r="E20" s="8">
        <v>0</v>
      </c>
      <c r="F20" s="6" t="s">
        <v>629</v>
      </c>
      <c r="G20" s="16">
        <f>SUM(K20+S20)</f>
        <v>16.75</v>
      </c>
      <c r="H20" s="26"/>
      <c r="I20" s="26"/>
      <c r="J20" s="26"/>
      <c r="K20" s="26" t="s">
        <v>147</v>
      </c>
      <c r="L20" s="26"/>
      <c r="M20" s="26"/>
      <c r="N20" s="26"/>
      <c r="O20" s="26"/>
      <c r="P20" s="26"/>
      <c r="Q20" s="26"/>
      <c r="R20" s="26"/>
      <c r="S20" s="26" t="s">
        <v>529</v>
      </c>
      <c r="T20" s="26"/>
      <c r="U20" s="26"/>
      <c r="V20" s="26"/>
      <c r="W20" s="26"/>
      <c r="X20" s="26"/>
      <c r="Y20" s="26"/>
    </row>
    <row r="21" spans="1:25" x14ac:dyDescent="0.25">
      <c r="A21" s="11">
        <v>19690</v>
      </c>
      <c r="B21" s="6" t="s">
        <v>543</v>
      </c>
      <c r="C21" s="6" t="s">
        <v>645</v>
      </c>
      <c r="D21" s="8">
        <v>0</v>
      </c>
      <c r="E21" s="8">
        <v>0</v>
      </c>
      <c r="F21" s="6" t="s">
        <v>204</v>
      </c>
      <c r="G21" s="18">
        <v>2</v>
      </c>
      <c r="H21" s="26"/>
      <c r="I21" s="26"/>
      <c r="J21" s="26"/>
      <c r="K21" s="26"/>
      <c r="L21" s="26"/>
      <c r="M21" s="26"/>
      <c r="N21" s="26"/>
      <c r="O21" s="26"/>
      <c r="P21" s="26"/>
      <c r="Q21" s="26" t="s">
        <v>144</v>
      </c>
      <c r="R21" s="26"/>
      <c r="S21" s="26"/>
      <c r="T21" s="26"/>
      <c r="U21" s="26"/>
      <c r="V21" s="26"/>
      <c r="W21" s="26"/>
      <c r="X21" s="26"/>
      <c r="Y21" s="26"/>
    </row>
    <row r="22" spans="1:25" x14ac:dyDescent="0.25">
      <c r="A22" s="11">
        <v>19695</v>
      </c>
      <c r="B22" s="6" t="s">
        <v>21</v>
      </c>
      <c r="C22" s="6" t="s">
        <v>646</v>
      </c>
      <c r="D22" s="8">
        <v>0</v>
      </c>
      <c r="E22" s="8">
        <v>0</v>
      </c>
      <c r="F22" s="6" t="s">
        <v>56</v>
      </c>
      <c r="G22" s="18">
        <v>30</v>
      </c>
      <c r="H22" s="26"/>
      <c r="I22" s="26"/>
      <c r="J22" s="26"/>
      <c r="K22" s="26"/>
      <c r="L22" s="26"/>
      <c r="M22" s="26"/>
      <c r="N22" s="26"/>
      <c r="O22" s="26"/>
      <c r="P22" s="26" t="s">
        <v>611</v>
      </c>
      <c r="Q22" s="26"/>
      <c r="R22" s="26"/>
      <c r="S22" s="26"/>
      <c r="T22" s="26"/>
      <c r="U22" s="26"/>
      <c r="V22" s="26"/>
      <c r="W22" s="26"/>
      <c r="X22" s="26"/>
      <c r="Y22" s="26"/>
    </row>
    <row r="23" spans="1:25" x14ac:dyDescent="0.25">
      <c r="A23" s="11">
        <v>19697</v>
      </c>
      <c r="B23" s="6" t="s">
        <v>36</v>
      </c>
      <c r="C23" s="6" t="s">
        <v>647</v>
      </c>
      <c r="D23" s="8">
        <v>35766</v>
      </c>
      <c r="E23" s="8">
        <v>0</v>
      </c>
      <c r="F23" s="6" t="s">
        <v>52</v>
      </c>
      <c r="G23" s="16">
        <f>SUM(Q23+T23+W23)</f>
        <v>13.75</v>
      </c>
      <c r="H23" s="26"/>
      <c r="I23" s="26"/>
      <c r="J23" s="26"/>
      <c r="K23" s="26"/>
      <c r="L23" s="26"/>
      <c r="M23" s="26"/>
      <c r="N23" s="26"/>
      <c r="O23" s="26"/>
      <c r="P23" s="26"/>
      <c r="Q23" s="26" t="s">
        <v>195</v>
      </c>
      <c r="R23" s="26"/>
      <c r="S23" s="26"/>
      <c r="T23" s="26" t="s">
        <v>157</v>
      </c>
      <c r="U23" s="26"/>
      <c r="V23" s="26"/>
      <c r="W23" s="26" t="s">
        <v>159</v>
      </c>
      <c r="X23" s="26"/>
      <c r="Y23" s="26"/>
    </row>
    <row r="24" spans="1:25" x14ac:dyDescent="0.25">
      <c r="A24" s="11">
        <v>19702</v>
      </c>
      <c r="B24" s="6" t="s">
        <v>21</v>
      </c>
      <c r="C24" s="6" t="s">
        <v>648</v>
      </c>
      <c r="D24" s="8">
        <v>0</v>
      </c>
      <c r="E24" s="8">
        <v>0</v>
      </c>
      <c r="F24" s="6" t="s">
        <v>204</v>
      </c>
      <c r="G24" s="16">
        <f>SUM(N24+O24+T24)</f>
        <v>40.5</v>
      </c>
      <c r="H24" s="26"/>
      <c r="I24" s="26"/>
      <c r="J24" s="26"/>
      <c r="K24" s="26"/>
      <c r="L24" s="26"/>
      <c r="M24" s="26"/>
      <c r="N24" s="26" t="s">
        <v>410</v>
      </c>
      <c r="O24" s="26" t="s">
        <v>148</v>
      </c>
      <c r="P24" s="26"/>
      <c r="Q24" s="26"/>
      <c r="R24" s="26"/>
      <c r="S24" s="26"/>
      <c r="T24" s="26" t="s">
        <v>305</v>
      </c>
      <c r="U24" s="26"/>
      <c r="V24" s="26"/>
      <c r="W24" s="26"/>
      <c r="X24" s="26"/>
      <c r="Y24" s="26"/>
    </row>
    <row r="25" spans="1:25" x14ac:dyDescent="0.25">
      <c r="A25" s="11">
        <v>19706</v>
      </c>
      <c r="B25" s="6" t="s">
        <v>625</v>
      </c>
      <c r="C25" s="6" t="s">
        <v>649</v>
      </c>
      <c r="D25" s="8">
        <v>35515</v>
      </c>
      <c r="E25" s="8">
        <v>133884</v>
      </c>
      <c r="F25" s="6" t="s">
        <v>52</v>
      </c>
      <c r="G25" s="16">
        <f>SUM(H25+J25+N25+P25)</f>
        <v>40</v>
      </c>
      <c r="H25" s="26" t="s">
        <v>130</v>
      </c>
      <c r="I25" s="26"/>
      <c r="J25" s="26" t="s">
        <v>142</v>
      </c>
      <c r="K25" s="26"/>
      <c r="L25" s="26"/>
      <c r="M25" s="26"/>
      <c r="N25" s="26" t="s">
        <v>118</v>
      </c>
      <c r="O25" s="26"/>
      <c r="P25" s="26" t="s">
        <v>302</v>
      </c>
      <c r="Q25" s="26"/>
      <c r="R25" s="26"/>
      <c r="S25" s="26"/>
      <c r="T25" s="26"/>
      <c r="U25" s="26"/>
      <c r="V25" s="26"/>
      <c r="W25" s="26"/>
      <c r="X25" s="26"/>
      <c r="Y25" s="26"/>
    </row>
    <row r="26" spans="1:25" x14ac:dyDescent="0.25">
      <c r="A26" s="11">
        <v>19713</v>
      </c>
      <c r="B26" s="6" t="s">
        <v>626</v>
      </c>
      <c r="C26" s="6" t="s">
        <v>650</v>
      </c>
      <c r="D26" s="8">
        <v>35964</v>
      </c>
      <c r="E26" s="8">
        <v>0</v>
      </c>
      <c r="F26" s="6" t="s">
        <v>56</v>
      </c>
      <c r="G26" s="16">
        <f>SUM(N26+T26)</f>
        <v>47.25</v>
      </c>
      <c r="H26" s="26"/>
      <c r="I26" s="26"/>
      <c r="J26" s="26"/>
      <c r="K26" s="26"/>
      <c r="L26" s="26"/>
      <c r="M26" s="26"/>
      <c r="N26" s="26" t="s">
        <v>690</v>
      </c>
      <c r="O26" s="26"/>
      <c r="P26" s="26"/>
      <c r="Q26" s="26"/>
      <c r="R26" s="26"/>
      <c r="S26" s="26"/>
      <c r="T26" s="26" t="s">
        <v>144</v>
      </c>
      <c r="U26" s="26"/>
      <c r="V26" s="26"/>
      <c r="W26" s="26"/>
      <c r="X26" s="26"/>
      <c r="Y26" s="26"/>
    </row>
    <row r="27" spans="1:25" x14ac:dyDescent="0.25">
      <c r="A27" s="11">
        <v>19717</v>
      </c>
      <c r="B27" s="6" t="s">
        <v>25</v>
      </c>
      <c r="C27" s="6" t="s">
        <v>651</v>
      </c>
      <c r="D27" s="8">
        <v>29141</v>
      </c>
      <c r="E27" s="8">
        <v>0</v>
      </c>
      <c r="F27" s="6" t="s">
        <v>204</v>
      </c>
      <c r="G27" s="18" t="s">
        <v>410</v>
      </c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 t="s">
        <v>410</v>
      </c>
      <c r="U27" s="26"/>
      <c r="V27" s="26"/>
      <c r="W27" s="26"/>
      <c r="X27" s="26"/>
      <c r="Y27" s="26"/>
    </row>
    <row r="28" spans="1:25" x14ac:dyDescent="0.25">
      <c r="A28" s="11">
        <v>19729</v>
      </c>
      <c r="B28" s="6" t="s">
        <v>47</v>
      </c>
      <c r="C28" s="6" t="s">
        <v>652</v>
      </c>
      <c r="D28" s="8">
        <v>32911</v>
      </c>
      <c r="E28" s="8">
        <v>133844</v>
      </c>
      <c r="F28" s="6" t="s">
        <v>53</v>
      </c>
      <c r="G28" s="16">
        <f>SUM(J28+N28)</f>
        <v>155.5</v>
      </c>
      <c r="H28" s="26"/>
      <c r="I28" s="26"/>
      <c r="J28" s="26" t="s">
        <v>691</v>
      </c>
      <c r="K28" s="26"/>
      <c r="L28" s="26"/>
      <c r="M28" s="26"/>
      <c r="N28" s="26" t="s">
        <v>182</v>
      </c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</row>
    <row r="29" spans="1:25" x14ac:dyDescent="0.25">
      <c r="A29" s="11">
        <v>19730</v>
      </c>
      <c r="B29" s="6" t="s">
        <v>21</v>
      </c>
      <c r="C29" s="6" t="s">
        <v>653</v>
      </c>
      <c r="D29" s="8">
        <v>36094</v>
      </c>
      <c r="E29" s="8">
        <v>0</v>
      </c>
      <c r="F29" s="6" t="s">
        <v>56</v>
      </c>
      <c r="G29" s="16">
        <f>SUM(P29+T29)</f>
        <v>47</v>
      </c>
      <c r="H29" s="26"/>
      <c r="I29" s="26"/>
      <c r="J29" s="26"/>
      <c r="K29" s="26"/>
      <c r="L29" s="26"/>
      <c r="M29" s="26"/>
      <c r="N29" s="26"/>
      <c r="O29" s="26"/>
      <c r="P29" s="26" t="s">
        <v>292</v>
      </c>
      <c r="Q29" s="26"/>
      <c r="R29" s="26"/>
      <c r="S29" s="26"/>
      <c r="T29" s="26" t="s">
        <v>190</v>
      </c>
      <c r="U29" s="26"/>
      <c r="V29" s="26"/>
      <c r="W29" s="26"/>
      <c r="X29" s="26"/>
      <c r="Y29" s="26"/>
    </row>
    <row r="30" spans="1:25" x14ac:dyDescent="0.25">
      <c r="A30" s="11">
        <v>19731</v>
      </c>
      <c r="B30" s="6" t="s">
        <v>21</v>
      </c>
      <c r="C30" s="6" t="s">
        <v>653</v>
      </c>
      <c r="D30" s="8">
        <v>36094</v>
      </c>
      <c r="E30" s="8">
        <v>0</v>
      </c>
      <c r="F30" s="6" t="s">
        <v>56</v>
      </c>
      <c r="G30" s="16">
        <f>SUM(P30+S30+T30)</f>
        <v>47.5</v>
      </c>
      <c r="H30" s="26"/>
      <c r="I30" s="26"/>
      <c r="J30" s="26"/>
      <c r="K30" s="26"/>
      <c r="L30" s="26"/>
      <c r="M30" s="26"/>
      <c r="N30" s="26"/>
      <c r="O30" s="26"/>
      <c r="P30" s="26" t="s">
        <v>183</v>
      </c>
      <c r="Q30" s="26"/>
      <c r="R30" s="26"/>
      <c r="S30" s="26" t="s">
        <v>111</v>
      </c>
      <c r="T30" s="26" t="s">
        <v>128</v>
      </c>
      <c r="U30" s="26"/>
      <c r="V30" s="26"/>
      <c r="W30" s="26"/>
      <c r="X30" s="26"/>
      <c r="Y30" s="26"/>
    </row>
    <row r="31" spans="1:25" x14ac:dyDescent="0.25">
      <c r="A31" s="11">
        <v>19732</v>
      </c>
      <c r="B31" s="6" t="s">
        <v>21</v>
      </c>
      <c r="C31" s="6" t="s">
        <v>653</v>
      </c>
      <c r="D31" s="8">
        <v>36094</v>
      </c>
      <c r="E31" s="8">
        <v>0</v>
      </c>
      <c r="F31" s="6" t="s">
        <v>56</v>
      </c>
      <c r="G31" s="16">
        <f>SUM(H31+T31)</f>
        <v>5.75</v>
      </c>
      <c r="H31" s="26" t="s">
        <v>171</v>
      </c>
      <c r="I31" s="26"/>
      <c r="J31" s="26"/>
      <c r="K31" s="26"/>
      <c r="L31" s="26"/>
      <c r="M31" s="26"/>
      <c r="N31" s="26"/>
      <c r="O31" s="26"/>
      <c r="P31" s="26" t="s">
        <v>692</v>
      </c>
      <c r="Q31" s="26"/>
      <c r="R31" s="26"/>
      <c r="S31" s="26"/>
      <c r="T31" s="26" t="s">
        <v>277</v>
      </c>
      <c r="U31" s="26"/>
      <c r="V31" s="26"/>
      <c r="W31" s="26"/>
      <c r="X31" s="26"/>
      <c r="Y31" s="26"/>
    </row>
    <row r="32" spans="1:25" x14ac:dyDescent="0.25">
      <c r="A32" s="11">
        <v>19733</v>
      </c>
      <c r="B32" s="6" t="s">
        <v>21</v>
      </c>
      <c r="C32" s="6" t="s">
        <v>653</v>
      </c>
      <c r="D32" s="8">
        <v>36094</v>
      </c>
      <c r="E32" s="8">
        <v>0</v>
      </c>
      <c r="F32" s="6" t="s">
        <v>56</v>
      </c>
      <c r="G32" s="16">
        <f>SUM(H32+T32+P32)</f>
        <v>68</v>
      </c>
      <c r="H32" s="26" t="s">
        <v>116</v>
      </c>
      <c r="I32" s="26"/>
      <c r="J32" s="26"/>
      <c r="K32" s="26"/>
      <c r="L32" s="26"/>
      <c r="M32" s="26"/>
      <c r="N32" s="26"/>
      <c r="O32" s="26"/>
      <c r="P32" s="26" t="s">
        <v>693</v>
      </c>
      <c r="Q32" s="26"/>
      <c r="R32" s="26"/>
      <c r="S32" s="26"/>
      <c r="T32" s="26" t="s">
        <v>200</v>
      </c>
      <c r="U32" s="26"/>
      <c r="V32" s="26"/>
      <c r="W32" s="26"/>
      <c r="X32" s="26"/>
      <c r="Y32" s="26"/>
    </row>
    <row r="33" spans="1:25" x14ac:dyDescent="0.25">
      <c r="A33" s="11">
        <v>19737</v>
      </c>
      <c r="B33" s="6" t="s">
        <v>308</v>
      </c>
      <c r="C33" s="6" t="s">
        <v>654</v>
      </c>
      <c r="D33" s="8">
        <v>35327</v>
      </c>
      <c r="E33" s="8">
        <v>133712</v>
      </c>
      <c r="F33" s="6" t="s">
        <v>51</v>
      </c>
      <c r="G33" s="16">
        <f>SUM(N33+Q33+U33+W33)</f>
        <v>41.25</v>
      </c>
      <c r="H33" s="26"/>
      <c r="I33" s="26"/>
      <c r="J33" s="26"/>
      <c r="K33" s="26"/>
      <c r="L33" s="26"/>
      <c r="M33" s="26"/>
      <c r="N33" s="26" t="s">
        <v>602</v>
      </c>
      <c r="O33" s="26"/>
      <c r="P33" s="26"/>
      <c r="Q33" s="26" t="s">
        <v>157</v>
      </c>
      <c r="R33" s="26"/>
      <c r="S33" s="26"/>
      <c r="T33" s="26"/>
      <c r="U33" s="26" t="s">
        <v>200</v>
      </c>
      <c r="V33" s="26"/>
      <c r="W33" s="26" t="s">
        <v>190</v>
      </c>
      <c r="X33" s="26"/>
      <c r="Y33" s="26"/>
    </row>
    <row r="34" spans="1:25" x14ac:dyDescent="0.25">
      <c r="A34" s="11">
        <v>19738</v>
      </c>
      <c r="B34" s="6" t="s">
        <v>313</v>
      </c>
      <c r="C34" s="6" t="s">
        <v>655</v>
      </c>
      <c r="D34" s="8">
        <v>35644</v>
      </c>
      <c r="E34" s="8">
        <v>133517</v>
      </c>
      <c r="F34" s="6" t="s">
        <v>51</v>
      </c>
      <c r="G34" s="18">
        <v>1</v>
      </c>
      <c r="H34" s="26"/>
      <c r="I34" s="26"/>
      <c r="J34" s="26"/>
      <c r="K34" s="26"/>
      <c r="L34" s="26"/>
      <c r="M34" s="26"/>
      <c r="N34" s="26" t="s">
        <v>134</v>
      </c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</row>
    <row r="35" spans="1:25" x14ac:dyDescent="0.25">
      <c r="A35" s="11">
        <v>19740</v>
      </c>
      <c r="B35" s="6" t="s">
        <v>39</v>
      </c>
      <c r="C35" s="6" t="s">
        <v>656</v>
      </c>
      <c r="D35" s="8">
        <v>35695</v>
      </c>
      <c r="E35" s="8">
        <v>133522</v>
      </c>
      <c r="F35" s="6" t="s">
        <v>320</v>
      </c>
      <c r="G35" s="16">
        <f>SUM(K35+N35+W35)</f>
        <v>22.5</v>
      </c>
      <c r="H35" s="26"/>
      <c r="I35" s="26"/>
      <c r="J35" s="26"/>
      <c r="K35" s="26" t="s">
        <v>190</v>
      </c>
      <c r="L35" s="26"/>
      <c r="M35" s="26"/>
      <c r="N35" s="26" t="s">
        <v>158</v>
      </c>
      <c r="O35" s="26"/>
      <c r="P35" s="26"/>
      <c r="Q35" s="26"/>
      <c r="R35" s="26"/>
      <c r="S35" s="26"/>
      <c r="T35" s="26"/>
      <c r="U35" s="26"/>
      <c r="V35" s="26"/>
      <c r="W35" s="26" t="s">
        <v>187</v>
      </c>
      <c r="X35" s="26"/>
      <c r="Y35" s="26"/>
    </row>
    <row r="36" spans="1:25" x14ac:dyDescent="0.25">
      <c r="A36" s="11">
        <v>19742</v>
      </c>
      <c r="B36" s="6" t="s">
        <v>627</v>
      </c>
      <c r="C36" s="6" t="s">
        <v>657</v>
      </c>
      <c r="D36" s="8">
        <v>35683</v>
      </c>
      <c r="E36" s="8">
        <v>133550</v>
      </c>
      <c r="F36" s="6" t="s">
        <v>51</v>
      </c>
      <c r="G36" s="16">
        <f>SUM(P36+T36)</f>
        <v>11.5</v>
      </c>
      <c r="H36" s="26"/>
      <c r="I36" s="26"/>
      <c r="J36" s="26"/>
      <c r="K36" s="26"/>
      <c r="L36" s="26"/>
      <c r="M36" s="26"/>
      <c r="N36" s="26"/>
      <c r="O36" s="26"/>
      <c r="P36" s="26" t="s">
        <v>171</v>
      </c>
      <c r="Q36" s="26"/>
      <c r="R36" s="26"/>
      <c r="S36" s="26"/>
      <c r="T36" s="26" t="s">
        <v>147</v>
      </c>
      <c r="U36" s="26"/>
      <c r="V36" s="26"/>
      <c r="W36" s="26"/>
      <c r="X36" s="26"/>
      <c r="Y36" s="26"/>
    </row>
    <row r="37" spans="1:25" x14ac:dyDescent="0.25">
      <c r="A37" s="11">
        <v>19743</v>
      </c>
      <c r="B37" s="6" t="s">
        <v>313</v>
      </c>
      <c r="C37" s="6" t="s">
        <v>658</v>
      </c>
      <c r="D37" s="8">
        <v>35693</v>
      </c>
      <c r="E37" s="8">
        <v>133565</v>
      </c>
      <c r="F37" s="6" t="s">
        <v>51</v>
      </c>
      <c r="G37" s="18">
        <v>2</v>
      </c>
      <c r="H37" s="26"/>
      <c r="I37" s="26"/>
      <c r="J37" s="26"/>
      <c r="K37" s="26"/>
      <c r="L37" s="26"/>
      <c r="M37" s="26"/>
      <c r="N37" s="26" t="s">
        <v>144</v>
      </c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</row>
    <row r="38" spans="1:25" x14ac:dyDescent="0.25">
      <c r="A38" s="11">
        <v>19744</v>
      </c>
      <c r="B38" s="6" t="s">
        <v>21</v>
      </c>
      <c r="C38" s="6" t="s">
        <v>659</v>
      </c>
      <c r="D38" s="8">
        <v>35956</v>
      </c>
      <c r="E38" s="8">
        <v>133701</v>
      </c>
      <c r="F38" s="6" t="s">
        <v>320</v>
      </c>
      <c r="G38" s="16">
        <f>SUM(H38+M38+N38+O38+P38+S38)</f>
        <v>139</v>
      </c>
      <c r="H38" s="26" t="s">
        <v>190</v>
      </c>
      <c r="I38" s="26"/>
      <c r="J38" s="26"/>
      <c r="K38" s="26"/>
      <c r="L38" s="26"/>
      <c r="M38" s="26" t="s">
        <v>695</v>
      </c>
      <c r="N38" s="26" t="s">
        <v>694</v>
      </c>
      <c r="O38" s="26" t="s">
        <v>131</v>
      </c>
      <c r="P38" s="26" t="s">
        <v>601</v>
      </c>
      <c r="Q38" s="26"/>
      <c r="R38" s="26"/>
      <c r="S38" s="26" t="s">
        <v>144</v>
      </c>
      <c r="T38" s="26"/>
      <c r="U38" s="26"/>
      <c r="V38" s="26"/>
      <c r="W38" s="26"/>
      <c r="X38" s="26"/>
      <c r="Y38" s="26"/>
    </row>
    <row r="39" spans="1:25" x14ac:dyDescent="0.25">
      <c r="A39" s="11">
        <v>19745</v>
      </c>
      <c r="B39" s="6" t="s">
        <v>628</v>
      </c>
      <c r="C39" s="6" t="s">
        <v>660</v>
      </c>
      <c r="D39" s="8">
        <v>36301</v>
      </c>
      <c r="E39" s="8">
        <v>0</v>
      </c>
      <c r="F39" s="6" t="s">
        <v>56</v>
      </c>
      <c r="G39" s="16">
        <f>SUM(H39+P39+Q39+T39)</f>
        <v>85.25</v>
      </c>
      <c r="H39" s="26" t="s">
        <v>138</v>
      </c>
      <c r="I39" s="26"/>
      <c r="J39" s="26"/>
      <c r="K39" s="26"/>
      <c r="L39" s="26"/>
      <c r="M39" s="26"/>
      <c r="N39" s="26"/>
      <c r="O39" s="26"/>
      <c r="P39" s="26" t="s">
        <v>742</v>
      </c>
      <c r="Q39" s="26" t="s">
        <v>134</v>
      </c>
      <c r="R39" s="26"/>
      <c r="S39" s="26"/>
      <c r="T39" s="26" t="s">
        <v>200</v>
      </c>
      <c r="U39" s="26"/>
      <c r="V39" s="26"/>
      <c r="W39" s="26"/>
      <c r="X39" s="26"/>
      <c r="Y39" s="26"/>
    </row>
    <row r="40" spans="1:25" x14ac:dyDescent="0.25">
      <c r="A40" s="11">
        <v>19756</v>
      </c>
      <c r="B40" s="6" t="s">
        <v>25</v>
      </c>
      <c r="C40" s="6" t="s">
        <v>661</v>
      </c>
      <c r="D40" s="8">
        <v>0</v>
      </c>
      <c r="E40" s="8">
        <v>0</v>
      </c>
      <c r="F40" s="6" t="s">
        <v>204</v>
      </c>
      <c r="G40" s="18" t="s">
        <v>290</v>
      </c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 t="s">
        <v>290</v>
      </c>
      <c r="U40" s="26"/>
      <c r="V40" s="26"/>
      <c r="W40" s="26"/>
      <c r="X40" s="26"/>
      <c r="Y40" s="26"/>
    </row>
    <row r="41" spans="1:25" x14ac:dyDescent="0.25">
      <c r="A41" s="11">
        <v>19768</v>
      </c>
      <c r="B41" s="6" t="s">
        <v>24</v>
      </c>
      <c r="C41" s="6" t="s">
        <v>662</v>
      </c>
      <c r="D41" s="8">
        <v>36276</v>
      </c>
      <c r="E41" s="8">
        <v>0</v>
      </c>
      <c r="F41" s="6" t="s">
        <v>56</v>
      </c>
      <c r="G41" s="18">
        <v>32.5</v>
      </c>
      <c r="H41" s="26"/>
      <c r="I41" s="26"/>
      <c r="J41" s="26"/>
      <c r="K41" s="26"/>
      <c r="L41" s="26"/>
      <c r="M41" s="26"/>
      <c r="N41" s="26"/>
      <c r="O41" s="26"/>
      <c r="P41" s="26" t="s">
        <v>519</v>
      </c>
      <c r="Q41" s="26"/>
      <c r="R41" s="26"/>
      <c r="S41" s="26"/>
      <c r="T41" s="26"/>
      <c r="U41" s="26"/>
      <c r="V41" s="26"/>
      <c r="W41" s="26"/>
      <c r="X41" s="26"/>
      <c r="Y41" s="26"/>
    </row>
    <row r="42" spans="1:25" x14ac:dyDescent="0.25">
      <c r="A42" s="11">
        <v>19770</v>
      </c>
      <c r="B42" s="6" t="s">
        <v>21</v>
      </c>
      <c r="C42" s="6" t="s">
        <v>663</v>
      </c>
      <c r="D42" s="8">
        <v>0</v>
      </c>
      <c r="E42" s="8">
        <v>0</v>
      </c>
      <c r="F42" s="6" t="s">
        <v>204</v>
      </c>
      <c r="G42" s="16">
        <f>SUM(H42+I42+M42+Q42+R42)</f>
        <v>129</v>
      </c>
      <c r="H42" s="26" t="s">
        <v>121</v>
      </c>
      <c r="I42" s="26" t="s">
        <v>696</v>
      </c>
      <c r="J42" s="26"/>
      <c r="K42" s="26"/>
      <c r="L42" s="26"/>
      <c r="M42" s="26" t="s">
        <v>121</v>
      </c>
      <c r="N42" s="26"/>
      <c r="O42" s="26"/>
      <c r="P42" s="26"/>
      <c r="Q42" s="26" t="s">
        <v>420</v>
      </c>
      <c r="R42" s="26" t="s">
        <v>697</v>
      </c>
      <c r="S42" s="26"/>
      <c r="T42" s="26"/>
      <c r="U42" s="26"/>
      <c r="V42" s="26"/>
      <c r="W42" s="26"/>
      <c r="X42" s="26"/>
      <c r="Y42" s="26"/>
    </row>
    <row r="43" spans="1:25" x14ac:dyDescent="0.25">
      <c r="A43" s="11">
        <v>19775</v>
      </c>
      <c r="B43" s="6" t="s">
        <v>311</v>
      </c>
      <c r="C43" s="6" t="s">
        <v>664</v>
      </c>
      <c r="D43" s="8">
        <v>35517</v>
      </c>
      <c r="E43" s="8">
        <v>133780</v>
      </c>
      <c r="F43" s="6" t="s">
        <v>51</v>
      </c>
      <c r="G43" s="16">
        <f>SUM(H43+K43+N43+Q43+S43+T43)</f>
        <v>48.25</v>
      </c>
      <c r="H43" s="26" t="s">
        <v>111</v>
      </c>
      <c r="I43" s="26"/>
      <c r="J43" s="26"/>
      <c r="K43" s="26" t="s">
        <v>138</v>
      </c>
      <c r="L43" s="26"/>
      <c r="M43" s="26"/>
      <c r="N43" s="26" t="s">
        <v>194</v>
      </c>
      <c r="O43" s="26"/>
      <c r="P43" s="26"/>
      <c r="Q43" s="26" t="s">
        <v>138</v>
      </c>
      <c r="R43" s="26"/>
      <c r="S43" s="26" t="s">
        <v>522</v>
      </c>
      <c r="T43" s="26" t="s">
        <v>518</v>
      </c>
      <c r="U43" s="26"/>
      <c r="V43" s="26"/>
      <c r="W43" s="26"/>
      <c r="X43" s="26"/>
      <c r="Y43" s="26"/>
    </row>
    <row r="44" spans="1:25" x14ac:dyDescent="0.25">
      <c r="A44" s="11">
        <v>19778</v>
      </c>
      <c r="B44" s="6" t="s">
        <v>30</v>
      </c>
      <c r="C44" s="6" t="s">
        <v>665</v>
      </c>
      <c r="D44" s="8">
        <v>0</v>
      </c>
      <c r="E44" s="8">
        <v>0</v>
      </c>
      <c r="F44" s="6" t="s">
        <v>204</v>
      </c>
      <c r="G44" s="16">
        <f>SUM(P44+W44)</f>
        <v>27.5</v>
      </c>
      <c r="H44" s="26"/>
      <c r="I44" s="26"/>
      <c r="J44" s="26"/>
      <c r="K44" s="26"/>
      <c r="L44" s="26"/>
      <c r="M44" s="26"/>
      <c r="N44" s="26"/>
      <c r="O44" s="26"/>
      <c r="P44" s="26" t="s">
        <v>601</v>
      </c>
      <c r="Q44" s="26"/>
      <c r="R44" s="26"/>
      <c r="S44" s="26"/>
      <c r="T44" s="26"/>
      <c r="U44" s="26"/>
      <c r="V44" s="26"/>
      <c r="W44" s="26" t="s">
        <v>147</v>
      </c>
      <c r="X44" s="26"/>
      <c r="Y44" s="26"/>
    </row>
    <row r="45" spans="1:25" x14ac:dyDescent="0.25">
      <c r="A45" s="11">
        <v>19779</v>
      </c>
      <c r="B45" s="6" t="s">
        <v>541</v>
      </c>
      <c r="C45" s="6" t="s">
        <v>666</v>
      </c>
      <c r="D45" s="8">
        <v>35592</v>
      </c>
      <c r="E45" s="8">
        <v>133719</v>
      </c>
      <c r="F45" s="6" t="s">
        <v>322</v>
      </c>
      <c r="G45" s="16">
        <f>SUM(H45+K45+N45+O45+Q45+S45)</f>
        <v>179.25</v>
      </c>
      <c r="H45" s="26" t="s">
        <v>117</v>
      </c>
      <c r="I45" s="26"/>
      <c r="J45" s="26"/>
      <c r="K45" s="26" t="s">
        <v>517</v>
      </c>
      <c r="L45" s="26"/>
      <c r="M45" s="26"/>
      <c r="N45" s="26" t="s">
        <v>194</v>
      </c>
      <c r="O45" s="26" t="s">
        <v>710</v>
      </c>
      <c r="P45" s="26"/>
      <c r="Q45" s="26" t="s">
        <v>176</v>
      </c>
      <c r="R45" s="26"/>
      <c r="S45" s="26" t="s">
        <v>698</v>
      </c>
      <c r="T45" s="26"/>
      <c r="U45" s="26"/>
      <c r="V45" s="26"/>
      <c r="W45" s="26"/>
      <c r="X45" s="26"/>
      <c r="Y45" s="26"/>
    </row>
    <row r="46" spans="1:25" x14ac:dyDescent="0.25">
      <c r="A46" s="11">
        <v>19780</v>
      </c>
      <c r="B46" s="6" t="s">
        <v>313</v>
      </c>
      <c r="C46" s="6" t="s">
        <v>667</v>
      </c>
      <c r="D46" s="8">
        <v>35767</v>
      </c>
      <c r="E46" s="8">
        <v>133578</v>
      </c>
      <c r="F46" s="6" t="s">
        <v>51</v>
      </c>
      <c r="G46" s="18">
        <v>1</v>
      </c>
      <c r="H46" s="26"/>
      <c r="I46" s="26"/>
      <c r="J46" s="26"/>
      <c r="K46" s="26"/>
      <c r="L46" s="26"/>
      <c r="M46" s="26"/>
      <c r="N46" s="26" t="s">
        <v>134</v>
      </c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</row>
    <row r="47" spans="1:25" x14ac:dyDescent="0.25">
      <c r="A47" s="11">
        <v>19816</v>
      </c>
      <c r="B47" s="6" t="s">
        <v>21</v>
      </c>
      <c r="C47" s="6" t="s">
        <v>668</v>
      </c>
      <c r="D47" s="8">
        <v>0</v>
      </c>
      <c r="E47" s="8">
        <v>0</v>
      </c>
      <c r="F47" s="6" t="s">
        <v>204</v>
      </c>
      <c r="G47" s="16">
        <f>SUM(M47+W47)</f>
        <v>27.5</v>
      </c>
      <c r="H47" s="26"/>
      <c r="I47" s="26"/>
      <c r="J47" s="26"/>
      <c r="K47" s="26"/>
      <c r="L47" s="26"/>
      <c r="M47" s="26" t="s">
        <v>121</v>
      </c>
      <c r="N47" s="26"/>
      <c r="O47" s="26"/>
      <c r="P47" s="26"/>
      <c r="Q47" s="26"/>
      <c r="R47" s="26"/>
      <c r="S47" s="26"/>
      <c r="T47" s="26"/>
      <c r="U47" s="26"/>
      <c r="V47" s="26"/>
      <c r="W47" s="26" t="s">
        <v>523</v>
      </c>
      <c r="X47" s="26"/>
      <c r="Y47" s="26"/>
    </row>
    <row r="48" spans="1:25" x14ac:dyDescent="0.25">
      <c r="A48" s="11">
        <v>19817</v>
      </c>
      <c r="B48" s="6" t="s">
        <v>21</v>
      </c>
      <c r="C48" s="6" t="s">
        <v>702</v>
      </c>
      <c r="D48" s="8">
        <v>0</v>
      </c>
      <c r="E48" s="8">
        <v>0</v>
      </c>
      <c r="F48" s="6" t="s">
        <v>56</v>
      </c>
      <c r="G48" s="16">
        <f>SUM(P48+T48)</f>
        <v>35</v>
      </c>
      <c r="H48" s="26"/>
      <c r="I48" s="26"/>
      <c r="J48" s="26"/>
      <c r="K48" s="26"/>
      <c r="L48" s="26"/>
      <c r="M48" s="26"/>
      <c r="N48" s="26"/>
      <c r="O48" s="26"/>
      <c r="P48" s="26" t="s">
        <v>699</v>
      </c>
      <c r="Q48" s="26"/>
      <c r="R48" s="26"/>
      <c r="S48" s="26"/>
      <c r="T48" s="26" t="s">
        <v>190</v>
      </c>
      <c r="U48" s="26"/>
      <c r="V48" s="26"/>
      <c r="W48" s="26"/>
      <c r="X48" s="26"/>
      <c r="Y48" s="26"/>
    </row>
    <row r="49" spans="1:25" x14ac:dyDescent="0.25">
      <c r="A49" s="11">
        <v>19818</v>
      </c>
      <c r="B49" s="6" t="s">
        <v>21</v>
      </c>
      <c r="C49" s="6" t="s">
        <v>703</v>
      </c>
      <c r="D49" s="8">
        <v>0</v>
      </c>
      <c r="E49" s="8">
        <v>0</v>
      </c>
      <c r="F49" s="6" t="s">
        <v>56</v>
      </c>
      <c r="G49" s="16">
        <f>SUM(P49+T49)</f>
        <v>56.25</v>
      </c>
      <c r="H49" s="26"/>
      <c r="I49" s="26"/>
      <c r="J49" s="26"/>
      <c r="K49" s="26"/>
      <c r="L49" s="26"/>
      <c r="M49" s="26"/>
      <c r="N49" s="26"/>
      <c r="O49" s="26"/>
      <c r="P49" s="26" t="s">
        <v>110</v>
      </c>
      <c r="Q49" s="26"/>
      <c r="R49" s="26"/>
      <c r="S49" s="26"/>
      <c r="T49" s="26" t="s">
        <v>190</v>
      </c>
      <c r="U49" s="26"/>
      <c r="V49" s="26"/>
      <c r="W49" s="26"/>
      <c r="X49" s="26"/>
      <c r="Y49" s="26"/>
    </row>
    <row r="50" spans="1:25" x14ac:dyDescent="0.25">
      <c r="A50" s="11">
        <v>19834</v>
      </c>
      <c r="B50" s="6" t="s">
        <v>36</v>
      </c>
      <c r="C50" s="6" t="s">
        <v>669</v>
      </c>
      <c r="D50" s="8">
        <v>0</v>
      </c>
      <c r="E50" s="8">
        <v>0</v>
      </c>
      <c r="F50" s="6" t="s">
        <v>52</v>
      </c>
      <c r="G50" s="18">
        <v>4</v>
      </c>
      <c r="H50" s="26"/>
      <c r="I50" s="26"/>
      <c r="J50" s="26"/>
      <c r="K50" s="26"/>
      <c r="L50" s="26"/>
      <c r="M50" s="26"/>
      <c r="N50" s="26" t="s">
        <v>138</v>
      </c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</row>
    <row r="51" spans="1:25" x14ac:dyDescent="0.25">
      <c r="A51" s="11">
        <v>19836</v>
      </c>
      <c r="B51" s="6" t="s">
        <v>21</v>
      </c>
      <c r="C51" s="6" t="s">
        <v>670</v>
      </c>
      <c r="D51" s="8">
        <v>36161</v>
      </c>
      <c r="E51" s="8">
        <v>133835</v>
      </c>
      <c r="F51" s="6" t="s">
        <v>320</v>
      </c>
      <c r="G51" s="16">
        <f>SUM(H51+I51+K51+M51+N51+O51+P51+S51+T51+W51+X51)</f>
        <v>392.5</v>
      </c>
      <c r="H51" s="26" t="s">
        <v>171</v>
      </c>
      <c r="I51" s="26" t="s">
        <v>404</v>
      </c>
      <c r="J51" s="26"/>
      <c r="K51" s="26" t="s">
        <v>202</v>
      </c>
      <c r="L51" s="26"/>
      <c r="M51" s="26" t="s">
        <v>403</v>
      </c>
      <c r="N51" s="26" t="s">
        <v>604</v>
      </c>
      <c r="O51" s="26" t="s">
        <v>744</v>
      </c>
      <c r="P51" s="26" t="s">
        <v>407</v>
      </c>
      <c r="Q51" s="26"/>
      <c r="R51" s="26"/>
      <c r="S51" s="26" t="s">
        <v>121</v>
      </c>
      <c r="T51" s="26" t="s">
        <v>138</v>
      </c>
      <c r="U51" s="26"/>
      <c r="V51" s="26"/>
      <c r="W51" s="26" t="s">
        <v>182</v>
      </c>
      <c r="X51" s="26" t="s">
        <v>306</v>
      </c>
      <c r="Y51" s="26"/>
    </row>
    <row r="52" spans="1:25" x14ac:dyDescent="0.25">
      <c r="A52" s="11">
        <v>19845</v>
      </c>
      <c r="B52" s="6" t="s">
        <v>21</v>
      </c>
      <c r="C52" s="6" t="s">
        <v>671</v>
      </c>
      <c r="D52" s="8">
        <v>35920</v>
      </c>
      <c r="E52" s="8">
        <v>133765</v>
      </c>
      <c r="F52" s="6" t="s">
        <v>52</v>
      </c>
      <c r="G52" s="18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</row>
    <row r="53" spans="1:25" x14ac:dyDescent="0.25">
      <c r="A53" s="11">
        <v>19846</v>
      </c>
      <c r="B53" s="6" t="s">
        <v>34</v>
      </c>
      <c r="C53" s="6" t="s">
        <v>672</v>
      </c>
      <c r="D53" s="8">
        <v>0</v>
      </c>
      <c r="E53" s="8">
        <v>0</v>
      </c>
      <c r="F53" s="6" t="s">
        <v>204</v>
      </c>
      <c r="G53" s="16">
        <f>SUM(H53+J53+N53+Q53+W53)</f>
        <v>119.75</v>
      </c>
      <c r="H53" s="26" t="s">
        <v>159</v>
      </c>
      <c r="I53" s="26"/>
      <c r="J53" s="26" t="s">
        <v>116</v>
      </c>
      <c r="K53" s="26"/>
      <c r="L53" s="26"/>
      <c r="M53" s="26"/>
      <c r="N53" s="26" t="s">
        <v>398</v>
      </c>
      <c r="O53" s="26"/>
      <c r="P53" s="26"/>
      <c r="Q53" s="26" t="s">
        <v>745</v>
      </c>
      <c r="R53" s="26"/>
      <c r="S53" s="26"/>
      <c r="T53" s="26"/>
      <c r="U53" s="26"/>
      <c r="V53" s="26"/>
      <c r="W53" s="26" t="s">
        <v>411</v>
      </c>
      <c r="X53" s="26"/>
      <c r="Y53" s="26"/>
    </row>
    <row r="54" spans="1:25" x14ac:dyDescent="0.25">
      <c r="A54" s="11">
        <v>19851</v>
      </c>
      <c r="B54" s="6" t="s">
        <v>21</v>
      </c>
      <c r="C54" s="6" t="s">
        <v>673</v>
      </c>
      <c r="D54" s="8">
        <v>35939</v>
      </c>
      <c r="E54" s="8">
        <v>0</v>
      </c>
      <c r="F54" s="6" t="s">
        <v>629</v>
      </c>
      <c r="G54" s="16">
        <f>SUM(K54+O54+T54)</f>
        <v>42.5</v>
      </c>
      <c r="H54" s="26"/>
      <c r="I54" s="26"/>
      <c r="J54" s="26"/>
      <c r="K54" s="26" t="s">
        <v>144</v>
      </c>
      <c r="L54" s="26"/>
      <c r="M54" s="26"/>
      <c r="N54" s="26"/>
      <c r="O54" s="26" t="s">
        <v>131</v>
      </c>
      <c r="P54" s="26"/>
      <c r="Q54" s="26"/>
      <c r="R54" s="26"/>
      <c r="S54" s="26"/>
      <c r="T54" s="26" t="s">
        <v>700</v>
      </c>
      <c r="U54" s="26"/>
      <c r="V54" s="26"/>
      <c r="W54" s="26"/>
      <c r="X54" s="26"/>
      <c r="Y54" s="26"/>
    </row>
    <row r="55" spans="1:25" x14ac:dyDescent="0.25">
      <c r="A55" s="11">
        <v>19853</v>
      </c>
      <c r="B55" s="6" t="s">
        <v>46</v>
      </c>
      <c r="C55" s="6" t="s">
        <v>674</v>
      </c>
      <c r="D55" s="8">
        <v>0</v>
      </c>
      <c r="E55" s="8">
        <v>0</v>
      </c>
      <c r="F55" s="6" t="s">
        <v>204</v>
      </c>
      <c r="G55" s="16">
        <f>SUM(N55+T55+W55)</f>
        <v>38.5</v>
      </c>
      <c r="H55" s="26"/>
      <c r="I55" s="26"/>
      <c r="J55" s="26"/>
      <c r="K55" s="26"/>
      <c r="L55" s="26"/>
      <c r="M55" s="26"/>
      <c r="N55" s="26" t="s">
        <v>285</v>
      </c>
      <c r="O55" s="26"/>
      <c r="P55" s="26"/>
      <c r="Q55" s="26"/>
      <c r="R55" s="26"/>
      <c r="S55" s="26"/>
      <c r="T55" s="26" t="s">
        <v>138</v>
      </c>
      <c r="U55" s="26"/>
      <c r="V55" s="26"/>
      <c r="W55" s="26" t="s">
        <v>523</v>
      </c>
      <c r="X55" s="26"/>
      <c r="Y55" s="26"/>
    </row>
    <row r="56" spans="1:25" x14ac:dyDescent="0.25">
      <c r="A56" s="11">
        <v>19860</v>
      </c>
      <c r="B56" s="6" t="s">
        <v>25</v>
      </c>
      <c r="C56" s="6" t="s">
        <v>675</v>
      </c>
      <c r="D56" s="8">
        <v>36016</v>
      </c>
      <c r="E56" s="8">
        <v>133936</v>
      </c>
      <c r="F56" s="6" t="s">
        <v>52</v>
      </c>
      <c r="G56" s="16">
        <f>SUM(N56+Q56+T56)</f>
        <v>52.75</v>
      </c>
      <c r="H56" s="26"/>
      <c r="I56" s="26"/>
      <c r="J56" s="26"/>
      <c r="K56" s="26"/>
      <c r="L56" s="26"/>
      <c r="M56" s="26"/>
      <c r="N56" s="26" t="s">
        <v>139</v>
      </c>
      <c r="O56" s="26"/>
      <c r="P56" s="26"/>
      <c r="Q56" s="26" t="s">
        <v>131</v>
      </c>
      <c r="R56" s="26"/>
      <c r="S56" s="26"/>
      <c r="T56" s="26" t="s">
        <v>417</v>
      </c>
      <c r="U56" s="26"/>
      <c r="V56" s="26"/>
      <c r="W56" s="26"/>
      <c r="X56" s="26"/>
      <c r="Y56" s="26"/>
    </row>
    <row r="57" spans="1:25" x14ac:dyDescent="0.25">
      <c r="A57" s="11">
        <v>19861</v>
      </c>
      <c r="B57" s="6" t="s">
        <v>21</v>
      </c>
      <c r="C57" s="6" t="s">
        <v>676</v>
      </c>
      <c r="D57" s="8">
        <v>0</v>
      </c>
      <c r="E57" s="8">
        <v>0</v>
      </c>
      <c r="F57" s="6" t="s">
        <v>204</v>
      </c>
      <c r="G57" s="18" t="s">
        <v>143</v>
      </c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 t="s">
        <v>143</v>
      </c>
      <c r="X57" s="26"/>
      <c r="Y57" s="26"/>
    </row>
    <row r="58" spans="1:25" x14ac:dyDescent="0.25">
      <c r="A58" s="11">
        <v>19898</v>
      </c>
      <c r="B58" s="6" t="s">
        <v>21</v>
      </c>
      <c r="C58" s="6" t="s">
        <v>677</v>
      </c>
      <c r="D58" s="8">
        <v>35146</v>
      </c>
      <c r="E58" s="8">
        <v>0</v>
      </c>
      <c r="F58" s="6" t="s">
        <v>55</v>
      </c>
      <c r="G58" s="18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</row>
    <row r="59" spans="1:25" x14ac:dyDescent="0.25">
      <c r="A59" s="11">
        <v>19910</v>
      </c>
      <c r="B59" s="6" t="s">
        <v>21</v>
      </c>
      <c r="C59" s="6" t="s">
        <v>678</v>
      </c>
      <c r="D59" s="8">
        <v>0</v>
      </c>
      <c r="E59" s="8">
        <v>0</v>
      </c>
      <c r="F59" s="6" t="s">
        <v>204</v>
      </c>
      <c r="G59" s="16">
        <f>SUM(H59+I59+P59+Q59+R59+W59+Y59)</f>
        <v>221</v>
      </c>
      <c r="H59" s="26" t="s">
        <v>164</v>
      </c>
      <c r="I59" s="26" t="s">
        <v>539</v>
      </c>
      <c r="J59" s="26"/>
      <c r="K59" s="26"/>
      <c r="L59" s="26"/>
      <c r="M59" s="26"/>
      <c r="N59" s="26"/>
      <c r="O59" s="26"/>
      <c r="P59" s="26" t="s">
        <v>538</v>
      </c>
      <c r="Q59" s="26" t="s">
        <v>163</v>
      </c>
      <c r="R59" s="26" t="s">
        <v>182</v>
      </c>
      <c r="S59" s="26"/>
      <c r="T59" s="26"/>
      <c r="U59" s="26"/>
      <c r="V59" s="26"/>
      <c r="W59" s="26" t="s">
        <v>395</v>
      </c>
      <c r="X59" s="26"/>
      <c r="Y59" s="26" t="s">
        <v>121</v>
      </c>
    </row>
    <row r="60" spans="1:25" x14ac:dyDescent="0.25">
      <c r="A60" s="11">
        <v>19914</v>
      </c>
      <c r="B60" s="6" t="s">
        <v>21</v>
      </c>
      <c r="C60" s="6" t="s">
        <v>679</v>
      </c>
      <c r="D60" s="8">
        <v>36089</v>
      </c>
      <c r="E60" s="8">
        <v>0</v>
      </c>
      <c r="F60" s="6" t="s">
        <v>55</v>
      </c>
      <c r="G60" s="16">
        <f>SUM(K60+N60)</f>
        <v>11.75</v>
      </c>
      <c r="H60" s="26"/>
      <c r="I60" s="26"/>
      <c r="J60" s="26"/>
      <c r="K60" s="26" t="s">
        <v>529</v>
      </c>
      <c r="L60" s="26"/>
      <c r="M60" s="26"/>
      <c r="N60" s="26" t="s">
        <v>190</v>
      </c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</row>
    <row r="61" spans="1:25" x14ac:dyDescent="0.25">
      <c r="A61" s="11">
        <v>19917</v>
      </c>
      <c r="B61" s="6" t="s">
        <v>22</v>
      </c>
      <c r="C61" s="6" t="s">
        <v>680</v>
      </c>
      <c r="D61" s="8">
        <v>36123</v>
      </c>
      <c r="E61" s="8">
        <v>0</v>
      </c>
      <c r="F61" s="6" t="s">
        <v>55</v>
      </c>
      <c r="G61" s="18">
        <v>3.75</v>
      </c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 t="s">
        <v>620</v>
      </c>
      <c r="T61" s="26"/>
      <c r="U61" s="26"/>
      <c r="V61" s="26"/>
      <c r="W61" s="26"/>
      <c r="X61" s="26"/>
      <c r="Y61" s="26"/>
    </row>
  </sheetData>
  <mergeCells count="25">
    <mergeCell ref="P3:P4"/>
    <mergeCell ref="Q3:Q4"/>
    <mergeCell ref="W3:W4"/>
    <mergeCell ref="X3:X4"/>
    <mergeCell ref="Y3:Y4"/>
    <mergeCell ref="S3:S4"/>
    <mergeCell ref="T3:T4"/>
    <mergeCell ref="U3:U4"/>
    <mergeCell ref="V3:V4"/>
    <mergeCell ref="R3:R4"/>
    <mergeCell ref="M3:M4"/>
    <mergeCell ref="N3:N4"/>
    <mergeCell ref="O3:O4"/>
    <mergeCell ref="L3:L4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</mergeCells>
  <pageMargins left="0.7" right="0.7" top="0.75" bottom="0.75" header="0.3" footer="0.3"/>
  <pageSetup orientation="portrait" verticalDpi="0" r:id="rId1"/>
  <ignoredErrors>
    <ignoredError sqref="G40 M5:N5 G57 G27 L6 J59:L59 H59 H60:L61 K53:L53 M53 M54:N61 I53 H54:L58 L51 M52:N52 I51:J51 H52:L52 L45 M45 M46:N50 I45:J45 H46:L50 M14 M15:N44 M6 M7:N13 I6:J6 H7:L44 H6 H45 N14 K6 N6 H51 K45 N45 H53 K51 M51:N51 I59 J53 N53 O59 O60:P61 S59:T59 Q60:T61 R53:T53 Q54:T58 P51 O52:P58 Q51:S51 Q52:T52 P45 O46:P50 O39 Q39:S39 Q40:T50 P38 O40:P44 Q27:S27 Q28:T38 R21:T21 Q22:T26 O18 O19:P37 R16:T16 Q17:T20 R14:T14 Q15:T15 R6:T6 U18:U61 Q7:T13 O7:P17 O6:Q6 P39 Q14 U7:Y13 V18:Y61 U6:Y6 Q16 U15:Y15 U14:Y14 P18 U17:Y17 U16:Y16 Q21 T27 O38 O51 O45 T39 P59:R59 T51 Q53 Q5" numberStoredAsText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Y49"/>
  <sheetViews>
    <sheetView workbookViewId="0">
      <selection activeCell="C5" sqref="C5"/>
    </sheetView>
  </sheetViews>
  <sheetFormatPr baseColWidth="10" defaultRowHeight="15" x14ac:dyDescent="0.25"/>
  <cols>
    <col min="1" max="1" width="14.28515625" customWidth="1"/>
    <col min="2" max="2" width="47" customWidth="1"/>
    <col min="3" max="3" width="87.5703125" customWidth="1"/>
    <col min="4" max="4" width="21.140625" customWidth="1"/>
    <col min="5" max="5" width="18" customWidth="1"/>
    <col min="6" max="6" width="21.85546875" customWidth="1"/>
    <col min="7" max="7" width="17.5703125" customWidth="1"/>
    <col min="8" max="8" width="19.5703125" customWidth="1"/>
    <col min="9" max="9" width="16.85546875" customWidth="1"/>
    <col min="10" max="10" width="17.140625" customWidth="1"/>
    <col min="11" max="11" width="18.7109375" customWidth="1"/>
    <col min="12" max="13" width="16.5703125" customWidth="1"/>
    <col min="14" max="14" width="18.28515625" customWidth="1"/>
    <col min="15" max="15" width="16.85546875" customWidth="1"/>
    <col min="16" max="16" width="16.42578125" customWidth="1"/>
    <col min="17" max="17" width="16.85546875" customWidth="1"/>
    <col min="18" max="18" width="18.42578125" customWidth="1"/>
    <col min="19" max="19" width="19" customWidth="1"/>
    <col min="20" max="20" width="18.85546875" customWidth="1"/>
    <col min="21" max="21" width="17.28515625" customWidth="1"/>
    <col min="22" max="22" width="15.5703125" customWidth="1"/>
    <col min="23" max="23" width="17" customWidth="1"/>
    <col min="24" max="24" width="17.5703125" customWidth="1"/>
    <col min="25" max="25" width="16.7109375" customWidth="1"/>
  </cols>
  <sheetData>
    <row r="3" spans="1:25" x14ac:dyDescent="0.25">
      <c r="A3" s="32" t="s">
        <v>0</v>
      </c>
      <c r="B3" s="33" t="s">
        <v>1</v>
      </c>
      <c r="C3" s="33" t="s">
        <v>2</v>
      </c>
      <c r="D3" s="34" t="s">
        <v>3</v>
      </c>
      <c r="E3" s="32" t="s">
        <v>4</v>
      </c>
      <c r="F3" s="32" t="s">
        <v>5</v>
      </c>
      <c r="G3" s="32" t="s">
        <v>6</v>
      </c>
      <c r="H3" s="31" t="s">
        <v>7</v>
      </c>
      <c r="I3" s="31" t="s">
        <v>8</v>
      </c>
      <c r="J3" s="31" t="s">
        <v>9</v>
      </c>
      <c r="K3" s="31" t="s">
        <v>10</v>
      </c>
      <c r="L3" s="31" t="s">
        <v>11</v>
      </c>
      <c r="M3" s="31" t="s">
        <v>12</v>
      </c>
      <c r="N3" s="31" t="s">
        <v>13</v>
      </c>
      <c r="O3" s="31" t="s">
        <v>14</v>
      </c>
      <c r="P3" s="31" t="s">
        <v>15</v>
      </c>
      <c r="Q3" s="31" t="s">
        <v>16</v>
      </c>
      <c r="R3" s="31" t="s">
        <v>17</v>
      </c>
      <c r="S3" s="31" t="s">
        <v>18</v>
      </c>
      <c r="T3" s="31" t="s">
        <v>19</v>
      </c>
      <c r="U3" s="31" t="s">
        <v>20</v>
      </c>
      <c r="V3" s="31" t="s">
        <v>615</v>
      </c>
      <c r="W3" s="31" t="s">
        <v>706</v>
      </c>
      <c r="X3" s="31" t="s">
        <v>743</v>
      </c>
      <c r="Y3" s="31" t="s">
        <v>724</v>
      </c>
    </row>
    <row r="4" spans="1:25" x14ac:dyDescent="0.25">
      <c r="A4" s="32"/>
      <c r="B4" s="33"/>
      <c r="C4" s="33"/>
      <c r="D4" s="35"/>
      <c r="E4" s="32"/>
      <c r="F4" s="32"/>
      <c r="G4" s="32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</row>
    <row r="5" spans="1:25" x14ac:dyDescent="0.25">
      <c r="A5" s="21">
        <v>19961</v>
      </c>
      <c r="B5" s="22" t="s">
        <v>21</v>
      </c>
      <c r="C5" s="22" t="s">
        <v>763</v>
      </c>
      <c r="D5" s="21">
        <v>0</v>
      </c>
      <c r="E5" s="21">
        <v>0</v>
      </c>
      <c r="F5" s="22" t="s">
        <v>204</v>
      </c>
      <c r="G5" s="25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</row>
    <row r="6" spans="1:25" x14ac:dyDescent="0.25">
      <c r="A6" s="21">
        <v>19971</v>
      </c>
      <c r="B6" s="22" t="s">
        <v>21</v>
      </c>
      <c r="C6" s="22" t="s">
        <v>764</v>
      </c>
      <c r="D6" s="21">
        <v>0</v>
      </c>
      <c r="E6" s="21">
        <v>0</v>
      </c>
      <c r="F6" s="22" t="s">
        <v>204</v>
      </c>
      <c r="G6" s="25">
        <f>SUM(K6+M6++N6+O6+P6+Q6+R6+S6+T6+W6)</f>
        <v>197</v>
      </c>
      <c r="H6" s="29"/>
      <c r="I6" s="29"/>
      <c r="J6" s="29"/>
      <c r="K6" s="29" t="s">
        <v>722</v>
      </c>
      <c r="L6" s="29"/>
      <c r="M6" s="29" t="s">
        <v>117</v>
      </c>
      <c r="N6" s="29" t="s">
        <v>808</v>
      </c>
      <c r="O6" s="29" t="s">
        <v>118</v>
      </c>
      <c r="P6" s="29" t="s">
        <v>144</v>
      </c>
      <c r="Q6" s="29" t="s">
        <v>272</v>
      </c>
      <c r="R6" s="29" t="s">
        <v>178</v>
      </c>
      <c r="S6" s="29" t="s">
        <v>130</v>
      </c>
      <c r="T6" s="29" t="s">
        <v>158</v>
      </c>
      <c r="U6" s="29"/>
      <c r="V6" s="29"/>
      <c r="W6" s="29" t="s">
        <v>118</v>
      </c>
      <c r="X6" s="29"/>
      <c r="Y6" s="29"/>
    </row>
    <row r="7" spans="1:25" x14ac:dyDescent="0.25">
      <c r="A7" s="21">
        <v>19981</v>
      </c>
      <c r="B7" s="22" t="s">
        <v>753</v>
      </c>
      <c r="C7" s="22" t="s">
        <v>765</v>
      </c>
      <c r="D7" s="21">
        <v>35773</v>
      </c>
      <c r="E7" s="21">
        <v>0</v>
      </c>
      <c r="F7" s="22" t="s">
        <v>53</v>
      </c>
      <c r="G7" s="25">
        <f>SUM(I7+O7+Q7+T7+X7)</f>
        <v>240.75</v>
      </c>
      <c r="H7" s="29"/>
      <c r="I7" s="29" t="s">
        <v>810</v>
      </c>
      <c r="J7" s="29"/>
      <c r="K7" s="29"/>
      <c r="L7" s="29"/>
      <c r="M7" s="29"/>
      <c r="N7" s="29"/>
      <c r="O7" s="29" t="s">
        <v>809</v>
      </c>
      <c r="P7" s="29"/>
      <c r="Q7" s="29" t="s">
        <v>116</v>
      </c>
      <c r="R7" s="29"/>
      <c r="S7" s="29"/>
      <c r="T7" s="29" t="s">
        <v>178</v>
      </c>
      <c r="U7" s="29"/>
      <c r="V7" s="29"/>
      <c r="W7" s="29"/>
      <c r="X7" s="29" t="s">
        <v>134</v>
      </c>
      <c r="Y7" s="29"/>
    </row>
    <row r="8" spans="1:25" x14ac:dyDescent="0.25">
      <c r="A8" s="21">
        <v>19982</v>
      </c>
      <c r="B8" s="22" t="s">
        <v>21</v>
      </c>
      <c r="C8" s="22" t="s">
        <v>766</v>
      </c>
      <c r="D8" s="21">
        <v>0</v>
      </c>
      <c r="E8" s="21">
        <v>0</v>
      </c>
      <c r="F8" s="22" t="s">
        <v>204</v>
      </c>
      <c r="G8" s="25">
        <f>SUM(Q8+W8)</f>
        <v>30.25</v>
      </c>
      <c r="H8" s="29"/>
      <c r="I8" s="29"/>
      <c r="J8" s="29"/>
      <c r="K8" s="29"/>
      <c r="L8" s="29"/>
      <c r="M8" s="29"/>
      <c r="N8" s="29"/>
      <c r="O8" s="29"/>
      <c r="P8" s="29"/>
      <c r="Q8" s="29" t="s">
        <v>126</v>
      </c>
      <c r="R8" s="29"/>
      <c r="S8" s="29"/>
      <c r="T8" s="29"/>
      <c r="U8" s="29"/>
      <c r="V8" s="29"/>
      <c r="W8" s="29" t="s">
        <v>155</v>
      </c>
      <c r="X8" s="29"/>
      <c r="Y8" s="29"/>
    </row>
    <row r="9" spans="1:25" x14ac:dyDescent="0.25">
      <c r="A9" s="21">
        <v>19984</v>
      </c>
      <c r="B9" s="22" t="s">
        <v>754</v>
      </c>
      <c r="C9" s="22" t="s">
        <v>767</v>
      </c>
      <c r="D9" s="21">
        <v>35989</v>
      </c>
      <c r="E9" s="21">
        <v>134602</v>
      </c>
      <c r="F9" s="22" t="s">
        <v>51</v>
      </c>
      <c r="G9" s="25">
        <f>SUM(N9+O9+T9)</f>
        <v>84.25</v>
      </c>
      <c r="H9" s="29"/>
      <c r="I9" s="29"/>
      <c r="J9" s="29"/>
      <c r="K9" s="29"/>
      <c r="L9" s="29"/>
      <c r="M9" s="29"/>
      <c r="N9" s="29" t="s">
        <v>147</v>
      </c>
      <c r="O9" s="29" t="s">
        <v>138</v>
      </c>
      <c r="P9" s="29"/>
      <c r="Q9" s="29"/>
      <c r="R9" s="29"/>
      <c r="S9" s="29"/>
      <c r="T9" s="29" t="s">
        <v>811</v>
      </c>
      <c r="U9" s="29"/>
      <c r="V9" s="29"/>
      <c r="W9" s="29"/>
      <c r="X9" s="29"/>
      <c r="Y9" s="29"/>
    </row>
    <row r="10" spans="1:25" x14ac:dyDescent="0.25">
      <c r="A10" s="21">
        <v>19999</v>
      </c>
      <c r="B10" s="22" t="s">
        <v>21</v>
      </c>
      <c r="C10" s="22" t="s">
        <v>768</v>
      </c>
      <c r="D10" s="21">
        <v>36315</v>
      </c>
      <c r="E10" s="21">
        <v>0</v>
      </c>
      <c r="F10" s="22" t="s">
        <v>321</v>
      </c>
      <c r="G10" s="25">
        <f>SUM(H10+O10+S10)</f>
        <v>32.75</v>
      </c>
      <c r="H10" s="29" t="s">
        <v>130</v>
      </c>
      <c r="I10" s="29"/>
      <c r="J10" s="29"/>
      <c r="K10" s="29"/>
      <c r="L10" s="29"/>
      <c r="M10" s="29"/>
      <c r="N10" s="29"/>
      <c r="O10" s="29" t="s">
        <v>178</v>
      </c>
      <c r="P10" s="29"/>
      <c r="Q10" s="29"/>
      <c r="R10" s="29"/>
      <c r="S10" s="29" t="s">
        <v>162</v>
      </c>
      <c r="T10" s="29"/>
      <c r="U10" s="29"/>
      <c r="V10" s="29"/>
      <c r="W10" s="29"/>
      <c r="X10" s="29"/>
      <c r="Y10" s="29"/>
    </row>
    <row r="11" spans="1:25" x14ac:dyDescent="0.25">
      <c r="A11" s="21">
        <v>20021</v>
      </c>
      <c r="B11" s="22" t="s">
        <v>211</v>
      </c>
      <c r="C11" s="22" t="s">
        <v>769</v>
      </c>
      <c r="D11" s="21">
        <v>36357</v>
      </c>
      <c r="E11" s="21">
        <v>134759</v>
      </c>
      <c r="F11" s="22" t="s">
        <v>51</v>
      </c>
      <c r="G11" s="25">
        <f>SUM(J11+N11)</f>
        <v>92.25</v>
      </c>
      <c r="H11" s="29"/>
      <c r="I11" s="29"/>
      <c r="J11" s="29" t="s">
        <v>812</v>
      </c>
      <c r="K11" s="29"/>
      <c r="L11" s="29"/>
      <c r="M11" s="29"/>
      <c r="N11" s="29" t="s">
        <v>152</v>
      </c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</row>
    <row r="12" spans="1:25" x14ac:dyDescent="0.25">
      <c r="A12" s="21">
        <v>20023</v>
      </c>
      <c r="B12" s="22" t="s">
        <v>21</v>
      </c>
      <c r="C12" s="22" t="s">
        <v>770</v>
      </c>
      <c r="D12" s="21">
        <v>0</v>
      </c>
      <c r="E12" s="21">
        <v>0</v>
      </c>
      <c r="F12" s="22" t="s">
        <v>204</v>
      </c>
      <c r="G12" s="25">
        <f>SUM(N12+T12+W12)</f>
        <v>27.75</v>
      </c>
      <c r="H12" s="29"/>
      <c r="I12" s="29"/>
      <c r="J12" s="29"/>
      <c r="K12" s="29"/>
      <c r="L12" s="29"/>
      <c r="M12" s="29"/>
      <c r="N12" s="29" t="s">
        <v>152</v>
      </c>
      <c r="O12" s="29"/>
      <c r="P12" s="29"/>
      <c r="Q12" s="29"/>
      <c r="R12" s="29"/>
      <c r="S12" s="29"/>
      <c r="T12" s="29" t="s">
        <v>195</v>
      </c>
      <c r="U12" s="29"/>
      <c r="V12" s="29"/>
      <c r="W12" s="29" t="s">
        <v>121</v>
      </c>
      <c r="X12" s="29"/>
      <c r="Y12" s="29"/>
    </row>
    <row r="13" spans="1:25" x14ac:dyDescent="0.25">
      <c r="A13" s="21">
        <v>20034</v>
      </c>
      <c r="B13" s="22" t="s">
        <v>757</v>
      </c>
      <c r="C13" s="22" t="s">
        <v>771</v>
      </c>
      <c r="D13" s="21">
        <v>0</v>
      </c>
      <c r="E13" s="21">
        <v>0</v>
      </c>
      <c r="F13" s="22" t="s">
        <v>204</v>
      </c>
      <c r="G13" s="24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</row>
    <row r="14" spans="1:25" x14ac:dyDescent="0.25">
      <c r="A14" s="21">
        <v>20045</v>
      </c>
      <c r="B14" s="22" t="s">
        <v>21</v>
      </c>
      <c r="C14" s="22" t="s">
        <v>772</v>
      </c>
      <c r="D14" s="21">
        <v>0</v>
      </c>
      <c r="E14" s="21">
        <v>0</v>
      </c>
      <c r="F14" s="22" t="s">
        <v>52</v>
      </c>
      <c r="G14" s="25">
        <f>SUM(I14+O14+R14)</f>
        <v>59.5</v>
      </c>
      <c r="H14" s="29"/>
      <c r="I14" s="29" t="s">
        <v>143</v>
      </c>
      <c r="J14" s="29"/>
      <c r="K14" s="29"/>
      <c r="L14" s="29"/>
      <c r="M14" s="29"/>
      <c r="N14" s="29"/>
      <c r="O14" s="29" t="s">
        <v>121</v>
      </c>
      <c r="P14" s="29"/>
      <c r="Q14" s="29"/>
      <c r="R14" s="29" t="s">
        <v>182</v>
      </c>
      <c r="S14" s="29"/>
      <c r="T14" s="29"/>
      <c r="U14" s="29"/>
      <c r="V14" s="29"/>
      <c r="W14" s="29"/>
      <c r="X14" s="29"/>
      <c r="Y14" s="29"/>
    </row>
    <row r="15" spans="1:25" x14ac:dyDescent="0.25">
      <c r="A15" s="21">
        <v>20046</v>
      </c>
      <c r="B15" s="22" t="s">
        <v>21</v>
      </c>
      <c r="C15" s="22" t="s">
        <v>773</v>
      </c>
      <c r="D15" s="21">
        <v>0</v>
      </c>
      <c r="E15" s="21">
        <v>0</v>
      </c>
      <c r="F15" s="22" t="s">
        <v>204</v>
      </c>
      <c r="G15" s="25">
        <f>SUM(H15+I15+M15+N15+P15+R15+S15)</f>
        <v>338</v>
      </c>
      <c r="H15" s="29" t="s">
        <v>111</v>
      </c>
      <c r="I15" s="29" t="s">
        <v>121</v>
      </c>
      <c r="J15" s="29"/>
      <c r="K15" s="29"/>
      <c r="L15" s="29"/>
      <c r="M15" s="29" t="s">
        <v>814</v>
      </c>
      <c r="N15" s="29" t="s">
        <v>813</v>
      </c>
      <c r="O15" s="29"/>
      <c r="P15" s="29" t="s">
        <v>295</v>
      </c>
      <c r="Q15" s="29"/>
      <c r="R15" s="29" t="s">
        <v>410</v>
      </c>
      <c r="S15" s="29" t="s">
        <v>191</v>
      </c>
      <c r="T15" s="29"/>
      <c r="U15" s="29"/>
      <c r="V15" s="29"/>
      <c r="W15" s="29"/>
      <c r="X15" s="29"/>
      <c r="Y15" s="29"/>
    </row>
    <row r="16" spans="1:25" x14ac:dyDescent="0.25">
      <c r="A16" s="21">
        <v>20047</v>
      </c>
      <c r="B16" s="22" t="s">
        <v>38</v>
      </c>
      <c r="C16" s="22" t="s">
        <v>774</v>
      </c>
      <c r="D16" s="21">
        <v>36450</v>
      </c>
      <c r="E16" s="21">
        <v>134515</v>
      </c>
      <c r="F16" s="22" t="s">
        <v>52</v>
      </c>
      <c r="G16" s="25">
        <f>SUM(N16+W16)</f>
        <v>6.5</v>
      </c>
      <c r="H16" s="29"/>
      <c r="I16" s="29"/>
      <c r="J16" s="29"/>
      <c r="K16" s="29"/>
      <c r="L16" s="29"/>
      <c r="M16" s="29"/>
      <c r="N16" s="29" t="s">
        <v>195</v>
      </c>
      <c r="O16" s="29"/>
      <c r="P16" s="29"/>
      <c r="Q16" s="29"/>
      <c r="R16" s="29"/>
      <c r="S16" s="29"/>
      <c r="T16" s="29"/>
      <c r="U16" s="29"/>
      <c r="V16" s="29"/>
      <c r="W16" s="29" t="s">
        <v>195</v>
      </c>
      <c r="X16" s="29"/>
      <c r="Y16" s="29"/>
    </row>
    <row r="17" spans="1:25" x14ac:dyDescent="0.25">
      <c r="A17" s="21">
        <v>20051</v>
      </c>
      <c r="B17" s="22" t="s">
        <v>21</v>
      </c>
      <c r="C17" s="22" t="s">
        <v>775</v>
      </c>
      <c r="D17" s="21">
        <v>0</v>
      </c>
      <c r="E17" s="21">
        <v>0</v>
      </c>
      <c r="F17" s="22" t="s">
        <v>204</v>
      </c>
      <c r="G17" s="24">
        <v>16.25</v>
      </c>
      <c r="H17" s="29"/>
      <c r="I17" s="29"/>
      <c r="J17" s="29"/>
      <c r="K17" s="29"/>
      <c r="L17" s="29"/>
      <c r="M17" s="29"/>
      <c r="N17" s="29"/>
      <c r="O17" s="29"/>
      <c r="P17" s="29"/>
      <c r="Q17" s="29" t="s">
        <v>752</v>
      </c>
      <c r="R17" s="29"/>
      <c r="S17" s="29"/>
      <c r="T17" s="29"/>
      <c r="U17" s="29"/>
      <c r="V17" s="29"/>
      <c r="W17" s="29"/>
      <c r="X17" s="29"/>
      <c r="Y17" s="29"/>
    </row>
    <row r="18" spans="1:25" x14ac:dyDescent="0.25">
      <c r="A18" s="21">
        <v>20052</v>
      </c>
      <c r="B18" s="22" t="s">
        <v>21</v>
      </c>
      <c r="C18" s="22" t="s">
        <v>776</v>
      </c>
      <c r="D18" s="21">
        <v>0</v>
      </c>
      <c r="E18" s="21">
        <v>0</v>
      </c>
      <c r="F18" s="22" t="s">
        <v>204</v>
      </c>
      <c r="G18" s="24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</row>
    <row r="19" spans="1:25" x14ac:dyDescent="0.25">
      <c r="A19" s="21">
        <v>20053</v>
      </c>
      <c r="B19" s="22" t="s">
        <v>21</v>
      </c>
      <c r="C19" s="22" t="s">
        <v>777</v>
      </c>
      <c r="D19" s="21">
        <v>36628</v>
      </c>
      <c r="E19" s="21">
        <v>134766</v>
      </c>
      <c r="F19" s="22" t="s">
        <v>51</v>
      </c>
      <c r="G19" s="25">
        <f>SUM(H19+N19+O19+Q19+T19)</f>
        <v>46.5</v>
      </c>
      <c r="H19" s="29" t="s">
        <v>138</v>
      </c>
      <c r="I19" s="29"/>
      <c r="J19" s="29"/>
      <c r="K19" s="29"/>
      <c r="L19" s="29"/>
      <c r="M19" s="29"/>
      <c r="N19" s="29" t="s">
        <v>131</v>
      </c>
      <c r="O19" s="29" t="s">
        <v>158</v>
      </c>
      <c r="P19" s="29"/>
      <c r="Q19" s="29" t="s">
        <v>117</v>
      </c>
      <c r="R19" s="29"/>
      <c r="S19" s="29"/>
      <c r="T19" s="29" t="s">
        <v>121</v>
      </c>
      <c r="U19" s="29"/>
      <c r="V19" s="29"/>
      <c r="W19" s="29"/>
      <c r="X19" s="29"/>
      <c r="Y19" s="29"/>
    </row>
    <row r="20" spans="1:25" x14ac:dyDescent="0.25">
      <c r="A20" s="21">
        <v>20069</v>
      </c>
      <c r="B20" s="22" t="s">
        <v>21</v>
      </c>
      <c r="C20" s="22" t="s">
        <v>778</v>
      </c>
      <c r="D20" s="21">
        <v>36483</v>
      </c>
      <c r="E20" s="21">
        <v>134615</v>
      </c>
      <c r="F20" s="22" t="s">
        <v>52</v>
      </c>
      <c r="G20" s="25">
        <f>SUM(H20+J20+N20+Q20+T20)</f>
        <v>27.5</v>
      </c>
      <c r="H20" s="29" t="s">
        <v>144</v>
      </c>
      <c r="I20" s="29"/>
      <c r="J20" s="29" t="s">
        <v>112</v>
      </c>
      <c r="K20" s="29"/>
      <c r="L20" s="29"/>
      <c r="M20" s="29"/>
      <c r="N20" s="29" t="s">
        <v>130</v>
      </c>
      <c r="O20" s="29"/>
      <c r="P20" s="29"/>
      <c r="Q20" s="29" t="s">
        <v>191</v>
      </c>
      <c r="R20" s="29"/>
      <c r="S20" s="29"/>
      <c r="T20" s="29" t="s">
        <v>147</v>
      </c>
      <c r="U20" s="29"/>
      <c r="V20" s="29"/>
      <c r="W20" s="29"/>
      <c r="X20" s="29"/>
      <c r="Y20" s="29"/>
    </row>
    <row r="21" spans="1:25" x14ac:dyDescent="0.25">
      <c r="A21" s="21">
        <v>20070</v>
      </c>
      <c r="B21" s="22" t="s">
        <v>758</v>
      </c>
      <c r="C21" s="22" t="s">
        <v>779</v>
      </c>
      <c r="D21" s="21">
        <v>36802</v>
      </c>
      <c r="E21" s="21">
        <v>134863</v>
      </c>
      <c r="F21" s="22" t="s">
        <v>321</v>
      </c>
      <c r="G21" s="25">
        <f>SUM(H21+N21+O21+Q21+S21+T21+U21+W21)</f>
        <v>158.25</v>
      </c>
      <c r="H21" s="29" t="s">
        <v>164</v>
      </c>
      <c r="I21" s="29"/>
      <c r="J21" s="29"/>
      <c r="K21" s="29"/>
      <c r="L21" s="29"/>
      <c r="M21" s="29"/>
      <c r="N21" s="29" t="s">
        <v>288</v>
      </c>
      <c r="O21" s="29" t="s">
        <v>156</v>
      </c>
      <c r="P21" s="29"/>
      <c r="Q21" s="29" t="s">
        <v>153</v>
      </c>
      <c r="R21" s="29"/>
      <c r="S21" s="29" t="s">
        <v>684</v>
      </c>
      <c r="T21" s="29" t="s">
        <v>285</v>
      </c>
      <c r="U21" s="29" t="s">
        <v>391</v>
      </c>
      <c r="V21" s="29"/>
      <c r="W21" s="29" t="s">
        <v>122</v>
      </c>
      <c r="X21" s="29"/>
      <c r="Y21" s="29"/>
    </row>
    <row r="22" spans="1:25" x14ac:dyDescent="0.25">
      <c r="A22" s="21">
        <v>20077</v>
      </c>
      <c r="B22" s="22" t="s">
        <v>49</v>
      </c>
      <c r="C22" s="22" t="s">
        <v>780</v>
      </c>
      <c r="D22" s="21">
        <v>36495</v>
      </c>
      <c r="E22" s="21">
        <v>134661</v>
      </c>
      <c r="F22" s="22" t="s">
        <v>51</v>
      </c>
      <c r="G22" s="25">
        <f>SUM(N22+T22)</f>
        <v>10.5</v>
      </c>
      <c r="H22" s="29"/>
      <c r="I22" s="29"/>
      <c r="J22" s="29"/>
      <c r="K22" s="29"/>
      <c r="L22" s="29"/>
      <c r="M22" s="29"/>
      <c r="N22" s="29" t="s">
        <v>139</v>
      </c>
      <c r="O22" s="29"/>
      <c r="P22" s="29"/>
      <c r="Q22" s="29"/>
      <c r="R22" s="29"/>
      <c r="S22" s="29"/>
      <c r="T22" s="29" t="s">
        <v>140</v>
      </c>
      <c r="U22" s="29"/>
      <c r="V22" s="29"/>
      <c r="W22" s="29"/>
      <c r="X22" s="29"/>
      <c r="Y22" s="29"/>
    </row>
    <row r="23" spans="1:25" x14ac:dyDescent="0.25">
      <c r="A23" s="21">
        <v>20091</v>
      </c>
      <c r="B23" s="22" t="s">
        <v>21</v>
      </c>
      <c r="C23" s="22" t="s">
        <v>781</v>
      </c>
      <c r="D23" s="21">
        <v>0</v>
      </c>
      <c r="E23" s="21">
        <v>0</v>
      </c>
      <c r="F23" s="22" t="s">
        <v>52</v>
      </c>
      <c r="G23" s="25">
        <f>SUM(H23+N23+O23+Q23+S23+T23+W23)</f>
        <v>338.5</v>
      </c>
      <c r="H23" s="29" t="s">
        <v>817</v>
      </c>
      <c r="I23" s="29"/>
      <c r="J23" s="29"/>
      <c r="K23" s="29"/>
      <c r="L23" s="29"/>
      <c r="M23" s="29"/>
      <c r="N23" s="29" t="s">
        <v>515</v>
      </c>
      <c r="O23" s="29" t="s">
        <v>818</v>
      </c>
      <c r="P23" s="29"/>
      <c r="Q23" s="29" t="s">
        <v>816</v>
      </c>
      <c r="R23" s="29"/>
      <c r="S23" s="29" t="s">
        <v>301</v>
      </c>
      <c r="T23" s="29" t="s">
        <v>195</v>
      </c>
      <c r="U23" s="29"/>
      <c r="V23" s="29"/>
      <c r="W23" s="29" t="s">
        <v>815</v>
      </c>
      <c r="X23" s="29"/>
      <c r="Y23" s="29"/>
    </row>
    <row r="24" spans="1:25" x14ac:dyDescent="0.25">
      <c r="A24" s="21">
        <v>20102</v>
      </c>
      <c r="B24" s="22" t="s">
        <v>24</v>
      </c>
      <c r="C24" s="22" t="s">
        <v>782</v>
      </c>
      <c r="D24" s="21">
        <v>36266</v>
      </c>
      <c r="E24" s="21">
        <v>134979</v>
      </c>
      <c r="F24" s="22" t="s">
        <v>51</v>
      </c>
      <c r="G24" s="25">
        <f>SUM(K24+O24+T24+W24)</f>
        <v>82</v>
      </c>
      <c r="H24" s="29"/>
      <c r="I24" s="29"/>
      <c r="J24" s="29"/>
      <c r="K24" s="29" t="s">
        <v>130</v>
      </c>
      <c r="L24" s="29"/>
      <c r="M24" s="29"/>
      <c r="N24" s="29"/>
      <c r="O24" s="29" t="s">
        <v>184</v>
      </c>
      <c r="P24" s="29"/>
      <c r="Q24" s="29"/>
      <c r="R24" s="29"/>
      <c r="S24" s="29"/>
      <c r="T24" s="29" t="s">
        <v>819</v>
      </c>
      <c r="U24" s="29"/>
      <c r="V24" s="29"/>
      <c r="W24" s="29" t="s">
        <v>399</v>
      </c>
      <c r="X24" s="29"/>
      <c r="Y24" s="29"/>
    </row>
    <row r="25" spans="1:25" x14ac:dyDescent="0.25">
      <c r="A25" s="21">
        <v>20106</v>
      </c>
      <c r="B25" s="22" t="s">
        <v>41</v>
      </c>
      <c r="C25" s="22" t="s">
        <v>783</v>
      </c>
      <c r="D25" s="21">
        <v>36691</v>
      </c>
      <c r="E25" s="21">
        <v>0</v>
      </c>
      <c r="F25" s="22" t="s">
        <v>55</v>
      </c>
      <c r="G25" s="25">
        <f>SUM(Q25+T25)</f>
        <v>55.5</v>
      </c>
      <c r="H25" s="29"/>
      <c r="I25" s="29"/>
      <c r="J25" s="29"/>
      <c r="K25" s="29"/>
      <c r="L25" s="29"/>
      <c r="M25" s="29"/>
      <c r="N25" s="29"/>
      <c r="O25" s="29"/>
      <c r="P25" s="29"/>
      <c r="Q25" s="29" t="s">
        <v>530</v>
      </c>
      <c r="R25" s="29"/>
      <c r="S25" s="29"/>
      <c r="T25" s="29" t="s">
        <v>820</v>
      </c>
      <c r="U25" s="29"/>
      <c r="V25" s="29"/>
      <c r="W25" s="29"/>
      <c r="X25" s="29"/>
      <c r="Y25" s="29"/>
    </row>
    <row r="26" spans="1:25" x14ac:dyDescent="0.25">
      <c r="A26" s="21">
        <v>20112</v>
      </c>
      <c r="B26" s="22" t="s">
        <v>316</v>
      </c>
      <c r="C26" s="22" t="s">
        <v>784</v>
      </c>
      <c r="D26" s="21">
        <v>0</v>
      </c>
      <c r="E26" s="21">
        <v>0</v>
      </c>
      <c r="F26" s="22" t="s">
        <v>204</v>
      </c>
      <c r="G26" s="24">
        <v>33.75</v>
      </c>
      <c r="H26" s="29"/>
      <c r="I26" s="29"/>
      <c r="J26" s="29"/>
      <c r="K26" s="29"/>
      <c r="L26" s="29"/>
      <c r="M26" s="29"/>
      <c r="N26" s="29"/>
      <c r="O26" s="29"/>
      <c r="P26" s="29"/>
      <c r="Q26" s="29" t="s">
        <v>746</v>
      </c>
      <c r="R26" s="29"/>
      <c r="S26" s="29"/>
      <c r="T26" s="29"/>
      <c r="U26" s="29"/>
      <c r="V26" s="29"/>
      <c r="W26" s="29"/>
      <c r="X26" s="29"/>
      <c r="Y26" s="29"/>
    </row>
    <row r="27" spans="1:25" x14ac:dyDescent="0.25">
      <c r="A27" s="21">
        <v>20119</v>
      </c>
      <c r="B27" s="22" t="s">
        <v>21</v>
      </c>
      <c r="C27" s="22" t="s">
        <v>785</v>
      </c>
      <c r="D27" s="21">
        <v>0</v>
      </c>
      <c r="E27" s="21">
        <v>0</v>
      </c>
      <c r="F27" s="22" t="s">
        <v>204</v>
      </c>
      <c r="G27" s="25">
        <f>SUM(P27+S27+T27)</f>
        <v>96.25</v>
      </c>
      <c r="H27" s="29"/>
      <c r="I27" s="29"/>
      <c r="J27" s="29"/>
      <c r="K27" s="29"/>
      <c r="L27" s="29"/>
      <c r="M27" s="29"/>
      <c r="N27" s="29"/>
      <c r="O27" s="29"/>
      <c r="P27" s="29" t="s">
        <v>821</v>
      </c>
      <c r="Q27" s="29"/>
      <c r="R27" s="29"/>
      <c r="S27" s="29" t="s">
        <v>515</v>
      </c>
      <c r="T27" s="29" t="s">
        <v>190</v>
      </c>
      <c r="U27" s="29"/>
      <c r="V27" s="29"/>
      <c r="W27" s="29"/>
      <c r="X27" s="29"/>
      <c r="Y27" s="29"/>
    </row>
    <row r="28" spans="1:25" x14ac:dyDescent="0.25">
      <c r="A28" s="21">
        <v>20123</v>
      </c>
      <c r="B28" s="22" t="s">
        <v>21</v>
      </c>
      <c r="C28" s="22" t="s">
        <v>786</v>
      </c>
      <c r="D28" s="21">
        <v>36645</v>
      </c>
      <c r="E28" s="21">
        <v>0</v>
      </c>
      <c r="F28" s="22" t="s">
        <v>55</v>
      </c>
      <c r="G28" s="25">
        <f>SUM(H28+I28+P28+Q28+R28)</f>
        <v>172.25</v>
      </c>
      <c r="H28" s="29" t="s">
        <v>278</v>
      </c>
      <c r="I28" s="29" t="s">
        <v>530</v>
      </c>
      <c r="J28" s="29"/>
      <c r="K28" s="29"/>
      <c r="L28" s="29"/>
      <c r="M28" s="29"/>
      <c r="N28" s="29"/>
      <c r="O28" s="29"/>
      <c r="P28" s="29" t="s">
        <v>539</v>
      </c>
      <c r="Q28" s="29" t="s">
        <v>410</v>
      </c>
      <c r="R28" s="29" t="s">
        <v>609</v>
      </c>
      <c r="S28" s="29"/>
      <c r="T28" s="29"/>
      <c r="U28" s="29"/>
      <c r="V28" s="29"/>
      <c r="W28" s="29"/>
      <c r="X28" s="29"/>
      <c r="Y28" s="29"/>
    </row>
    <row r="29" spans="1:25" x14ac:dyDescent="0.25">
      <c r="A29" s="21">
        <v>20147</v>
      </c>
      <c r="B29" s="22" t="s">
        <v>757</v>
      </c>
      <c r="C29" s="22" t="s">
        <v>787</v>
      </c>
      <c r="D29" s="21">
        <v>36784</v>
      </c>
      <c r="E29" s="21">
        <v>0</v>
      </c>
      <c r="F29" s="22" t="s">
        <v>56</v>
      </c>
      <c r="G29" s="25">
        <f>SUM(Q29+S29+T29+W29)</f>
        <v>54.75</v>
      </c>
      <c r="H29" s="29"/>
      <c r="I29" s="29"/>
      <c r="J29" s="29"/>
      <c r="K29" s="29"/>
      <c r="L29" s="29"/>
      <c r="M29" s="29"/>
      <c r="N29" s="29"/>
      <c r="O29" s="29"/>
      <c r="P29" s="29"/>
      <c r="Q29" s="29" t="s">
        <v>184</v>
      </c>
      <c r="R29" s="29"/>
      <c r="S29" s="29" t="s">
        <v>122</v>
      </c>
      <c r="T29" s="29" t="s">
        <v>297</v>
      </c>
      <c r="U29" s="29"/>
      <c r="V29" s="29"/>
      <c r="W29" s="29" t="s">
        <v>124</v>
      </c>
      <c r="X29" s="29"/>
      <c r="Y29" s="29"/>
    </row>
    <row r="30" spans="1:25" x14ac:dyDescent="0.25">
      <c r="A30" s="21">
        <v>20150</v>
      </c>
      <c r="B30" s="22" t="s">
        <v>759</v>
      </c>
      <c r="C30" s="22" t="s">
        <v>788</v>
      </c>
      <c r="D30" s="21">
        <v>36598</v>
      </c>
      <c r="E30" s="21">
        <v>134991</v>
      </c>
      <c r="F30" s="22" t="s">
        <v>51</v>
      </c>
      <c r="G30" s="25">
        <f>SUM(H30+N30+T30+U30)</f>
        <v>114.75</v>
      </c>
      <c r="H30" s="29" t="s">
        <v>529</v>
      </c>
      <c r="I30" s="29"/>
      <c r="J30" s="29"/>
      <c r="K30" s="29"/>
      <c r="L30" s="29"/>
      <c r="M30" s="29"/>
      <c r="N30" s="29" t="s">
        <v>611</v>
      </c>
      <c r="O30" s="29"/>
      <c r="P30" s="29"/>
      <c r="Q30" s="29"/>
      <c r="R30" s="29"/>
      <c r="S30" s="29"/>
      <c r="T30" s="29" t="s">
        <v>171</v>
      </c>
      <c r="U30" s="29" t="s">
        <v>822</v>
      </c>
      <c r="V30" s="29"/>
      <c r="W30" s="29"/>
      <c r="X30" s="29"/>
      <c r="Y30" s="29"/>
    </row>
    <row r="31" spans="1:25" x14ac:dyDescent="0.25">
      <c r="A31" s="21">
        <v>20158</v>
      </c>
      <c r="B31" s="22" t="s">
        <v>760</v>
      </c>
      <c r="C31" s="22" t="s">
        <v>789</v>
      </c>
      <c r="D31" s="21">
        <v>0</v>
      </c>
      <c r="E31" s="21">
        <v>0</v>
      </c>
      <c r="F31" s="22" t="s">
        <v>204</v>
      </c>
      <c r="G31" s="25">
        <f>SUM(N31+Q31+W31)</f>
        <v>17</v>
      </c>
      <c r="H31" s="29"/>
      <c r="I31" s="29"/>
      <c r="J31" s="29"/>
      <c r="K31" s="29"/>
      <c r="L31" s="29"/>
      <c r="M31" s="29"/>
      <c r="N31" s="29" t="s">
        <v>131</v>
      </c>
      <c r="O31" s="29"/>
      <c r="P31" s="29"/>
      <c r="Q31" s="29" t="s">
        <v>134</v>
      </c>
      <c r="R31" s="29"/>
      <c r="S31" s="29"/>
      <c r="T31" s="29"/>
      <c r="U31" s="29"/>
      <c r="V31" s="29"/>
      <c r="W31" s="29" t="s">
        <v>138</v>
      </c>
      <c r="X31" s="29"/>
      <c r="Y31" s="29"/>
    </row>
    <row r="32" spans="1:25" x14ac:dyDescent="0.25">
      <c r="A32" s="21">
        <v>20167</v>
      </c>
      <c r="B32" s="22" t="s">
        <v>38</v>
      </c>
      <c r="C32" s="22" t="s">
        <v>790</v>
      </c>
      <c r="D32" s="21">
        <v>36960</v>
      </c>
      <c r="E32" s="21">
        <v>0</v>
      </c>
      <c r="F32" s="22" t="s">
        <v>55</v>
      </c>
      <c r="G32" s="25">
        <f>SUM(H32+N32+Q32+T32+W32)</f>
        <v>32.5</v>
      </c>
      <c r="H32" s="29" t="s">
        <v>116</v>
      </c>
      <c r="I32" s="29"/>
      <c r="J32" s="29"/>
      <c r="K32" s="29"/>
      <c r="L32" s="29"/>
      <c r="M32" s="29"/>
      <c r="N32" s="29" t="s">
        <v>140</v>
      </c>
      <c r="O32" s="29"/>
      <c r="P32" s="29"/>
      <c r="Q32" s="29" t="s">
        <v>159</v>
      </c>
      <c r="R32" s="29"/>
      <c r="S32" s="29"/>
      <c r="T32" s="29" t="s">
        <v>118</v>
      </c>
      <c r="U32" s="29"/>
      <c r="V32" s="29"/>
      <c r="W32" s="29" t="s">
        <v>121</v>
      </c>
      <c r="X32" s="29"/>
      <c r="Y32" s="29"/>
    </row>
    <row r="33" spans="1:25" x14ac:dyDescent="0.25">
      <c r="A33" s="21">
        <v>20169</v>
      </c>
      <c r="B33" s="22" t="s">
        <v>21</v>
      </c>
      <c r="C33" s="22" t="s">
        <v>791</v>
      </c>
      <c r="D33" s="21">
        <v>0</v>
      </c>
      <c r="E33" s="21">
        <v>0</v>
      </c>
      <c r="F33" s="22" t="s">
        <v>204</v>
      </c>
      <c r="G33" s="24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</row>
    <row r="34" spans="1:25" x14ac:dyDescent="0.25">
      <c r="A34" s="21">
        <v>20191</v>
      </c>
      <c r="B34" s="22" t="s">
        <v>34</v>
      </c>
      <c r="C34" s="22" t="s">
        <v>792</v>
      </c>
      <c r="D34" s="21">
        <v>36852</v>
      </c>
      <c r="E34" s="21">
        <v>0</v>
      </c>
      <c r="F34" s="22" t="s">
        <v>55</v>
      </c>
      <c r="G34" s="25">
        <f>SUM(N34+Q34)</f>
        <v>72</v>
      </c>
      <c r="H34" s="29"/>
      <c r="I34" s="29"/>
      <c r="J34" s="29"/>
      <c r="K34" s="29"/>
      <c r="L34" s="29"/>
      <c r="M34" s="29"/>
      <c r="N34" s="29" t="s">
        <v>418</v>
      </c>
      <c r="O34" s="29"/>
      <c r="P34" s="29"/>
      <c r="Q34" s="29" t="s">
        <v>681</v>
      </c>
      <c r="R34" s="29"/>
      <c r="S34" s="29"/>
      <c r="T34" s="29"/>
      <c r="U34" s="29"/>
      <c r="V34" s="29"/>
      <c r="W34" s="29"/>
      <c r="X34" s="29"/>
      <c r="Y34" s="29"/>
    </row>
    <row r="35" spans="1:25" x14ac:dyDescent="0.25">
      <c r="A35" s="21">
        <v>20194</v>
      </c>
      <c r="B35" s="22" t="s">
        <v>24</v>
      </c>
      <c r="C35" s="22" t="s">
        <v>793</v>
      </c>
      <c r="D35" s="21">
        <v>0</v>
      </c>
      <c r="E35" s="21">
        <v>0</v>
      </c>
      <c r="F35" s="22" t="s">
        <v>204</v>
      </c>
      <c r="G35" s="25">
        <f>SUM(T35+W35)</f>
        <v>17</v>
      </c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 t="s">
        <v>190</v>
      </c>
      <c r="U35" s="29"/>
      <c r="V35" s="29"/>
      <c r="W35" s="29" t="s">
        <v>285</v>
      </c>
      <c r="X35" s="29"/>
      <c r="Y35" s="29"/>
    </row>
    <row r="36" spans="1:25" x14ac:dyDescent="0.25">
      <c r="A36" s="21">
        <v>20203</v>
      </c>
      <c r="B36" s="22" t="s">
        <v>761</v>
      </c>
      <c r="C36" s="22" t="s">
        <v>794</v>
      </c>
      <c r="D36" s="21">
        <v>0</v>
      </c>
      <c r="E36" s="21">
        <v>0</v>
      </c>
      <c r="F36" s="22" t="s">
        <v>204</v>
      </c>
      <c r="G36" s="24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</row>
    <row r="37" spans="1:25" x14ac:dyDescent="0.25">
      <c r="A37" s="21">
        <v>20206</v>
      </c>
      <c r="B37" s="22" t="s">
        <v>39</v>
      </c>
      <c r="C37" s="22" t="s">
        <v>795</v>
      </c>
      <c r="D37" s="21">
        <v>0</v>
      </c>
      <c r="E37" s="21">
        <v>0</v>
      </c>
      <c r="F37" s="22" t="s">
        <v>204</v>
      </c>
      <c r="G37" s="24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</row>
    <row r="38" spans="1:25" x14ac:dyDescent="0.25">
      <c r="A38" s="21">
        <v>20210</v>
      </c>
      <c r="B38" s="22" t="s">
        <v>544</v>
      </c>
      <c r="C38" s="22" t="s">
        <v>796</v>
      </c>
      <c r="D38" s="21">
        <v>0</v>
      </c>
      <c r="E38" s="21">
        <v>0</v>
      </c>
      <c r="F38" s="22" t="s">
        <v>204</v>
      </c>
      <c r="G38" s="24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</row>
    <row r="39" spans="1:25" x14ac:dyDescent="0.25">
      <c r="A39" s="30">
        <v>20215</v>
      </c>
      <c r="B39" s="22" t="s">
        <v>33</v>
      </c>
      <c r="C39" s="22" t="s">
        <v>797</v>
      </c>
      <c r="D39" s="21">
        <v>0</v>
      </c>
      <c r="E39" s="21">
        <v>0</v>
      </c>
      <c r="F39" s="22" t="s">
        <v>204</v>
      </c>
      <c r="G39" s="25">
        <f>SUM(P39+Q39)</f>
        <v>59.25</v>
      </c>
      <c r="H39" s="29"/>
      <c r="I39" s="29"/>
      <c r="J39" s="29"/>
      <c r="K39" s="29"/>
      <c r="L39" s="29"/>
      <c r="M39" s="29"/>
      <c r="N39" s="29"/>
      <c r="O39" s="29"/>
      <c r="P39" s="29" t="s">
        <v>745</v>
      </c>
      <c r="Q39" s="29" t="s">
        <v>200</v>
      </c>
      <c r="R39" s="29"/>
      <c r="S39" s="29"/>
      <c r="T39" s="29"/>
      <c r="U39" s="29"/>
      <c r="V39" s="29"/>
      <c r="W39" s="29"/>
      <c r="X39" s="29"/>
      <c r="Y39" s="29"/>
    </row>
    <row r="40" spans="1:25" x14ac:dyDescent="0.25">
      <c r="A40" s="21">
        <v>20222</v>
      </c>
      <c r="B40" s="22" t="s">
        <v>436</v>
      </c>
      <c r="C40" s="22" t="s">
        <v>798</v>
      </c>
      <c r="D40" s="21">
        <v>36997</v>
      </c>
      <c r="E40" s="21">
        <v>0</v>
      </c>
      <c r="F40" s="22" t="s">
        <v>56</v>
      </c>
      <c r="G40" s="24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</row>
    <row r="41" spans="1:25" x14ac:dyDescent="0.25">
      <c r="A41" s="21">
        <v>20237</v>
      </c>
      <c r="B41" s="22" t="s">
        <v>21</v>
      </c>
      <c r="C41" s="22" t="s">
        <v>799</v>
      </c>
      <c r="D41" s="21">
        <v>0</v>
      </c>
      <c r="E41" s="21">
        <v>0</v>
      </c>
      <c r="F41" s="22" t="s">
        <v>204</v>
      </c>
      <c r="G41" s="25">
        <f>SUM(M41+P41)</f>
        <v>63.5</v>
      </c>
      <c r="H41" s="29"/>
      <c r="I41" s="29"/>
      <c r="J41" s="29"/>
      <c r="K41" s="29"/>
      <c r="L41" s="29"/>
      <c r="M41" s="29" t="s">
        <v>143</v>
      </c>
      <c r="N41" s="29"/>
      <c r="O41" s="29"/>
      <c r="P41" s="29" t="s">
        <v>698</v>
      </c>
      <c r="Q41" s="29"/>
      <c r="R41" s="29"/>
      <c r="S41" s="29"/>
      <c r="T41" s="29"/>
      <c r="U41" s="29"/>
      <c r="V41" s="29"/>
      <c r="W41" s="29"/>
      <c r="X41" s="29"/>
      <c r="Y41" s="29"/>
    </row>
    <row r="42" spans="1:25" x14ac:dyDescent="0.25">
      <c r="A42" s="21">
        <v>20250</v>
      </c>
      <c r="B42" s="22" t="s">
        <v>21</v>
      </c>
      <c r="C42" s="22" t="s">
        <v>800</v>
      </c>
      <c r="D42" s="21">
        <v>36984</v>
      </c>
      <c r="E42" s="21">
        <v>0</v>
      </c>
      <c r="F42" s="22" t="s">
        <v>321</v>
      </c>
      <c r="G42" s="25">
        <f>SUM(H42+N42)</f>
        <v>7.5</v>
      </c>
      <c r="H42" s="29" t="s">
        <v>148</v>
      </c>
      <c r="I42" s="29"/>
      <c r="J42" s="29"/>
      <c r="K42" s="29"/>
      <c r="L42" s="29"/>
      <c r="M42" s="29"/>
      <c r="N42" s="29" t="s">
        <v>144</v>
      </c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</row>
    <row r="43" spans="1:25" x14ac:dyDescent="0.25">
      <c r="A43" s="21">
        <v>20255</v>
      </c>
      <c r="B43" s="22" t="s">
        <v>762</v>
      </c>
      <c r="C43" s="22" t="s">
        <v>801</v>
      </c>
      <c r="D43" s="21">
        <v>35806</v>
      </c>
      <c r="E43" s="21">
        <v>0</v>
      </c>
      <c r="F43" s="22" t="s">
        <v>55</v>
      </c>
      <c r="G43" s="24">
        <v>25</v>
      </c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 t="s">
        <v>604</v>
      </c>
      <c r="V43" s="29"/>
      <c r="W43" s="29"/>
      <c r="X43" s="29"/>
      <c r="Y43" s="29"/>
    </row>
    <row r="44" spans="1:25" x14ac:dyDescent="0.25">
      <c r="A44" s="21">
        <v>20281</v>
      </c>
      <c r="B44" s="22" t="s">
        <v>21</v>
      </c>
      <c r="C44" s="22" t="s">
        <v>802</v>
      </c>
      <c r="D44" s="21">
        <v>36982</v>
      </c>
      <c r="E44" s="21">
        <v>0</v>
      </c>
      <c r="F44" s="22" t="s">
        <v>55</v>
      </c>
      <c r="G44" s="24">
        <v>6</v>
      </c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 t="s">
        <v>200</v>
      </c>
      <c r="U44" s="29"/>
      <c r="V44" s="29"/>
      <c r="W44" s="29"/>
      <c r="X44" s="29"/>
      <c r="Y44" s="29"/>
    </row>
    <row r="45" spans="1:25" x14ac:dyDescent="0.25">
      <c r="A45" s="21">
        <v>20282</v>
      </c>
      <c r="B45" s="22" t="s">
        <v>45</v>
      </c>
      <c r="C45" s="22" t="s">
        <v>803</v>
      </c>
      <c r="D45" s="21">
        <v>37025</v>
      </c>
      <c r="E45" s="21">
        <v>0</v>
      </c>
      <c r="F45" s="22" t="s">
        <v>55</v>
      </c>
      <c r="G45" s="24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</row>
    <row r="46" spans="1:25" x14ac:dyDescent="0.25">
      <c r="A46" s="21">
        <v>20286</v>
      </c>
      <c r="B46" s="22" t="s">
        <v>205</v>
      </c>
      <c r="C46" s="22" t="s">
        <v>804</v>
      </c>
      <c r="D46" s="21">
        <v>0</v>
      </c>
      <c r="E46" s="21">
        <v>0</v>
      </c>
      <c r="F46" s="22" t="s">
        <v>204</v>
      </c>
      <c r="G46" s="25">
        <f>SUM(H46+Q46)</f>
        <v>11.75</v>
      </c>
      <c r="H46" s="29" t="s">
        <v>115</v>
      </c>
      <c r="I46" s="29"/>
      <c r="J46" s="29"/>
      <c r="K46" s="29"/>
      <c r="L46" s="29"/>
      <c r="M46" s="29"/>
      <c r="N46" s="29"/>
      <c r="O46" s="29"/>
      <c r="P46" s="29"/>
      <c r="Q46" s="29" t="s">
        <v>184</v>
      </c>
      <c r="R46" s="29"/>
      <c r="S46" s="29"/>
      <c r="T46" s="29"/>
      <c r="U46" s="29"/>
      <c r="V46" s="29"/>
      <c r="W46" s="29"/>
      <c r="X46" s="29"/>
      <c r="Y46" s="29"/>
    </row>
    <row r="47" spans="1:25" x14ac:dyDescent="0.25">
      <c r="A47" s="21">
        <v>20293</v>
      </c>
      <c r="B47" s="22" t="s">
        <v>755</v>
      </c>
      <c r="C47" s="22" t="s">
        <v>805</v>
      </c>
      <c r="D47" s="21">
        <v>37063</v>
      </c>
      <c r="E47" s="21">
        <v>0</v>
      </c>
      <c r="F47" s="22" t="s">
        <v>55</v>
      </c>
      <c r="G47" s="24">
        <v>7</v>
      </c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 t="s">
        <v>118</v>
      </c>
      <c r="U47" s="29"/>
      <c r="V47" s="29"/>
      <c r="W47" s="29"/>
      <c r="X47" s="29"/>
      <c r="Y47" s="29"/>
    </row>
    <row r="48" spans="1:25" x14ac:dyDescent="0.25">
      <c r="A48" s="21">
        <v>20303</v>
      </c>
      <c r="B48" s="22" t="s">
        <v>761</v>
      </c>
      <c r="C48" s="22" t="s">
        <v>806</v>
      </c>
      <c r="D48" s="21">
        <v>37073</v>
      </c>
      <c r="E48" s="21">
        <v>0</v>
      </c>
      <c r="F48" s="22" t="s">
        <v>55</v>
      </c>
      <c r="G48" s="24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</row>
    <row r="49" spans="1:25" x14ac:dyDescent="0.25">
      <c r="A49" s="21">
        <v>20305</v>
      </c>
      <c r="B49" s="22" t="s">
        <v>756</v>
      </c>
      <c r="C49" s="22" t="s">
        <v>807</v>
      </c>
      <c r="D49" s="21">
        <v>37086</v>
      </c>
      <c r="E49" s="21">
        <v>0</v>
      </c>
      <c r="F49" s="22" t="s">
        <v>55</v>
      </c>
      <c r="G49" s="24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</row>
  </sheetData>
  <mergeCells count="25">
    <mergeCell ref="F3:F4"/>
    <mergeCell ref="A3:A4"/>
    <mergeCell ref="B3:B4"/>
    <mergeCell ref="C3:C4"/>
    <mergeCell ref="D3:D4"/>
    <mergeCell ref="E3:E4"/>
    <mergeCell ref="R3:R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Y3:Y4"/>
    <mergeCell ref="S3:S4"/>
    <mergeCell ref="T3:T4"/>
    <mergeCell ref="U3:U4"/>
    <mergeCell ref="V3:V4"/>
    <mergeCell ref="W3:W4"/>
    <mergeCell ref="X3:X4"/>
  </mergeCells>
  <pageMargins left="0.7" right="0.7" top="0.75" bottom="0.75" header="0.3" footer="0.3"/>
  <pageSetup orientation="portrait" verticalDpi="0" r:id="rId1"/>
  <ignoredErrors>
    <ignoredError sqref="H6:K49 M6:Y49" numberStoredAsText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enero</vt:lpstr>
      <vt:lpstr>febrero</vt:lpstr>
      <vt:lpstr>marzo</vt:lpstr>
      <vt:lpstr>abril</vt:lpstr>
      <vt:lpstr>mayo</vt:lpstr>
      <vt:lpstr>junio</vt:lpstr>
      <vt:lpstr>julio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Quintanilla Salinas</dc:creator>
  <cp:lastModifiedBy>Eduardo Quintanilla Salinas</cp:lastModifiedBy>
  <dcterms:created xsi:type="dcterms:W3CDTF">2014-07-02T19:01:50Z</dcterms:created>
  <dcterms:modified xsi:type="dcterms:W3CDTF">2014-08-05T18:41:18Z</dcterms:modified>
</cp:coreProperties>
</file>