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<sst xmlns="http://schemas.openxmlformats.org/spreadsheetml/2006/main" count="335" uniqueCount="32">
  <si>
    <t>Interação 1</t>
  </si>
  <si>
    <t>pa</t>
  </si>
  <si>
    <t>pm</t>
  </si>
  <si>
    <t>pb</t>
  </si>
  <si>
    <t>Entropia Inicial</t>
  </si>
  <si>
    <t>Histórico de crédito</t>
  </si>
  <si>
    <t>Dívida</t>
  </si>
  <si>
    <t>Garantia</t>
  </si>
  <si>
    <t>Renda</t>
  </si>
  <si>
    <t>Alto</t>
  </si>
  <si>
    <t>Médio</t>
  </si>
  <si>
    <t>Baixo</t>
  </si>
  <si>
    <t>Ruim</t>
  </si>
  <si>
    <t>Desconhecido</t>
  </si>
  <si>
    <t>Bom</t>
  </si>
  <si>
    <t>Ganho de informação</t>
  </si>
  <si>
    <t>Informação de divisão</t>
  </si>
  <si>
    <t>Razão</t>
  </si>
  <si>
    <t>Interação 2</t>
  </si>
  <si>
    <t>Crédito</t>
  </si>
  <si>
    <t>Risco</t>
  </si>
  <si>
    <t>Alta</t>
  </si>
  <si>
    <t>Nenhuma</t>
  </si>
  <si>
    <t>0 a 15</t>
  </si>
  <si>
    <t>Desconhecida</t>
  </si>
  <si>
    <t>15 a 35</t>
  </si>
  <si>
    <t>Baixa</t>
  </si>
  <si>
    <t>Moderado</t>
  </si>
  <si>
    <t>Boa</t>
  </si>
  <si>
    <t>Acima de 35</t>
  </si>
  <si>
    <t>Adequada</t>
  </si>
  <si>
    <t>Interação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</si>
</sst>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4" xfId="0" applyAlignment="1" applyFont="1" applyNumberForma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horizontal="right" vertical="bottom"/>
    </xf>
    <xf borderId="0" fillId="6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horizontal="right" vertical="bottom"/>
    </xf>
    <xf borderId="0" fillId="8" fontId="1" numFmtId="0" xfId="0" applyAlignment="1" applyFont="1">
      <alignment vertical="bottom"/>
    </xf>
    <xf borderId="0" fillId="9" fontId="1" numFmtId="0" xfId="0" applyAlignment="1" applyFill="1" applyFont="1">
      <alignment horizontal="right" vertical="bottom"/>
    </xf>
    <xf borderId="0" fillId="9" fontId="1" numFmtId="0" xfId="0" applyAlignment="1" applyFont="1">
      <alignment vertical="bottom"/>
    </xf>
    <xf borderId="0" fillId="7" fontId="1" numFmtId="0" xfId="0" applyAlignment="1" applyFont="1">
      <alignment horizontal="right" vertical="bottom"/>
    </xf>
    <xf borderId="0" fillId="10" fontId="1" numFmtId="0" xfId="0" applyAlignment="1" applyFill="1" applyFont="1">
      <alignment vertical="bottom"/>
    </xf>
    <xf borderId="0" fillId="9" fontId="1" numFmtId="0" xfId="0" applyAlignment="1" applyFont="1">
      <alignment horizontal="right" readingOrder="0" vertical="bottom"/>
    </xf>
    <xf borderId="0" fillId="8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vertical="bottom"/>
    </xf>
    <xf borderId="0" fillId="11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 t="s">
        <v>1</v>
      </c>
      <c r="E2" s="1" t="s">
        <v>2</v>
      </c>
      <c r="F2" s="1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>
        <f>6/14</f>
        <v>0.4285714286</v>
      </c>
      <c r="E3" s="3">
        <f>3/14</f>
        <v>0.2142857143</v>
      </c>
      <c r="F3" s="3">
        <f>5/14</f>
        <v>0.3571428571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3">
        <f t="shared" ref="D4:F4" si="1">-D3*(LOG(D3, 2))</f>
        <v>0.5238824663</v>
      </c>
      <c r="E4" s="3">
        <f t="shared" si="1"/>
        <v>0.4762269474</v>
      </c>
      <c r="F4" s="3">
        <f t="shared" si="1"/>
        <v>0.5305095811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 t="s">
        <v>4</v>
      </c>
      <c r="D5" s="3">
        <f>D4+E4+F4</f>
        <v>1.530618995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5</v>
      </c>
      <c r="G9" s="1"/>
      <c r="H9" s="4" t="s">
        <v>6</v>
      </c>
      <c r="M9" s="1"/>
      <c r="N9" s="1"/>
      <c r="O9" s="4" t="s">
        <v>7</v>
      </c>
      <c r="T9" s="1"/>
      <c r="U9" s="4" t="s">
        <v>8</v>
      </c>
      <c r="Z9" s="1"/>
    </row>
    <row r="10">
      <c r="A10" s="1"/>
      <c r="B10" s="1"/>
      <c r="C10" s="1"/>
      <c r="D10" s="1" t="s">
        <v>9</v>
      </c>
      <c r="E10" s="1" t="s">
        <v>10</v>
      </c>
      <c r="F10" s="1" t="s">
        <v>11</v>
      </c>
      <c r="G10" s="1"/>
      <c r="H10" s="1"/>
      <c r="I10" s="1"/>
      <c r="J10" s="1" t="s">
        <v>9</v>
      </c>
      <c r="K10" s="1" t="s">
        <v>10</v>
      </c>
      <c r="L10" s="1" t="s">
        <v>11</v>
      </c>
      <c r="M10" s="1"/>
      <c r="N10" s="1"/>
      <c r="O10" s="1"/>
      <c r="P10" s="1"/>
      <c r="Q10" s="1" t="s">
        <v>9</v>
      </c>
      <c r="R10" s="1" t="s">
        <v>10</v>
      </c>
      <c r="S10" s="1" t="s">
        <v>11</v>
      </c>
      <c r="T10" s="1"/>
      <c r="U10" s="1"/>
      <c r="V10" s="1"/>
      <c r="W10" s="1" t="s">
        <v>9</v>
      </c>
      <c r="X10" s="1" t="s">
        <v>10</v>
      </c>
      <c r="Y10" s="1" t="s">
        <v>11</v>
      </c>
      <c r="Z10" s="1"/>
    </row>
    <row r="11">
      <c r="A11" s="1"/>
      <c r="B11" s="3">
        <f>4/14</f>
        <v>0.2857142857</v>
      </c>
      <c r="C11" s="1" t="s">
        <v>12</v>
      </c>
      <c r="D11" s="3">
        <f>3/4</f>
        <v>0.75</v>
      </c>
      <c r="E11" s="3">
        <v>0.25</v>
      </c>
      <c r="F11" s="3">
        <v>0.0</v>
      </c>
      <c r="G11" s="1"/>
      <c r="H11" s="3">
        <f>7/14</f>
        <v>0.5</v>
      </c>
      <c r="I11" s="1" t="s">
        <v>12</v>
      </c>
      <c r="J11" s="3">
        <f>4/7</f>
        <v>0.5714285714</v>
      </c>
      <c r="K11" s="5">
        <f>1/7</f>
        <v>0.1428571429</v>
      </c>
      <c r="L11" s="5">
        <f>2/7</f>
        <v>0.2857142857</v>
      </c>
      <c r="M11" s="1"/>
      <c r="N11" s="1"/>
      <c r="O11" s="3">
        <f>11/14</f>
        <v>0.7857142857</v>
      </c>
      <c r="P11" s="1" t="s">
        <v>12</v>
      </c>
      <c r="Q11" s="3">
        <f>6/11</f>
        <v>0.5454545455</v>
      </c>
      <c r="R11" s="5">
        <f>2/11</f>
        <v>0.1818181818</v>
      </c>
      <c r="S11" s="5">
        <f>3/11</f>
        <v>0.2727272727</v>
      </c>
      <c r="T11" s="1"/>
      <c r="U11" s="3">
        <f>4/14</f>
        <v>0.2857142857</v>
      </c>
      <c r="V11" s="1" t="s">
        <v>12</v>
      </c>
      <c r="W11" s="3">
        <v>1.0</v>
      </c>
      <c r="X11" s="3">
        <v>0.0</v>
      </c>
      <c r="Y11" s="3">
        <v>0.0</v>
      </c>
      <c r="Z11" s="1"/>
    </row>
    <row r="12">
      <c r="A12" s="1"/>
      <c r="B12" s="1"/>
      <c r="C12" s="1"/>
      <c r="D12" s="3">
        <f t="shared" ref="D12:E12" si="2">-D11*(LOG(D11, 2))</f>
        <v>0.3112781245</v>
      </c>
      <c r="E12" s="3">
        <f t="shared" si="2"/>
        <v>0.5</v>
      </c>
      <c r="F12" s="3">
        <v>0.0</v>
      </c>
      <c r="G12" s="1"/>
      <c r="H12" s="1"/>
      <c r="I12" s="1"/>
      <c r="J12" s="3">
        <f t="shared" ref="J12:L12" si="3">-J11*(LOG(J11, 2))</f>
        <v>0.4613456697</v>
      </c>
      <c r="K12" s="3">
        <f t="shared" si="3"/>
        <v>0.4010507032</v>
      </c>
      <c r="L12" s="3">
        <f t="shared" si="3"/>
        <v>0.5163871206</v>
      </c>
      <c r="M12" s="1"/>
      <c r="N12" s="1"/>
      <c r="O12" s="1"/>
      <c r="P12" s="1"/>
      <c r="Q12" s="3">
        <f t="shared" ref="Q12:S12" si="4">-Q11*(LOG(Q11, 2))</f>
        <v>0.4769831552</v>
      </c>
      <c r="R12" s="3">
        <f t="shared" si="4"/>
        <v>0.4471693852</v>
      </c>
      <c r="S12" s="3">
        <f t="shared" si="4"/>
        <v>0.5112188503</v>
      </c>
      <c r="T12" s="1"/>
      <c r="U12" s="1"/>
      <c r="V12" s="1"/>
      <c r="W12" s="3">
        <f>-W11*(LOG(W11, 2))</f>
        <v>0</v>
      </c>
      <c r="X12" s="3">
        <v>0.0</v>
      </c>
      <c r="Y12" s="3">
        <v>0.0</v>
      </c>
      <c r="Z12" s="1"/>
    </row>
    <row r="13">
      <c r="A13" s="1"/>
      <c r="B13" s="1"/>
      <c r="C13" s="1"/>
      <c r="D13" s="3">
        <f>D12+E12+F12</f>
        <v>0.8112781245</v>
      </c>
      <c r="E13" s="1"/>
      <c r="F13" s="1"/>
      <c r="G13" s="1"/>
      <c r="H13" s="1"/>
      <c r="I13" s="1"/>
      <c r="J13" s="3">
        <f>J12+K12+L12</f>
        <v>1.378783493</v>
      </c>
      <c r="K13" s="1"/>
      <c r="L13" s="1"/>
      <c r="M13" s="1"/>
      <c r="N13" s="1"/>
      <c r="O13" s="1"/>
      <c r="P13" s="1"/>
      <c r="Q13" s="3">
        <f>Q12+R12+S12</f>
        <v>1.435371391</v>
      </c>
      <c r="R13" s="1"/>
      <c r="S13" s="1"/>
      <c r="T13" s="1"/>
      <c r="U13" s="1"/>
      <c r="V13" s="1"/>
      <c r="W13" s="3">
        <f>W12+X12+Y12</f>
        <v>0</v>
      </c>
      <c r="X13" s="1"/>
      <c r="Y13" s="1"/>
      <c r="Z13" s="1"/>
    </row>
    <row r="14">
      <c r="A14" s="1"/>
      <c r="B14" s="3">
        <f>5/14</f>
        <v>0.3571428571</v>
      </c>
      <c r="C14" s="1" t="s">
        <v>13</v>
      </c>
      <c r="D14" s="3">
        <f>2/5</f>
        <v>0.4</v>
      </c>
      <c r="E14" s="3">
        <v>0.2</v>
      </c>
      <c r="F14" s="3">
        <v>0.4</v>
      </c>
      <c r="G14" s="1"/>
      <c r="H14" s="3">
        <v>0.5</v>
      </c>
      <c r="I14" s="1" t="s">
        <v>13</v>
      </c>
      <c r="J14" s="3">
        <f t="shared" ref="J14:K14" si="5">2/7</f>
        <v>0.2857142857</v>
      </c>
      <c r="K14" s="3">
        <f t="shared" si="5"/>
        <v>0.2857142857</v>
      </c>
      <c r="L14" s="3">
        <f>3/7</f>
        <v>0.4285714286</v>
      </c>
      <c r="M14" s="1"/>
      <c r="N14" s="1"/>
      <c r="O14" s="3">
        <f>3/14</f>
        <v>0.2142857143</v>
      </c>
      <c r="P14" s="1" t="s">
        <v>13</v>
      </c>
      <c r="Q14" s="3">
        <v>0.0</v>
      </c>
      <c r="R14" s="3">
        <f>1/3</f>
        <v>0.3333333333</v>
      </c>
      <c r="S14" s="3">
        <f>2/3</f>
        <v>0.6666666667</v>
      </c>
      <c r="T14" s="1"/>
      <c r="U14" s="3">
        <f>4/14</f>
        <v>0.2857142857</v>
      </c>
      <c r="V14" s="1" t="s">
        <v>13</v>
      </c>
      <c r="W14" s="3">
        <f>2/4</f>
        <v>0.5</v>
      </c>
      <c r="X14" s="3">
        <v>0.5</v>
      </c>
      <c r="Y14" s="3">
        <v>0.0</v>
      </c>
      <c r="Z14" s="1"/>
    </row>
    <row r="15">
      <c r="A15" s="1"/>
      <c r="B15" s="1"/>
      <c r="C15" s="1"/>
      <c r="D15" s="3">
        <f t="shared" ref="D15:F15" si="6">-D14*(LOG(D14, 2))</f>
        <v>0.528771238</v>
      </c>
      <c r="E15" s="3">
        <f t="shared" si="6"/>
        <v>0.464385619</v>
      </c>
      <c r="F15" s="3">
        <f t="shared" si="6"/>
        <v>0.528771238</v>
      </c>
      <c r="G15" s="1"/>
      <c r="H15" s="1"/>
      <c r="I15" s="1"/>
      <c r="J15" s="3">
        <f t="shared" ref="J15:L15" si="7">-J14*(LOG(J14, 2))</f>
        <v>0.5163871206</v>
      </c>
      <c r="K15" s="3">
        <f t="shared" si="7"/>
        <v>0.5163871206</v>
      </c>
      <c r="L15" s="3">
        <f t="shared" si="7"/>
        <v>0.5238824663</v>
      </c>
      <c r="M15" s="1"/>
      <c r="N15" s="1"/>
      <c r="O15" s="1"/>
      <c r="P15" s="1"/>
      <c r="Q15" s="3">
        <v>0.0</v>
      </c>
      <c r="R15" s="3">
        <f t="shared" ref="R15:S15" si="8">-R14*(LOG(R14, 2))</f>
        <v>0.5283208336</v>
      </c>
      <c r="S15" s="3">
        <f t="shared" si="8"/>
        <v>0.3899750005</v>
      </c>
      <c r="T15" s="1"/>
      <c r="U15" s="1"/>
      <c r="V15" s="1"/>
      <c r="W15" s="3">
        <f t="shared" ref="W15:X15" si="9">-W14*(LOG(W14, 2))</f>
        <v>0.5</v>
      </c>
      <c r="X15" s="3">
        <f t="shared" si="9"/>
        <v>0.5</v>
      </c>
      <c r="Y15" s="3">
        <v>0.0</v>
      </c>
      <c r="Z15" s="1"/>
    </row>
    <row r="16">
      <c r="A16" s="1"/>
      <c r="B16" s="1"/>
      <c r="C16" s="1"/>
      <c r="D16" s="3">
        <f>D15+E15+F15</f>
        <v>1.521928095</v>
      </c>
      <c r="E16" s="1"/>
      <c r="F16" s="1"/>
      <c r="G16" s="1"/>
      <c r="H16" s="1"/>
      <c r="I16" s="1"/>
      <c r="J16" s="3">
        <f>J15+K15+L15</f>
        <v>1.556656707</v>
      </c>
      <c r="K16" s="1"/>
      <c r="L16" s="1"/>
      <c r="M16" s="1"/>
      <c r="N16" s="1"/>
      <c r="O16" s="1"/>
      <c r="P16" s="1"/>
      <c r="Q16" s="3">
        <f>Q15+R15+S15</f>
        <v>0.9182958341</v>
      </c>
      <c r="R16" s="1"/>
      <c r="S16" s="1"/>
      <c r="T16" s="1"/>
      <c r="U16" s="1"/>
      <c r="V16" s="1"/>
      <c r="W16" s="3">
        <f>W15+X15+Y15</f>
        <v>1</v>
      </c>
      <c r="X16" s="1"/>
      <c r="Y16" s="1"/>
      <c r="Z16" s="1"/>
    </row>
    <row r="17">
      <c r="A17" s="1"/>
      <c r="B17" s="3">
        <f>5/14</f>
        <v>0.3571428571</v>
      </c>
      <c r="C17" s="1" t="s">
        <v>14</v>
      </c>
      <c r="D17" s="3">
        <f t="shared" ref="D17:E17" si="10">1/5</f>
        <v>0.2</v>
      </c>
      <c r="E17" s="3">
        <f t="shared" si="10"/>
        <v>0.2</v>
      </c>
      <c r="F17" s="3">
        <f>3/5</f>
        <v>0.6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">
        <f>6/14</f>
        <v>0.4285714286</v>
      </c>
      <c r="V17" s="1" t="s">
        <v>14</v>
      </c>
      <c r="W17" s="3">
        <v>0.0</v>
      </c>
      <c r="X17" s="3">
        <f>1/6</f>
        <v>0.1666666667</v>
      </c>
      <c r="Y17" s="3">
        <f>5/6</f>
        <v>0.8333333333</v>
      </c>
      <c r="Z17" s="1"/>
    </row>
    <row r="18">
      <c r="A18" s="1"/>
      <c r="B18" s="1"/>
      <c r="C18" s="1"/>
      <c r="D18" s="3">
        <f t="shared" ref="D18:F18" si="11">-D17*(LOG(D17, 2))</f>
        <v>0.464385619</v>
      </c>
      <c r="E18" s="3">
        <f t="shared" si="11"/>
        <v>0.464385619</v>
      </c>
      <c r="F18" s="3">
        <f t="shared" si="11"/>
        <v>0.4421793565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>
        <v>0.0</v>
      </c>
      <c r="X18" s="3">
        <f t="shared" ref="X18:Y18" si="12">-X17*(LOG(X17, 2))</f>
        <v>0.4308270835</v>
      </c>
      <c r="Y18" s="3">
        <f t="shared" si="12"/>
        <v>0.2191953382</v>
      </c>
      <c r="Z18" s="1"/>
    </row>
    <row r="19">
      <c r="A19" s="1"/>
      <c r="B19" s="1"/>
      <c r="C19" s="1"/>
      <c r="D19" s="3">
        <f>D18+E18+F18</f>
        <v>1.370950594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>
        <f>W18+X18+Y18</f>
        <v>0.6500224216</v>
      </c>
      <c r="X19" s="1"/>
      <c r="Y19" s="1"/>
      <c r="Z19" s="1"/>
    </row>
    <row r="20">
      <c r="A20" s="1"/>
      <c r="B20" s="1"/>
      <c r="C20" s="1" t="s">
        <v>15</v>
      </c>
      <c r="D20" s="6">
        <f>$D$5-(B11*D13+B14*D16+B17*D19)</f>
        <v>0.2656542845</v>
      </c>
      <c r="E20" s="1"/>
      <c r="F20" s="1"/>
      <c r="G20" s="1"/>
      <c r="H20" s="1"/>
      <c r="I20" s="1" t="s">
        <v>15</v>
      </c>
      <c r="J20" s="3">
        <f>$D$5-(H11*J13+H14*J16)</f>
        <v>0.06289889437</v>
      </c>
      <c r="K20" s="1"/>
      <c r="L20" s="1"/>
      <c r="M20" s="1"/>
      <c r="N20" s="1"/>
      <c r="O20" s="1"/>
      <c r="P20" s="1" t="s">
        <v>15</v>
      </c>
      <c r="Q20" s="3">
        <f>$D$5-(O11*Q13+O14*Q16)</f>
        <v>0.2060495091</v>
      </c>
      <c r="R20" s="1"/>
      <c r="S20" s="1"/>
      <c r="T20" s="1"/>
      <c r="U20" s="1"/>
      <c r="V20" s="1" t="s">
        <v>15</v>
      </c>
      <c r="W20" s="7">
        <f>$D$5-(U11*W13+U14*W16+U17*W19)</f>
        <v>0.9663236713</v>
      </c>
      <c r="X20" s="1"/>
      <c r="Y20" s="1"/>
      <c r="Z20" s="1"/>
    </row>
    <row r="21">
      <c r="A21" s="1"/>
      <c r="B21" s="1"/>
      <c r="C21" s="8" t="s">
        <v>16</v>
      </c>
      <c r="D21" s="1">
        <f>-(((B11*(LOG(B11,2))) + ((B14 * (LOG(B14,2))) + ((B17 * (LOG(B17,2)))))))</f>
        <v>1.577406283</v>
      </c>
      <c r="E21" s="1"/>
      <c r="F21" s="1"/>
      <c r="G21" s="1"/>
      <c r="H21" s="1"/>
      <c r="I21" s="8" t="s">
        <v>16</v>
      </c>
      <c r="J21" s="1">
        <f>-(((H11*(LOG(H11,2))) + ((H14 * (LOG(H14,2))))))</f>
        <v>1</v>
      </c>
      <c r="K21" s="1"/>
      <c r="L21" s="1"/>
      <c r="M21" s="1"/>
      <c r="N21" s="1"/>
      <c r="O21" s="1"/>
      <c r="P21" s="8" t="s">
        <v>16</v>
      </c>
      <c r="Q21" s="1">
        <f>-(((O11*(LOG(O11,2))) + ((O14 * (LOG(O14,2))))))</f>
        <v>0.7495952573</v>
      </c>
      <c r="R21" s="1"/>
      <c r="S21" s="1"/>
      <c r="T21" s="1"/>
      <c r="U21" s="1"/>
      <c r="V21" s="8" t="s">
        <v>16</v>
      </c>
      <c r="W21" s="1">
        <f>-(((U11*(LOG(U11,2))) + ((U14 * (LOG(U14,2))) + ((U17 * (LOG(U17,2)))))))</f>
        <v>1.556656707</v>
      </c>
      <c r="X21" s="1"/>
      <c r="Y21" s="1"/>
      <c r="Z21" s="1"/>
    </row>
    <row r="22">
      <c r="A22" s="1"/>
      <c r="B22" s="9"/>
      <c r="C22" s="10" t="s">
        <v>17</v>
      </c>
      <c r="D22" s="9">
        <f>D20/D21</f>
        <v>0.1684120872</v>
      </c>
      <c r="E22" s="1"/>
      <c r="F22" s="1"/>
      <c r="G22" s="1"/>
      <c r="H22" s="1"/>
      <c r="I22" s="10" t="s">
        <v>17</v>
      </c>
      <c r="J22" s="9">
        <f>J20/J21</f>
        <v>0.06289889437</v>
      </c>
      <c r="K22" s="1"/>
      <c r="L22" s="1"/>
      <c r="M22" s="1"/>
      <c r="N22" s="1"/>
      <c r="O22" s="1"/>
      <c r="P22" s="10" t="s">
        <v>17</v>
      </c>
      <c r="Q22" s="9">
        <f>Q20/Q21</f>
        <v>0.2748810202</v>
      </c>
      <c r="R22" s="1"/>
      <c r="S22" s="1"/>
      <c r="T22" s="1"/>
      <c r="U22" s="1"/>
      <c r="V22" s="10" t="s">
        <v>17</v>
      </c>
      <c r="W22" s="11">
        <f>W20/W21</f>
        <v>0.6207686426</v>
      </c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 t="s">
        <v>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 t="s">
        <v>19</v>
      </c>
      <c r="C26" s="1" t="s">
        <v>6</v>
      </c>
      <c r="D26" s="1" t="s">
        <v>7</v>
      </c>
      <c r="E26" s="1" t="s">
        <v>8</v>
      </c>
      <c r="F26" s="1" t="s">
        <v>20</v>
      </c>
      <c r="G26" s="1"/>
      <c r="H26" s="1"/>
      <c r="I26" s="1"/>
      <c r="J26" s="1" t="s">
        <v>19</v>
      </c>
      <c r="K26" s="12" t="s">
        <v>6</v>
      </c>
      <c r="L26" s="1" t="s">
        <v>7</v>
      </c>
      <c r="M26" s="9" t="s">
        <v>8</v>
      </c>
      <c r="N26" s="1" t="s">
        <v>20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3">
        <v>1.0</v>
      </c>
      <c r="B27" s="14" t="s">
        <v>12</v>
      </c>
      <c r="C27" s="14" t="s">
        <v>21</v>
      </c>
      <c r="D27" s="14" t="s">
        <v>22</v>
      </c>
      <c r="E27" s="14" t="s">
        <v>23</v>
      </c>
      <c r="F27" s="14" t="s">
        <v>9</v>
      </c>
      <c r="G27" s="1"/>
      <c r="H27" s="15"/>
      <c r="I27" s="13">
        <v>1.0</v>
      </c>
      <c r="J27" s="14" t="s">
        <v>24</v>
      </c>
      <c r="K27" s="14" t="s">
        <v>21</v>
      </c>
      <c r="L27" s="14" t="s">
        <v>22</v>
      </c>
      <c r="M27" s="14" t="s">
        <v>25</v>
      </c>
      <c r="N27" s="14" t="s">
        <v>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6">
        <v>2.0</v>
      </c>
      <c r="B28" s="17" t="s">
        <v>24</v>
      </c>
      <c r="C28" s="17" t="s">
        <v>21</v>
      </c>
      <c r="D28" s="17" t="s">
        <v>22</v>
      </c>
      <c r="E28" s="17" t="s">
        <v>25</v>
      </c>
      <c r="F28" s="17" t="s">
        <v>9</v>
      </c>
      <c r="G28" s="1"/>
      <c r="H28" s="15"/>
      <c r="I28" s="16">
        <v>2.0</v>
      </c>
      <c r="J28" s="17" t="s">
        <v>24</v>
      </c>
      <c r="K28" s="17" t="s">
        <v>26</v>
      </c>
      <c r="L28" s="17" t="s">
        <v>22</v>
      </c>
      <c r="M28" s="17" t="s">
        <v>25</v>
      </c>
      <c r="N28" s="17" t="s">
        <v>27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6">
        <v>3.0</v>
      </c>
      <c r="B29" s="17" t="s">
        <v>24</v>
      </c>
      <c r="C29" s="17" t="s">
        <v>26</v>
      </c>
      <c r="D29" s="17" t="s">
        <v>22</v>
      </c>
      <c r="E29" s="17" t="s">
        <v>25</v>
      </c>
      <c r="F29" s="17" t="s">
        <v>27</v>
      </c>
      <c r="G29" s="1"/>
      <c r="H29" s="15"/>
      <c r="I29" s="13">
        <v>3.0</v>
      </c>
      <c r="J29" s="14" t="s">
        <v>28</v>
      </c>
      <c r="K29" s="14" t="s">
        <v>21</v>
      </c>
      <c r="L29" s="14" t="s">
        <v>22</v>
      </c>
      <c r="M29" s="14" t="s">
        <v>25</v>
      </c>
      <c r="N29" s="14" t="s">
        <v>27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3">
        <v>4.0</v>
      </c>
      <c r="B30" s="14" t="s">
        <v>24</v>
      </c>
      <c r="C30" s="14" t="s">
        <v>26</v>
      </c>
      <c r="D30" s="14" t="s">
        <v>22</v>
      </c>
      <c r="E30" s="14" t="s">
        <v>23</v>
      </c>
      <c r="F30" s="14" t="s">
        <v>9</v>
      </c>
      <c r="G30" s="1"/>
      <c r="H30" s="15"/>
      <c r="I30" s="13">
        <v>4.0</v>
      </c>
      <c r="J30" s="14" t="s">
        <v>12</v>
      </c>
      <c r="K30" s="14" t="s">
        <v>21</v>
      </c>
      <c r="L30" s="14" t="s">
        <v>22</v>
      </c>
      <c r="M30" s="14" t="s">
        <v>25</v>
      </c>
      <c r="N30" s="14" t="s">
        <v>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8">
        <v>5.0</v>
      </c>
      <c r="B31" s="19" t="s">
        <v>24</v>
      </c>
      <c r="C31" s="19" t="s">
        <v>26</v>
      </c>
      <c r="D31" s="19" t="s">
        <v>22</v>
      </c>
      <c r="E31" s="19" t="s">
        <v>29</v>
      </c>
      <c r="F31" s="19" t="s">
        <v>11</v>
      </c>
      <c r="G31" s="1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8">
        <v>6.0</v>
      </c>
      <c r="B32" s="19" t="s">
        <v>24</v>
      </c>
      <c r="C32" s="19" t="s">
        <v>26</v>
      </c>
      <c r="D32" s="19" t="s">
        <v>30</v>
      </c>
      <c r="E32" s="19" t="s">
        <v>29</v>
      </c>
      <c r="F32" s="19" t="s">
        <v>11</v>
      </c>
      <c r="G32" s="1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3">
        <v>7.0</v>
      </c>
      <c r="B33" s="14" t="s">
        <v>12</v>
      </c>
      <c r="C33" s="14" t="s">
        <v>26</v>
      </c>
      <c r="D33" s="14" t="s">
        <v>22</v>
      </c>
      <c r="E33" s="14" t="s">
        <v>23</v>
      </c>
      <c r="F33" s="14" t="s">
        <v>9</v>
      </c>
      <c r="G33" s="1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8">
        <v>8.0</v>
      </c>
      <c r="B34" s="19" t="s">
        <v>12</v>
      </c>
      <c r="C34" s="19" t="s">
        <v>26</v>
      </c>
      <c r="D34" s="19" t="s">
        <v>30</v>
      </c>
      <c r="E34" s="19" t="s">
        <v>29</v>
      </c>
      <c r="F34" s="19" t="s">
        <v>27</v>
      </c>
      <c r="G34" s="1"/>
      <c r="H34" s="15"/>
      <c r="I34" s="15"/>
      <c r="J34" s="15"/>
      <c r="K34" s="15"/>
      <c r="L34" s="15"/>
      <c r="M34" s="1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8">
        <v>9.0</v>
      </c>
      <c r="B35" s="19" t="s">
        <v>28</v>
      </c>
      <c r="C35" s="19" t="s">
        <v>26</v>
      </c>
      <c r="D35" s="19" t="s">
        <v>22</v>
      </c>
      <c r="E35" s="19" t="s">
        <v>29</v>
      </c>
      <c r="F35" s="19" t="s">
        <v>11</v>
      </c>
      <c r="G35" s="1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8">
        <v>10.0</v>
      </c>
      <c r="B36" s="19" t="s">
        <v>28</v>
      </c>
      <c r="C36" s="19" t="s">
        <v>21</v>
      </c>
      <c r="D36" s="19" t="s">
        <v>30</v>
      </c>
      <c r="E36" s="19" t="s">
        <v>29</v>
      </c>
      <c r="F36" s="19" t="s">
        <v>11</v>
      </c>
      <c r="G36" s="1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3">
        <v>11.0</v>
      </c>
      <c r="B37" s="14" t="s">
        <v>28</v>
      </c>
      <c r="C37" s="14" t="s">
        <v>21</v>
      </c>
      <c r="D37" s="14" t="s">
        <v>22</v>
      </c>
      <c r="E37" s="14" t="s">
        <v>23</v>
      </c>
      <c r="F37" s="14" t="s">
        <v>9</v>
      </c>
      <c r="G37" s="1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6">
        <v>12.0</v>
      </c>
      <c r="B38" s="17" t="s">
        <v>28</v>
      </c>
      <c r="C38" s="17" t="s">
        <v>21</v>
      </c>
      <c r="D38" s="17" t="s">
        <v>22</v>
      </c>
      <c r="E38" s="17" t="s">
        <v>25</v>
      </c>
      <c r="F38" s="17" t="s">
        <v>27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8">
        <v>13.0</v>
      </c>
      <c r="B39" s="19" t="s">
        <v>28</v>
      </c>
      <c r="C39" s="19" t="s">
        <v>21</v>
      </c>
      <c r="D39" s="19" t="s">
        <v>22</v>
      </c>
      <c r="E39" s="19" t="s">
        <v>29</v>
      </c>
      <c r="F39" s="19" t="s">
        <v>11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6">
        <v>14.0</v>
      </c>
      <c r="B40" s="17" t="s">
        <v>12</v>
      </c>
      <c r="C40" s="17" t="s">
        <v>21</v>
      </c>
      <c r="D40" s="17" t="s">
        <v>22</v>
      </c>
      <c r="E40" s="17" t="s">
        <v>25</v>
      </c>
      <c r="F40" s="17" t="s">
        <v>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 t="s">
        <v>1</v>
      </c>
      <c r="D43" s="1" t="s">
        <v>2</v>
      </c>
      <c r="E43" s="1" t="s">
        <v>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>
        <f t="shared" ref="C44:D44" si="13">2/4</f>
        <v>0.5</v>
      </c>
      <c r="D44" s="5">
        <f t="shared" si="13"/>
        <v>0.5</v>
      </c>
      <c r="E44" s="3">
        <v>0.0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>
        <f t="shared" ref="C45:D45" si="14">-C44*(LOG(C44, 2))</f>
        <v>0.5</v>
      </c>
      <c r="D45" s="3">
        <f t="shared" si="14"/>
        <v>0.5</v>
      </c>
      <c r="E45" s="3">
        <v>0.0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 t="s">
        <v>4</v>
      </c>
      <c r="C46" s="3">
        <f>C45+D45+E45</f>
        <v>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4" t="s">
        <v>5</v>
      </c>
      <c r="G49" s="1"/>
      <c r="H49" s="1"/>
      <c r="I49" s="4" t="s">
        <v>6</v>
      </c>
      <c r="N49" s="1"/>
      <c r="O49" s="1"/>
      <c r="P49" s="4" t="s">
        <v>7</v>
      </c>
      <c r="U49" s="1"/>
      <c r="V49" s="1"/>
      <c r="W49" s="1"/>
      <c r="X49" s="1"/>
      <c r="Y49" s="1"/>
      <c r="Z49" s="1"/>
    </row>
    <row r="50">
      <c r="A50" s="1"/>
      <c r="B50" s="1"/>
      <c r="C50" s="1"/>
      <c r="D50" s="1" t="s">
        <v>9</v>
      </c>
      <c r="E50" s="1" t="s">
        <v>10</v>
      </c>
      <c r="F50" s="1" t="s">
        <v>11</v>
      </c>
      <c r="G50" s="1"/>
      <c r="H50" s="1"/>
      <c r="I50" s="1"/>
      <c r="J50" s="1"/>
      <c r="K50" s="1" t="s">
        <v>9</v>
      </c>
      <c r="L50" s="1" t="s">
        <v>10</v>
      </c>
      <c r="M50" s="1" t="s">
        <v>11</v>
      </c>
      <c r="N50" s="1"/>
      <c r="O50" s="1"/>
      <c r="P50" s="1"/>
      <c r="Q50" s="1"/>
      <c r="R50" s="1" t="s">
        <v>9</v>
      </c>
      <c r="S50" s="1" t="s">
        <v>10</v>
      </c>
      <c r="T50" s="1" t="s">
        <v>11</v>
      </c>
      <c r="U50" s="1"/>
      <c r="V50" s="1"/>
      <c r="W50" s="1"/>
      <c r="X50" s="1"/>
      <c r="Y50" s="1"/>
      <c r="Z50" s="1"/>
    </row>
    <row r="51">
      <c r="A51" s="1"/>
      <c r="B51" s="3">
        <f>1/4</f>
        <v>0.25</v>
      </c>
      <c r="C51" s="1" t="s">
        <v>12</v>
      </c>
      <c r="D51" s="3">
        <v>1.0</v>
      </c>
      <c r="E51" s="3">
        <v>0.0</v>
      </c>
      <c r="F51" s="3">
        <v>0.0</v>
      </c>
      <c r="G51" s="1"/>
      <c r="H51" s="1"/>
      <c r="I51" s="3">
        <f>3/4</f>
        <v>0.75</v>
      </c>
      <c r="J51" s="1" t="s">
        <v>12</v>
      </c>
      <c r="K51" s="3">
        <f>2/3</f>
        <v>0.6666666667</v>
      </c>
      <c r="L51" s="3">
        <f>1/3</f>
        <v>0.3333333333</v>
      </c>
      <c r="M51" s="3">
        <f>0</f>
        <v>0</v>
      </c>
      <c r="N51" s="1"/>
      <c r="O51" s="1"/>
      <c r="P51" s="3">
        <v>0.0</v>
      </c>
      <c r="Q51" s="1" t="s">
        <v>12</v>
      </c>
      <c r="R51" s="3">
        <v>0.0</v>
      </c>
      <c r="S51" s="3">
        <v>0.0</v>
      </c>
      <c r="T51" s="3">
        <v>0.0</v>
      </c>
      <c r="U51" s="1"/>
      <c r="V51" s="1"/>
      <c r="W51" s="1"/>
      <c r="X51" s="1"/>
      <c r="Y51" s="1"/>
      <c r="Z51" s="1"/>
    </row>
    <row r="52">
      <c r="A52" s="1"/>
      <c r="B52" s="1"/>
      <c r="C52" s="1"/>
      <c r="D52" s="3">
        <f>-D51*(LOG(D51, 2))</f>
        <v>0</v>
      </c>
      <c r="E52" s="3">
        <v>0.0</v>
      </c>
      <c r="F52" s="3">
        <v>0.0</v>
      </c>
      <c r="G52" s="1"/>
      <c r="H52" s="1"/>
      <c r="I52" s="1"/>
      <c r="J52" s="1"/>
      <c r="K52" s="3">
        <f t="shared" ref="K52:L52" si="15">-K51*(LOG(K51, 2))</f>
        <v>0.3899750005</v>
      </c>
      <c r="L52" s="3">
        <f t="shared" si="15"/>
        <v>0.5283208336</v>
      </c>
      <c r="M52" s="3">
        <v>0.0</v>
      </c>
      <c r="N52" s="1"/>
      <c r="O52" s="1"/>
      <c r="P52" s="1"/>
      <c r="Q52" s="1"/>
      <c r="R52" s="3">
        <v>0.0</v>
      </c>
      <c r="S52" s="3">
        <v>0.0</v>
      </c>
      <c r="T52" s="3">
        <v>0.0</v>
      </c>
      <c r="U52" s="1"/>
      <c r="V52" s="1"/>
      <c r="W52" s="1"/>
      <c r="X52" s="1"/>
      <c r="Y52" s="1"/>
      <c r="Z52" s="1"/>
    </row>
    <row r="53">
      <c r="A53" s="1"/>
      <c r="B53" s="1"/>
      <c r="C53" s="1"/>
      <c r="D53" s="3">
        <f>D52+E52+F52</f>
        <v>0</v>
      </c>
      <c r="E53" s="1"/>
      <c r="F53" s="1"/>
      <c r="G53" s="1"/>
      <c r="H53" s="1"/>
      <c r="I53" s="1"/>
      <c r="J53" s="1"/>
      <c r="K53" s="3">
        <f>K52+L52+M52</f>
        <v>0.9182958341</v>
      </c>
      <c r="L53" s="1"/>
      <c r="M53" s="1"/>
      <c r="N53" s="1"/>
      <c r="O53" s="1"/>
      <c r="P53" s="1"/>
      <c r="Q53" s="1"/>
      <c r="R53" s="3">
        <f>R52+S52+T52</f>
        <v>0</v>
      </c>
      <c r="S53" s="1"/>
      <c r="T53" s="1"/>
      <c r="U53" s="1"/>
      <c r="V53" s="1"/>
      <c r="W53" s="1"/>
      <c r="X53" s="1"/>
      <c r="Y53" s="1"/>
      <c r="Z53" s="1"/>
    </row>
    <row r="54">
      <c r="A54" s="1"/>
      <c r="B54" s="3">
        <f>2/4</f>
        <v>0.5</v>
      </c>
      <c r="C54" s="1" t="s">
        <v>13</v>
      </c>
      <c r="D54" s="3">
        <f t="shared" ref="D54:E54" si="16">0.5</f>
        <v>0.5</v>
      </c>
      <c r="E54" s="3">
        <f t="shared" si="16"/>
        <v>0.5</v>
      </c>
      <c r="F54" s="3">
        <v>0.0</v>
      </c>
      <c r="G54" s="1"/>
      <c r="H54" s="1"/>
      <c r="I54" s="5">
        <f>1/4</f>
        <v>0.25</v>
      </c>
      <c r="J54" s="1" t="s">
        <v>13</v>
      </c>
      <c r="K54" s="3">
        <v>0.0</v>
      </c>
      <c r="L54" s="3">
        <f>1</f>
        <v>1</v>
      </c>
      <c r="M54" s="3">
        <v>0.0</v>
      </c>
      <c r="N54" s="1"/>
      <c r="O54" s="1"/>
      <c r="P54" s="5">
        <v>1.0</v>
      </c>
      <c r="Q54" s="1" t="s">
        <v>13</v>
      </c>
      <c r="R54" s="3">
        <f t="shared" ref="R54:S54" si="17">2/4</f>
        <v>0.5</v>
      </c>
      <c r="S54" s="3">
        <f t="shared" si="17"/>
        <v>0.5</v>
      </c>
      <c r="T54" s="3">
        <v>0.0</v>
      </c>
      <c r="U54" s="1"/>
      <c r="V54" s="1"/>
      <c r="W54" s="1"/>
      <c r="X54" s="1"/>
      <c r="Y54" s="1"/>
      <c r="Z54" s="1"/>
    </row>
    <row r="55">
      <c r="A55" s="1"/>
      <c r="B55" s="1"/>
      <c r="C55" s="1"/>
      <c r="D55" s="3">
        <f t="shared" ref="D55:E55" si="18">-D54*(LOG(D54, 2))</f>
        <v>0.5</v>
      </c>
      <c r="E55" s="3">
        <f t="shared" si="18"/>
        <v>0.5</v>
      </c>
      <c r="F55" s="3">
        <v>0.0</v>
      </c>
      <c r="G55" s="1"/>
      <c r="H55" s="1"/>
      <c r="I55" s="1"/>
      <c r="J55" s="1"/>
      <c r="K55" s="3">
        <v>0.0</v>
      </c>
      <c r="L55" s="3">
        <f>-L54*(LOG(L54, 2))</f>
        <v>0</v>
      </c>
      <c r="M55" s="3">
        <v>0.0</v>
      </c>
      <c r="N55" s="1"/>
      <c r="O55" s="1"/>
      <c r="P55" s="1"/>
      <c r="Q55" s="1"/>
      <c r="R55" s="3">
        <f t="shared" ref="R55:S55" si="19">-R54*(LOG(R54, 2))</f>
        <v>0.5</v>
      </c>
      <c r="S55" s="3">
        <f t="shared" si="19"/>
        <v>0.5</v>
      </c>
      <c r="T55" s="3">
        <v>0.0</v>
      </c>
      <c r="U55" s="1"/>
      <c r="V55" s="1"/>
      <c r="W55" s="1"/>
      <c r="X55" s="1"/>
      <c r="Y55" s="1"/>
      <c r="Z55" s="1"/>
    </row>
    <row r="56">
      <c r="A56" s="1"/>
      <c r="B56" s="1"/>
      <c r="C56" s="1"/>
      <c r="D56" s="3">
        <f>D55+E55+F55</f>
        <v>1</v>
      </c>
      <c r="E56" s="1"/>
      <c r="F56" s="1"/>
      <c r="G56" s="1"/>
      <c r="H56" s="1"/>
      <c r="I56" s="1"/>
      <c r="J56" s="1"/>
      <c r="K56" s="3">
        <f>K55+L55+M55</f>
        <v>0</v>
      </c>
      <c r="L56" s="1"/>
      <c r="M56" s="1"/>
      <c r="N56" s="1"/>
      <c r="O56" s="1"/>
      <c r="P56" s="1"/>
      <c r="Q56" s="1"/>
      <c r="R56" s="3">
        <f>R55+S55+T55</f>
        <v>1</v>
      </c>
      <c r="S56" s="1"/>
      <c r="T56" s="1"/>
      <c r="U56" s="1"/>
      <c r="V56" s="1"/>
      <c r="W56" s="1"/>
      <c r="X56" s="1"/>
      <c r="Y56" s="1"/>
      <c r="Z56" s="1"/>
    </row>
    <row r="57">
      <c r="A57" s="1"/>
      <c r="B57" s="3">
        <f>1/4</f>
        <v>0.25</v>
      </c>
      <c r="C57" s="1" t="s">
        <v>14</v>
      </c>
      <c r="D57" s="3">
        <v>0.0</v>
      </c>
      <c r="E57" s="3">
        <f>1</f>
        <v>1</v>
      </c>
      <c r="F57" s="3">
        <v>0.0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3">
        <v>0.0</v>
      </c>
      <c r="E58" s="3">
        <f>-E57*(LOG(E57, 2))</f>
        <v>0</v>
      </c>
      <c r="F58" s="3">
        <v>0.0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3">
        <f>D58+E58+F58</f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 t="s">
        <v>15</v>
      </c>
      <c r="D60" s="20">
        <f>$C$46-(B51*D53+B54*D56+B57*D59)</f>
        <v>0.5</v>
      </c>
      <c r="E60" s="1"/>
      <c r="F60" s="1"/>
      <c r="G60" s="1"/>
      <c r="H60" s="1"/>
      <c r="I60" s="1"/>
      <c r="J60" s="1" t="s">
        <v>15</v>
      </c>
      <c r="K60" s="5">
        <f>$C$46-(I51*K53+I54*K56)</f>
        <v>0.3112781245</v>
      </c>
      <c r="L60" s="1"/>
      <c r="M60" s="1"/>
      <c r="N60" s="1"/>
      <c r="O60" s="1"/>
      <c r="P60" s="1"/>
      <c r="Q60" s="1" t="s">
        <v>15</v>
      </c>
      <c r="R60" s="5">
        <f>$C$46-(P51*R53+P54*R56)</f>
        <v>0</v>
      </c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8" t="s">
        <v>16</v>
      </c>
      <c r="D61" s="1">
        <f>-(((B51*(LOG(B51,2))) + ((B54 * (LOG(B54,2))) + ((B57 * (LOG(B57,2)))))))</f>
        <v>1.5</v>
      </c>
      <c r="E61" s="1"/>
      <c r="F61" s="1"/>
      <c r="G61" s="1"/>
      <c r="H61" s="1"/>
      <c r="I61" s="1"/>
      <c r="J61" s="8" t="s">
        <v>16</v>
      </c>
      <c r="K61" s="1">
        <f>-(((I51*(LOG(I51,2))) + ((I54 * (LOG(I54,2))))))</f>
        <v>0.8112781245</v>
      </c>
      <c r="L61" s="1"/>
      <c r="M61" s="1"/>
      <c r="N61" s="1"/>
      <c r="O61" s="1"/>
      <c r="P61" s="1"/>
      <c r="Q61" s="8" t="s">
        <v>16</v>
      </c>
      <c r="R61" s="8">
        <v>0.0</v>
      </c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0" t="s">
        <v>17</v>
      </c>
      <c r="D62" s="9">
        <f>D60/D61</f>
        <v>0.3333333333</v>
      </c>
      <c r="E62" s="1"/>
      <c r="F62" s="1"/>
      <c r="G62" s="1"/>
      <c r="H62" s="1"/>
      <c r="I62" s="1"/>
      <c r="J62" s="10" t="s">
        <v>17</v>
      </c>
      <c r="K62" s="11">
        <f>K60/K61</f>
        <v>0.3836885466</v>
      </c>
      <c r="L62" s="1"/>
      <c r="M62" s="1"/>
      <c r="N62" s="1"/>
      <c r="O62" s="1"/>
      <c r="P62" s="1"/>
      <c r="Q62" s="10" t="s">
        <v>17</v>
      </c>
      <c r="R62" s="10">
        <v>0.0</v>
      </c>
      <c r="S62" s="1"/>
      <c r="T62" s="1"/>
      <c r="U62" s="1"/>
      <c r="V62" s="1"/>
      <c r="W62" s="1"/>
      <c r="X62" s="1"/>
      <c r="Y62" s="1"/>
      <c r="Z62" s="1"/>
    </row>
    <row r="63">
      <c r="A63" s="9"/>
      <c r="B63" s="9" t="s">
        <v>19</v>
      </c>
      <c r="C63" s="21" t="s">
        <v>6</v>
      </c>
      <c r="D63" s="9" t="s">
        <v>7</v>
      </c>
      <c r="E63" s="9" t="s">
        <v>8</v>
      </c>
      <c r="F63" s="9" t="s">
        <v>20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3">
        <v>1.0</v>
      </c>
      <c r="B64" s="14" t="s">
        <v>24</v>
      </c>
      <c r="C64" s="14" t="s">
        <v>26</v>
      </c>
      <c r="D64" s="14" t="s">
        <v>22</v>
      </c>
      <c r="E64" s="14" t="s">
        <v>29</v>
      </c>
      <c r="F64" s="14" t="s">
        <v>11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3">
        <v>2.0</v>
      </c>
      <c r="B65" s="14" t="s">
        <v>24</v>
      </c>
      <c r="C65" s="14" t="s">
        <v>26</v>
      </c>
      <c r="D65" s="14" t="s">
        <v>30</v>
      </c>
      <c r="E65" s="14" t="s">
        <v>29</v>
      </c>
      <c r="F65" s="14" t="s">
        <v>11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3">
        <v>3.0</v>
      </c>
      <c r="B66" s="14" t="s">
        <v>12</v>
      </c>
      <c r="C66" s="14" t="s">
        <v>26</v>
      </c>
      <c r="D66" s="14" t="s">
        <v>30</v>
      </c>
      <c r="E66" s="14" t="s">
        <v>29</v>
      </c>
      <c r="F66" s="14" t="s">
        <v>27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3">
        <v>4.0</v>
      </c>
      <c r="B67" s="14" t="s">
        <v>28</v>
      </c>
      <c r="C67" s="14" t="s">
        <v>26</v>
      </c>
      <c r="D67" s="14" t="s">
        <v>22</v>
      </c>
      <c r="E67" s="14" t="s">
        <v>29</v>
      </c>
      <c r="F67" s="14" t="s">
        <v>11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6">
        <v>5.0</v>
      </c>
      <c r="B68" s="17" t="s">
        <v>28</v>
      </c>
      <c r="C68" s="17" t="s">
        <v>21</v>
      </c>
      <c r="D68" s="17" t="s">
        <v>30</v>
      </c>
      <c r="E68" s="17" t="s">
        <v>29</v>
      </c>
      <c r="F68" s="17" t="s">
        <v>11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6">
        <v>6.0</v>
      </c>
      <c r="B69" s="17" t="s">
        <v>28</v>
      </c>
      <c r="C69" s="17" t="s">
        <v>21</v>
      </c>
      <c r="D69" s="17" t="s">
        <v>22</v>
      </c>
      <c r="E69" s="17" t="s">
        <v>29</v>
      </c>
      <c r="F69" s="17" t="s">
        <v>11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 t="s">
        <v>1</v>
      </c>
      <c r="D72" s="1" t="s">
        <v>2</v>
      </c>
      <c r="E72" s="1" t="s">
        <v>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>
        <v>0.0</v>
      </c>
      <c r="D73" s="5">
        <f>1/6</f>
        <v>0.1666666667</v>
      </c>
      <c r="E73" s="3">
        <f>5/6</f>
        <v>0.8333333333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>
        <v>0.0</v>
      </c>
      <c r="D74" s="3">
        <f t="shared" ref="D74:E74" si="20">-D73*(LOG(D73, 2))</f>
        <v>0.4308270835</v>
      </c>
      <c r="E74" s="3">
        <f t="shared" si="20"/>
        <v>0.2191953382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 t="s">
        <v>4</v>
      </c>
      <c r="C75" s="3">
        <f>C74+D74+E74</f>
        <v>0.6500224216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4" t="s">
        <v>5</v>
      </c>
      <c r="G78" s="1"/>
      <c r="H78" s="4" t="s">
        <v>6</v>
      </c>
      <c r="M78" s="1"/>
      <c r="N78" s="4" t="s">
        <v>7</v>
      </c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 t="s">
        <v>9</v>
      </c>
      <c r="E79" s="1" t="s">
        <v>10</v>
      </c>
      <c r="F79" s="1" t="s">
        <v>11</v>
      </c>
      <c r="G79" s="1"/>
      <c r="H79" s="1"/>
      <c r="I79" s="1"/>
      <c r="J79" s="1" t="s">
        <v>9</v>
      </c>
      <c r="K79" s="1" t="s">
        <v>10</v>
      </c>
      <c r="L79" s="1" t="s">
        <v>11</v>
      </c>
      <c r="M79" s="1"/>
      <c r="N79" s="1"/>
      <c r="O79" s="1"/>
      <c r="P79" s="1" t="s">
        <v>9</v>
      </c>
      <c r="Q79" s="1" t="s">
        <v>10</v>
      </c>
      <c r="R79" s="1" t="s">
        <v>11</v>
      </c>
      <c r="S79" s="1"/>
      <c r="T79" s="1"/>
      <c r="U79" s="1"/>
      <c r="V79" s="1"/>
      <c r="W79" s="1"/>
      <c r="X79" s="1"/>
      <c r="Y79" s="1"/>
      <c r="Z79" s="1"/>
    </row>
    <row r="80">
      <c r="A80" s="1"/>
      <c r="B80" s="3">
        <f>3/6</f>
        <v>0.5</v>
      </c>
      <c r="C80" s="1" t="s">
        <v>12</v>
      </c>
      <c r="D80" s="3">
        <v>0.0</v>
      </c>
      <c r="E80" s="3">
        <v>0.0</v>
      </c>
      <c r="F80" s="3">
        <v>1.0</v>
      </c>
      <c r="G80" s="1"/>
      <c r="H80" s="3">
        <f>3/4</f>
        <v>0.75</v>
      </c>
      <c r="I80" s="1" t="s">
        <v>12</v>
      </c>
      <c r="J80" s="3">
        <v>0.0</v>
      </c>
      <c r="K80" s="3">
        <v>0.0</v>
      </c>
      <c r="L80" s="3">
        <v>1.0</v>
      </c>
      <c r="M80" s="1"/>
      <c r="N80" s="3">
        <f>3/6</f>
        <v>0.5</v>
      </c>
      <c r="O80" s="1" t="s">
        <v>12</v>
      </c>
      <c r="P80" s="3">
        <v>0.0</v>
      </c>
      <c r="Q80" s="3">
        <v>0.0</v>
      </c>
      <c r="R80" s="3">
        <v>1.0</v>
      </c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3">
        <v>0.0</v>
      </c>
      <c r="E81" s="3">
        <v>0.0</v>
      </c>
      <c r="F81" s="3">
        <f>-F80*(LOG(F80, 2))</f>
        <v>0</v>
      </c>
      <c r="G81" s="1"/>
      <c r="H81" s="1"/>
      <c r="I81" s="1"/>
      <c r="J81" s="3">
        <v>0.0</v>
      </c>
      <c r="K81" s="3">
        <v>0.0</v>
      </c>
      <c r="L81" s="3">
        <f>-L80*(LOG(L80, 2))</f>
        <v>0</v>
      </c>
      <c r="M81" s="1"/>
      <c r="N81" s="1"/>
      <c r="O81" s="1"/>
      <c r="P81" s="3">
        <v>0.0</v>
      </c>
      <c r="Q81" s="3">
        <v>0.0</v>
      </c>
      <c r="R81" s="3">
        <f>-R80*(LOG(R80, 2))</f>
        <v>0</v>
      </c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3">
        <f>D81+E81+F81</f>
        <v>0</v>
      </c>
      <c r="E82" s="1"/>
      <c r="F82" s="1"/>
      <c r="G82" s="1"/>
      <c r="H82" s="1"/>
      <c r="I82" s="1"/>
      <c r="J82" s="3">
        <f>J81+K81+L81</f>
        <v>0</v>
      </c>
      <c r="K82" s="1"/>
      <c r="L82" s="1"/>
      <c r="M82" s="1"/>
      <c r="N82" s="1"/>
      <c r="O82" s="1"/>
      <c r="P82" s="3">
        <f>P81+Q81+R81</f>
        <v>0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3">
        <f>2/6</f>
        <v>0.3333333333</v>
      </c>
      <c r="C83" s="1" t="s">
        <v>13</v>
      </c>
      <c r="D83" s="3">
        <v>0.0</v>
      </c>
      <c r="E83" s="3">
        <v>0.0</v>
      </c>
      <c r="F83" s="3">
        <v>1.0</v>
      </c>
      <c r="G83" s="1"/>
      <c r="H83" s="5">
        <f>1/4</f>
        <v>0.25</v>
      </c>
      <c r="I83" s="1" t="s">
        <v>13</v>
      </c>
      <c r="J83" s="3">
        <v>0.0</v>
      </c>
      <c r="K83" s="3">
        <f>1/4</f>
        <v>0.25</v>
      </c>
      <c r="L83" s="3">
        <f>3/4</f>
        <v>0.75</v>
      </c>
      <c r="M83" s="1"/>
      <c r="N83" s="5">
        <f>3/6</f>
        <v>0.5</v>
      </c>
      <c r="O83" s="1" t="s">
        <v>13</v>
      </c>
      <c r="P83" s="3">
        <v>0.0</v>
      </c>
      <c r="Q83" s="3">
        <f>1/3</f>
        <v>0.3333333333</v>
      </c>
      <c r="R83" s="3">
        <f>2/3</f>
        <v>0.6666666667</v>
      </c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3">
        <v>0.0</v>
      </c>
      <c r="E84" s="3">
        <v>0.0</v>
      </c>
      <c r="F84" s="3">
        <f>-F83*(LOG(F83, 2))</f>
        <v>0</v>
      </c>
      <c r="G84" s="1"/>
      <c r="H84" s="1"/>
      <c r="I84" s="1"/>
      <c r="J84" s="3">
        <v>0.0</v>
      </c>
      <c r="K84" s="3">
        <f t="shared" ref="K84:L84" si="21">-K83*(LOG(K83, 2))</f>
        <v>0.5</v>
      </c>
      <c r="L84" s="3">
        <f t="shared" si="21"/>
        <v>0.3112781245</v>
      </c>
      <c r="M84" s="1"/>
      <c r="N84" s="1"/>
      <c r="O84" s="1"/>
      <c r="P84" s="3">
        <v>0.0</v>
      </c>
      <c r="Q84" s="3">
        <f t="shared" ref="Q84:R84" si="22">-Q83*(LOG(Q83, 2))</f>
        <v>0.5283208336</v>
      </c>
      <c r="R84" s="3">
        <f t="shared" si="22"/>
        <v>0.3899750005</v>
      </c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3">
        <f>D84+E84+F84</f>
        <v>0</v>
      </c>
      <c r="E85" s="1"/>
      <c r="F85" s="1"/>
      <c r="G85" s="1"/>
      <c r="H85" s="1"/>
      <c r="I85" s="1"/>
      <c r="J85" s="3">
        <f>J84+K84+L84</f>
        <v>0.8112781245</v>
      </c>
      <c r="K85" s="1"/>
      <c r="L85" s="1"/>
      <c r="M85" s="1"/>
      <c r="N85" s="1"/>
      <c r="O85" s="1"/>
      <c r="P85" s="3">
        <f>P84+Q84+R84</f>
        <v>0.9182958341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3">
        <f>1/6</f>
        <v>0.1666666667</v>
      </c>
      <c r="C86" s="1" t="s">
        <v>14</v>
      </c>
      <c r="D86" s="3">
        <v>0.0</v>
      </c>
      <c r="E86" s="3">
        <v>0.0</v>
      </c>
      <c r="F86" s="3">
        <v>1.0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3">
        <v>0.0</v>
      </c>
      <c r="E87" s="3">
        <v>0.0</v>
      </c>
      <c r="F87" s="3">
        <f>-F86*(LOG(F86, 2))</f>
        <v>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3">
        <f>D87+E87+F87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 t="s">
        <v>15</v>
      </c>
      <c r="D89" s="6">
        <f>C75-(B80*D82+B83*D85+B86*D88)</f>
        <v>0.6500224216</v>
      </c>
      <c r="E89" s="1"/>
      <c r="F89" s="1"/>
      <c r="G89" s="1"/>
      <c r="H89" s="1"/>
      <c r="I89" s="1" t="s">
        <v>15</v>
      </c>
      <c r="J89" s="5">
        <f>C75-(H80*J82+H83*J85)</f>
        <v>0.4472028905</v>
      </c>
      <c r="K89" s="1"/>
      <c r="L89" s="1"/>
      <c r="M89" s="1"/>
      <c r="N89" s="1"/>
      <c r="O89" s="1" t="s">
        <v>15</v>
      </c>
      <c r="P89" s="5">
        <f>C75-(N80*P82+N83*P85)</f>
        <v>0.1908745046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8" t="s">
        <v>16</v>
      </c>
      <c r="D90" s="1">
        <f>-(((B80*(LOG(B80,2))) + ((B83 * (LOG(B83,2))) + ((B86 * (LOG(B86,2)))))))</f>
        <v>1.459147917</v>
      </c>
      <c r="E90" s="1"/>
      <c r="F90" s="1"/>
      <c r="G90" s="1"/>
      <c r="H90" s="1"/>
      <c r="I90" s="8" t="s">
        <v>16</v>
      </c>
      <c r="J90" s="1">
        <f>-(((H80*(LOG(H80,2))) + ((H83 * (LOG(H83,2))))))</f>
        <v>0.8112781245</v>
      </c>
      <c r="K90" s="1"/>
      <c r="L90" s="1"/>
      <c r="M90" s="1"/>
      <c r="N90" s="1"/>
      <c r="O90" s="8" t="s">
        <v>16</v>
      </c>
      <c r="P90" s="1">
        <f>-(((N80*(LOG(N80,2))) + ((N83 * (LOG(N83,2))))))</f>
        <v>1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0" t="s">
        <v>17</v>
      </c>
      <c r="D91" s="9">
        <f>D89/D90</f>
        <v>0.4454808276</v>
      </c>
      <c r="E91" s="1"/>
      <c r="F91" s="1"/>
      <c r="G91" s="1"/>
      <c r="H91" s="1"/>
      <c r="I91" s="10" t="s">
        <v>17</v>
      </c>
      <c r="J91" s="11">
        <f>J89/J90</f>
        <v>0.5512325269</v>
      </c>
      <c r="K91" s="1"/>
      <c r="L91" s="1"/>
      <c r="M91" s="1"/>
      <c r="N91" s="1"/>
      <c r="O91" s="10" t="s">
        <v>17</v>
      </c>
      <c r="P91" s="15">
        <f>P89/P90</f>
        <v>0.1908745046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 t="s">
        <v>31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1" t="s">
        <v>19</v>
      </c>
      <c r="C96" s="12" t="s">
        <v>6</v>
      </c>
      <c r="D96" s="1" t="s">
        <v>7</v>
      </c>
      <c r="E96" s="12" t="s">
        <v>8</v>
      </c>
      <c r="F96" s="1" t="s">
        <v>20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3">
        <v>1.0</v>
      </c>
      <c r="B97" s="14" t="s">
        <v>24</v>
      </c>
      <c r="C97" s="14" t="s">
        <v>21</v>
      </c>
      <c r="D97" s="14" t="s">
        <v>22</v>
      </c>
      <c r="E97" s="14" t="s">
        <v>25</v>
      </c>
      <c r="F97" s="14" t="s">
        <v>9</v>
      </c>
      <c r="G97" s="1"/>
      <c r="H97" s="1"/>
      <c r="I97" s="3"/>
      <c r="J97" s="5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22">
        <v>2.0</v>
      </c>
      <c r="B98" s="19" t="s">
        <v>28</v>
      </c>
      <c r="C98" s="19" t="s">
        <v>21</v>
      </c>
      <c r="D98" s="19" t="s">
        <v>22</v>
      </c>
      <c r="E98" s="19" t="s">
        <v>25</v>
      </c>
      <c r="F98" s="19" t="s">
        <v>27</v>
      </c>
      <c r="G98" s="1"/>
      <c r="H98" s="1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23">
        <v>3.0</v>
      </c>
      <c r="B99" s="17" t="s">
        <v>12</v>
      </c>
      <c r="C99" s="17" t="s">
        <v>21</v>
      </c>
      <c r="D99" s="17" t="s">
        <v>22</v>
      </c>
      <c r="E99" s="17" t="s">
        <v>25</v>
      </c>
      <c r="F99" s="17" t="s">
        <v>9</v>
      </c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 t="s">
        <v>1</v>
      </c>
      <c r="D101" s="1" t="s">
        <v>2</v>
      </c>
      <c r="E101" s="1" t="s">
        <v>3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>
        <f>2/3</f>
        <v>0.6666666667</v>
      </c>
      <c r="D102" s="5">
        <f>1/3</f>
        <v>0.3333333333</v>
      </c>
      <c r="E102" s="24">
        <v>0.0</v>
      </c>
      <c r="F102" s="4"/>
      <c r="G102" s="1"/>
      <c r="H102" s="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>
        <f t="shared" ref="C103:D103" si="23">-C102*(LOG(C102, 2))</f>
        <v>0.3899750005</v>
      </c>
      <c r="D103" s="3">
        <f t="shared" si="23"/>
        <v>0.5283208336</v>
      </c>
      <c r="E103" s="24">
        <v>0.0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 t="s">
        <v>4</v>
      </c>
      <c r="C104" s="3">
        <f>C103+D103+E103</f>
        <v>0.9182958341</v>
      </c>
      <c r="D104" s="1"/>
      <c r="E104" s="1"/>
      <c r="F104" s="3"/>
      <c r="G104" s="1"/>
      <c r="H104" s="3"/>
      <c r="I104" s="1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3"/>
      <c r="E105" s="3"/>
      <c r="F105" s="3"/>
      <c r="G105" s="1"/>
      <c r="H105" s="1"/>
      <c r="I105" s="1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4" t="s">
        <v>5</v>
      </c>
      <c r="G106" s="1"/>
      <c r="H106" s="25" t="s">
        <v>7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 t="s">
        <v>9</v>
      </c>
      <c r="E107" s="1" t="s">
        <v>10</v>
      </c>
      <c r="F107" s="1" t="s">
        <v>11</v>
      </c>
      <c r="G107" s="1"/>
      <c r="H107" s="26"/>
      <c r="I107" s="1"/>
      <c r="J107" s="1" t="s">
        <v>9</v>
      </c>
      <c r="K107" s="1" t="s">
        <v>10</v>
      </c>
      <c r="L107" s="1" t="s">
        <v>11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3">
        <f>1/3</f>
        <v>0.3333333333</v>
      </c>
      <c r="C108" s="1" t="s">
        <v>12</v>
      </c>
      <c r="D108" s="3">
        <v>0.0</v>
      </c>
      <c r="E108" s="24">
        <v>1.0</v>
      </c>
      <c r="F108" s="24">
        <v>0.0</v>
      </c>
      <c r="G108" s="1"/>
      <c r="H108" s="3">
        <v>1.0</v>
      </c>
      <c r="I108" s="1" t="s">
        <v>12</v>
      </c>
      <c r="J108" s="3">
        <v>0.0</v>
      </c>
      <c r="K108" s="3">
        <v>0.0</v>
      </c>
      <c r="L108" s="3">
        <v>1.0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3">
        <v>0.0</v>
      </c>
      <c r="E109" s="3">
        <f>-E108*(LOG(E108, 2))</f>
        <v>0</v>
      </c>
      <c r="F109" s="24">
        <v>0.0</v>
      </c>
      <c r="G109" s="1"/>
      <c r="H109" s="1"/>
      <c r="I109" s="1"/>
      <c r="J109" s="3">
        <v>0.0</v>
      </c>
      <c r="K109" s="3">
        <v>0.0</v>
      </c>
      <c r="L109" s="3">
        <f>-L108*(LOG(L108, 2))</f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3">
        <f>D109+E109+F109</f>
        <v>0</v>
      </c>
      <c r="E110" s="1"/>
      <c r="F110" s="1"/>
      <c r="G110" s="1"/>
      <c r="H110" s="1"/>
      <c r="I110" s="1"/>
      <c r="J110" s="3">
        <f>J109+K109+L109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3">
        <f>2/6</f>
        <v>0.3333333333</v>
      </c>
      <c r="C111" s="1" t="s">
        <v>13</v>
      </c>
      <c r="D111" s="24">
        <v>1.0</v>
      </c>
      <c r="E111" s="3">
        <v>0.0</v>
      </c>
      <c r="F111" s="24">
        <v>0.0</v>
      </c>
      <c r="G111" s="1"/>
      <c r="H111" s="5">
        <v>0.0</v>
      </c>
      <c r="I111" s="1" t="s">
        <v>13</v>
      </c>
      <c r="J111" s="3">
        <v>0.0</v>
      </c>
      <c r="K111" s="3">
        <v>0.0</v>
      </c>
      <c r="L111" s="3">
        <v>0.0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3">
        <f>-D111*(LOG(D111, 2))</f>
        <v>0</v>
      </c>
      <c r="E112" s="3">
        <v>0.0</v>
      </c>
      <c r="F112" s="24">
        <v>0.0</v>
      </c>
      <c r="G112" s="1"/>
      <c r="H112" s="1"/>
      <c r="I112" s="1"/>
      <c r="J112" s="3">
        <v>0.0</v>
      </c>
      <c r="K112" s="3">
        <v>0.0</v>
      </c>
      <c r="L112" s="3">
        <v>0.0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3">
        <f>D112+E112+F112</f>
        <v>0</v>
      </c>
      <c r="E113" s="1"/>
      <c r="F113" s="1"/>
      <c r="G113" s="1"/>
      <c r="H113" s="1"/>
      <c r="I113" s="1"/>
      <c r="J113" s="5">
        <f>J112+K112+L112</f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3">
        <f>1/3</f>
        <v>0.3333333333</v>
      </c>
      <c r="C114" s="1" t="s">
        <v>14</v>
      </c>
      <c r="D114" s="3">
        <v>1.0</v>
      </c>
      <c r="E114" s="3">
        <v>0.0</v>
      </c>
      <c r="F114" s="24">
        <v>0.0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3">
        <f>-D114*(LOG(D114, 2))</f>
        <v>0</v>
      </c>
      <c r="E115" s="3">
        <v>0.0</v>
      </c>
      <c r="F115" s="24">
        <v>0.0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3">
        <f>D115+E115+F115</f>
        <v>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 t="s">
        <v>15</v>
      </c>
      <c r="D117" s="6">
        <f>C104-(B108*D110+B111*D113+B114*D116)</f>
        <v>0.9182958341</v>
      </c>
      <c r="E117" s="1"/>
      <c r="F117" s="1"/>
      <c r="G117" s="1"/>
      <c r="H117" s="1"/>
      <c r="I117" s="1" t="s">
        <v>15</v>
      </c>
      <c r="J117" s="5">
        <f>C103-(H108*J110+H111*J113)</f>
        <v>0.3899750005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8" t="s">
        <v>16</v>
      </c>
      <c r="D118" s="1">
        <f>-(((B108*(LOG(B108,2))) + ((B111 * (LOG(B111,2))) + ((B114 * (LOG(B114,2)))))))</f>
        <v>1.584962501</v>
      </c>
      <c r="E118" s="1"/>
      <c r="F118" s="1"/>
      <c r="G118" s="1"/>
      <c r="H118" s="1"/>
      <c r="I118" s="1" t="s">
        <v>16</v>
      </c>
      <c r="J118" s="3">
        <f>-(((H108*(LOG(H108,2)))))</f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0" t="s">
        <v>17</v>
      </c>
      <c r="D119" s="11">
        <f>D117/D118</f>
        <v>0.5793801643</v>
      </c>
      <c r="E119" s="1"/>
      <c r="F119" s="1"/>
      <c r="G119" s="1"/>
      <c r="H119" s="1"/>
      <c r="I119" s="15" t="s">
        <v>17</v>
      </c>
      <c r="J119" s="6">
        <v>0.0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9"/>
      <c r="B121" s="21" t="s">
        <v>19</v>
      </c>
      <c r="C121" s="21" t="s">
        <v>6</v>
      </c>
      <c r="D121" s="9" t="s">
        <v>7</v>
      </c>
      <c r="E121" s="27" t="s">
        <v>8</v>
      </c>
      <c r="F121" s="9" t="s">
        <v>20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3">
        <v>1.0</v>
      </c>
      <c r="B122" s="14" t="s">
        <v>24</v>
      </c>
      <c r="C122" s="14" t="s">
        <v>26</v>
      </c>
      <c r="D122" s="14" t="s">
        <v>22</v>
      </c>
      <c r="E122" s="14" t="s">
        <v>29</v>
      </c>
      <c r="F122" s="14" t="s">
        <v>11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3">
        <v>2.0</v>
      </c>
      <c r="B123" s="14" t="s">
        <v>24</v>
      </c>
      <c r="C123" s="14" t="s">
        <v>26</v>
      </c>
      <c r="D123" s="14" t="s">
        <v>30</v>
      </c>
      <c r="E123" s="14" t="s">
        <v>29</v>
      </c>
      <c r="F123" s="14" t="s">
        <v>11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8">
        <v>3.0</v>
      </c>
      <c r="B124" s="19" t="s">
        <v>12</v>
      </c>
      <c r="C124" s="19" t="s">
        <v>26</v>
      </c>
      <c r="D124" s="19" t="s">
        <v>30</v>
      </c>
      <c r="E124" s="19" t="s">
        <v>29</v>
      </c>
      <c r="F124" s="19" t="s">
        <v>27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6">
        <v>4.0</v>
      </c>
      <c r="B125" s="17" t="s">
        <v>28</v>
      </c>
      <c r="C125" s="17" t="s">
        <v>26</v>
      </c>
      <c r="D125" s="17" t="s">
        <v>22</v>
      </c>
      <c r="E125" s="17" t="s">
        <v>29</v>
      </c>
      <c r="F125" s="17" t="s">
        <v>11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 t="s">
        <v>1</v>
      </c>
      <c r="D128" s="1" t="s">
        <v>2</v>
      </c>
      <c r="E128" s="1" t="s">
        <v>3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4">
        <v>0.0</v>
      </c>
      <c r="D129" s="5">
        <f>1/4</f>
        <v>0.25</v>
      </c>
      <c r="E129" s="24">
        <f>3/4</f>
        <v>0.75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4">
        <v>0.0</v>
      </c>
      <c r="D130" s="3">
        <f t="shared" ref="D130:E130" si="24">-D129*(LOG(D129, 2))</f>
        <v>0.5</v>
      </c>
      <c r="E130" s="3">
        <f t="shared" si="24"/>
        <v>0.3112781245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 t="s">
        <v>4</v>
      </c>
      <c r="C131" s="3">
        <f>C130+D130+E130</f>
        <v>0.8112781245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4" t="s">
        <v>5</v>
      </c>
      <c r="G134" s="1"/>
      <c r="H134" s="25" t="s">
        <v>7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 t="s">
        <v>9</v>
      </c>
      <c r="E135" s="1" t="s">
        <v>10</v>
      </c>
      <c r="F135" s="1" t="s">
        <v>11</v>
      </c>
      <c r="G135" s="1"/>
      <c r="H135" s="26"/>
      <c r="I135" s="1"/>
      <c r="J135" s="1" t="s">
        <v>9</v>
      </c>
      <c r="K135" s="1" t="s">
        <v>10</v>
      </c>
      <c r="L135" s="1" t="s">
        <v>11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3">
        <f>1/4</f>
        <v>0.25</v>
      </c>
      <c r="C136" s="1" t="s">
        <v>12</v>
      </c>
      <c r="D136" s="3">
        <v>0.0</v>
      </c>
      <c r="E136" s="24">
        <v>0.0</v>
      </c>
      <c r="F136" s="28">
        <v>1.0</v>
      </c>
      <c r="G136" s="1"/>
      <c r="H136" s="3">
        <f>2/4</f>
        <v>0.5</v>
      </c>
      <c r="I136" s="1" t="s">
        <v>12</v>
      </c>
      <c r="J136" s="3">
        <v>0.0</v>
      </c>
      <c r="K136" s="3">
        <f t="shared" ref="K136:L136" si="25">0.5</f>
        <v>0.5</v>
      </c>
      <c r="L136" s="3">
        <f t="shared" si="25"/>
        <v>0.5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3">
        <v>0.0</v>
      </c>
      <c r="E137" s="24">
        <v>0.0</v>
      </c>
      <c r="F137" s="28">
        <f>-F136*(LOG(F136, 2))</f>
        <v>0</v>
      </c>
      <c r="G137" s="1"/>
      <c r="H137" s="1"/>
      <c r="I137" s="1"/>
      <c r="J137" s="3">
        <v>0.0</v>
      </c>
      <c r="K137" s="3">
        <f t="shared" ref="K137:L137" si="26">-K136*(LOG(K136, 2))</f>
        <v>0.5</v>
      </c>
      <c r="L137" s="3">
        <f t="shared" si="26"/>
        <v>0.5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3">
        <f>D137+E137+F137</f>
        <v>0</v>
      </c>
      <c r="E138" s="1"/>
      <c r="F138" s="1"/>
      <c r="G138" s="1"/>
      <c r="H138" s="1"/>
      <c r="I138" s="1"/>
      <c r="J138" s="3">
        <f>J137+K137+L137</f>
        <v>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3">
        <f>2/4</f>
        <v>0.5</v>
      </c>
      <c r="C139" s="1" t="s">
        <v>13</v>
      </c>
      <c r="D139" s="24">
        <v>1.0</v>
      </c>
      <c r="E139" s="3">
        <v>0.0</v>
      </c>
      <c r="F139" s="24">
        <v>0.0</v>
      </c>
      <c r="G139" s="1"/>
      <c r="H139" s="5">
        <f>2/4</f>
        <v>0.5</v>
      </c>
      <c r="I139" s="1" t="s">
        <v>13</v>
      </c>
      <c r="J139" s="3">
        <v>0.0</v>
      </c>
      <c r="K139" s="3">
        <v>0.0</v>
      </c>
      <c r="L139" s="3">
        <v>1.0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3">
        <f>-D139*(LOG(D139, 2))</f>
        <v>0</v>
      </c>
      <c r="E140" s="3">
        <v>0.0</v>
      </c>
      <c r="F140" s="24">
        <v>0.0</v>
      </c>
      <c r="G140" s="1"/>
      <c r="H140" s="1"/>
      <c r="I140" s="1"/>
      <c r="J140" s="3">
        <v>0.0</v>
      </c>
      <c r="K140" s="3">
        <v>0.0</v>
      </c>
      <c r="L140" s="3">
        <f>-L139*(LOG(L139, 2))</f>
        <v>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3">
        <f>D140+E140+F140</f>
        <v>0</v>
      </c>
      <c r="E141" s="1"/>
      <c r="F141" s="1"/>
      <c r="G141" s="1"/>
      <c r="H141" s="1"/>
      <c r="I141" s="1"/>
      <c r="J141" s="5">
        <f>J140+K140+L140</f>
        <v>0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3">
        <f>1/4</f>
        <v>0.25</v>
      </c>
      <c r="C142" s="1" t="s">
        <v>14</v>
      </c>
      <c r="D142" s="24">
        <v>0.0</v>
      </c>
      <c r="E142" s="3">
        <v>1.0</v>
      </c>
      <c r="F142" s="24">
        <v>0.0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24">
        <v>0.0</v>
      </c>
      <c r="E143" s="3">
        <f>-E142*(LOG(E142, 2))</f>
        <v>0</v>
      </c>
      <c r="F143" s="24">
        <v>0.0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3">
        <f>D143+E143+F143</f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 t="s">
        <v>15</v>
      </c>
      <c r="D145" s="6">
        <f>C131-(B136*D138+B139*D141+B142*D144)</f>
        <v>0.8112781245</v>
      </c>
      <c r="E145" s="1"/>
      <c r="F145" s="1"/>
      <c r="G145" s="1"/>
      <c r="H145" s="1"/>
      <c r="I145" s="1" t="s">
        <v>15</v>
      </c>
      <c r="J145" s="5">
        <f>C131-(H136*J138+H139*J141)</f>
        <v>0.3112781245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8" t="s">
        <v>16</v>
      </c>
      <c r="D146" s="1">
        <f>-(((B136*(LOG(B136,2))) + ((B139 * (LOG(B139,2))) + ((B142 * (LOG(B142,2)))))))</f>
        <v>1.5</v>
      </c>
      <c r="E146" s="1"/>
      <c r="F146" s="1"/>
      <c r="G146" s="1"/>
      <c r="H146" s="1"/>
      <c r="I146" s="1" t="s">
        <v>16</v>
      </c>
      <c r="J146" s="1">
        <f>-(((H136*(LOG(H136,2))) + ((H139 * (LOG(H139,2))))))</f>
        <v>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0" t="s">
        <v>17</v>
      </c>
      <c r="D147" s="11">
        <f>D145/D146</f>
        <v>0.540852083</v>
      </c>
      <c r="E147" s="1"/>
      <c r="F147" s="1"/>
      <c r="G147" s="1"/>
      <c r="H147" s="1"/>
      <c r="I147" s="15" t="s">
        <v>17</v>
      </c>
      <c r="J147" s="9">
        <f>J145/J146</f>
        <v>0.3112781245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78:F78"/>
    <mergeCell ref="H78:L78"/>
    <mergeCell ref="N78:R78"/>
    <mergeCell ref="H102:L102"/>
    <mergeCell ref="B106:F106"/>
    <mergeCell ref="H106:L106"/>
    <mergeCell ref="B134:F134"/>
    <mergeCell ref="H134:L134"/>
    <mergeCell ref="B9:F9"/>
    <mergeCell ref="H9:L9"/>
    <mergeCell ref="O9:S9"/>
    <mergeCell ref="U9:Y9"/>
    <mergeCell ref="B49:F49"/>
    <mergeCell ref="I49:M49"/>
    <mergeCell ref="P49:T49"/>
  </mergeCells>
  <drawing r:id="rId1"/>
</worksheet>
</file>