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<sst xmlns="http://schemas.openxmlformats.org/spreadsheetml/2006/main" count="258" uniqueCount="31">
  <si>
    <t>Interação 1</t>
  </si>
  <si>
    <t>pa</t>
  </si>
  <si>
    <t>pm</t>
  </si>
  <si>
    <t>pb</t>
  </si>
  <si>
    <t>Entropia Inicial</t>
  </si>
  <si>
    <t>Histórico de crédito</t>
  </si>
  <si>
    <t>Dívida</t>
  </si>
  <si>
    <t>Garantia</t>
  </si>
  <si>
    <t>Renda</t>
  </si>
  <si>
    <t>Alto</t>
  </si>
  <si>
    <t>Médio</t>
  </si>
  <si>
    <t>Baixo</t>
  </si>
  <si>
    <t>Ruim</t>
  </si>
  <si>
    <t>Desconhecido</t>
  </si>
  <si>
    <t>Bom</t>
  </si>
  <si>
    <t>Ganho de informação</t>
  </si>
  <si>
    <t>Regra1 - Se a renda for entre 0 e 15K, então o risco é alto</t>
  </si>
  <si>
    <t>Interação 2</t>
  </si>
  <si>
    <t>Crédito</t>
  </si>
  <si>
    <t>Risco</t>
  </si>
  <si>
    <t>Alta</t>
  </si>
  <si>
    <t>Nenhuma</t>
  </si>
  <si>
    <t>0 a 15</t>
  </si>
  <si>
    <t>Desconhecida</t>
  </si>
  <si>
    <t>15 a 35</t>
  </si>
  <si>
    <t>Baixa</t>
  </si>
  <si>
    <t>Moderado</t>
  </si>
  <si>
    <t>Boa</t>
  </si>
  <si>
    <t>Acima de 35</t>
  </si>
  <si>
    <t>Adequada</t>
  </si>
  <si>
    <t>Interação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</si>
</sst>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00"/>
        <bgColor rgb="FFFFFF00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1" numFmtId="4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3" fontId="1" numFmtId="0" xfId="0" applyFill="1" applyFont="1"/>
    <xf borderId="0" fillId="3" fontId="1" numFmtId="4" xfId="0" applyFont="1" applyNumberFormat="1"/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8" fontId="1" numFmtId="0" xfId="0" applyAlignment="1" applyFill="1" applyFont="1">
      <alignment readingOrder="0"/>
    </xf>
    <xf borderId="0" fillId="9" fontId="1" numFmtId="0" xfId="0" applyAlignment="1" applyFill="1" applyFon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0"/>
    <col customWidth="1" min="4" max="4" width="15.25"/>
  </cols>
  <sheetData>
    <row r="1">
      <c r="B1" s="1" t="s">
        <v>0</v>
      </c>
    </row>
    <row r="2">
      <c r="D2" s="2" t="s">
        <v>1</v>
      </c>
      <c r="E2" s="2" t="s">
        <v>2</v>
      </c>
      <c r="F2" s="2" t="s">
        <v>3</v>
      </c>
    </row>
    <row r="3">
      <c r="D3" s="2">
        <f>6/14</f>
        <v>0.4285714286</v>
      </c>
      <c r="E3" s="3">
        <f>3/14</f>
        <v>0.2142857143</v>
      </c>
      <c r="F3" s="3">
        <f>5/14</f>
        <v>0.3571428571</v>
      </c>
    </row>
    <row r="4">
      <c r="D4" s="3">
        <f t="shared" ref="D4:F4" si="1">-D3*(LOG(D3, 2))</f>
        <v>0.5238824663</v>
      </c>
      <c r="E4" s="3">
        <f t="shared" si="1"/>
        <v>0.4762269474</v>
      </c>
      <c r="F4" s="3">
        <f t="shared" si="1"/>
        <v>0.5305095811</v>
      </c>
    </row>
    <row r="5">
      <c r="C5" s="2" t="s">
        <v>4</v>
      </c>
      <c r="D5" s="3">
        <f>D4+E4+F4</f>
        <v>1.530618995</v>
      </c>
    </row>
    <row r="9">
      <c r="B9" s="4" t="s">
        <v>5</v>
      </c>
      <c r="H9" s="4" t="s">
        <v>6</v>
      </c>
      <c r="O9" s="5" t="s">
        <v>7</v>
      </c>
      <c r="U9" s="4" t="s">
        <v>8</v>
      </c>
    </row>
    <row r="10">
      <c r="D10" s="2" t="s">
        <v>9</v>
      </c>
      <c r="E10" s="2" t="s">
        <v>10</v>
      </c>
      <c r="F10" s="2" t="s">
        <v>11</v>
      </c>
      <c r="J10" s="2" t="s">
        <v>9</v>
      </c>
      <c r="K10" s="2" t="s">
        <v>10</v>
      </c>
      <c r="L10" s="2" t="s">
        <v>11</v>
      </c>
      <c r="O10" s="6"/>
      <c r="P10" s="6"/>
      <c r="Q10" s="6" t="s">
        <v>9</v>
      </c>
      <c r="R10" s="6" t="s">
        <v>10</v>
      </c>
      <c r="S10" s="6" t="s">
        <v>11</v>
      </c>
      <c r="W10" s="2" t="s">
        <v>9</v>
      </c>
      <c r="X10" s="2" t="s">
        <v>10</v>
      </c>
      <c r="Y10" s="2" t="s">
        <v>11</v>
      </c>
    </row>
    <row r="11">
      <c r="B11" s="3">
        <f>4/14</f>
        <v>0.2857142857</v>
      </c>
      <c r="C11" s="2" t="s">
        <v>12</v>
      </c>
      <c r="D11" s="3">
        <f>3/4</f>
        <v>0.75</v>
      </c>
      <c r="E11" s="2">
        <v>0.25</v>
      </c>
      <c r="F11" s="2">
        <v>0.0</v>
      </c>
      <c r="H11" s="3">
        <f>7/14</f>
        <v>0.5</v>
      </c>
      <c r="I11" s="2" t="s">
        <v>12</v>
      </c>
      <c r="J11" s="3">
        <f>4/7</f>
        <v>0.5714285714</v>
      </c>
      <c r="K11" s="7">
        <f>1/7</f>
        <v>0.1428571429</v>
      </c>
      <c r="L11" s="7">
        <f>2/7</f>
        <v>0.2857142857</v>
      </c>
      <c r="O11" s="8">
        <f>11/14</f>
        <v>0.7857142857</v>
      </c>
      <c r="P11" s="6" t="s">
        <v>12</v>
      </c>
      <c r="Q11" s="8">
        <f>6/11</f>
        <v>0.5454545455</v>
      </c>
      <c r="R11" s="9">
        <f>2/11</f>
        <v>0.1818181818</v>
      </c>
      <c r="S11" s="9">
        <f>3/11</f>
        <v>0.2727272727</v>
      </c>
      <c r="U11" s="3">
        <f>4/14</f>
        <v>0.2857142857</v>
      </c>
      <c r="V11" s="2" t="s">
        <v>12</v>
      </c>
      <c r="W11" s="2">
        <v>1.0</v>
      </c>
      <c r="X11" s="2">
        <v>0.0</v>
      </c>
      <c r="Y11" s="2">
        <v>0.0</v>
      </c>
    </row>
    <row r="12">
      <c r="D12" s="3">
        <f t="shared" ref="D12:E12" si="2">-D11*(LOG(D11, 2))</f>
        <v>0.3112781245</v>
      </c>
      <c r="E12" s="3">
        <f t="shared" si="2"/>
        <v>0.5</v>
      </c>
      <c r="F12" s="2">
        <v>0.0</v>
      </c>
      <c r="J12" s="3">
        <f t="shared" ref="J12:L12" si="3">-J11*(LOG(J11, 2))</f>
        <v>0.4613456697</v>
      </c>
      <c r="K12" s="3">
        <f t="shared" si="3"/>
        <v>0.4010507032</v>
      </c>
      <c r="L12" s="3">
        <f t="shared" si="3"/>
        <v>0.5163871206</v>
      </c>
      <c r="O12" s="6"/>
      <c r="P12" s="6"/>
      <c r="Q12" s="8">
        <f t="shared" ref="Q12:S12" si="4">-Q11*(LOG(Q11, 2))</f>
        <v>0.4769831552</v>
      </c>
      <c r="R12" s="8">
        <f t="shared" si="4"/>
        <v>0.4471693852</v>
      </c>
      <c r="S12" s="8">
        <f t="shared" si="4"/>
        <v>0.5112188503</v>
      </c>
      <c r="W12" s="3">
        <f>-W11*(LOG(W11, 2))</f>
        <v>0</v>
      </c>
      <c r="X12" s="2">
        <v>0.0</v>
      </c>
      <c r="Y12" s="2">
        <v>0.0</v>
      </c>
    </row>
    <row r="13">
      <c r="D13" s="3">
        <f>D12+E12+F12</f>
        <v>0.8112781245</v>
      </c>
      <c r="J13" s="3">
        <f>J12+K12+L12</f>
        <v>1.378783493</v>
      </c>
      <c r="O13" s="6"/>
      <c r="P13" s="6"/>
      <c r="Q13" s="8">
        <f>Q12+R12+S12</f>
        <v>1.435371391</v>
      </c>
      <c r="R13" s="6"/>
      <c r="S13" s="6"/>
      <c r="W13" s="3">
        <f>W12+X12+Y12</f>
        <v>0</v>
      </c>
    </row>
    <row r="14">
      <c r="B14" s="2">
        <f>5/14</f>
        <v>0.3571428571</v>
      </c>
      <c r="C14" s="2" t="s">
        <v>13</v>
      </c>
      <c r="D14" s="3">
        <f>2/5</f>
        <v>0.4</v>
      </c>
      <c r="E14" s="2">
        <v>0.2</v>
      </c>
      <c r="F14" s="2">
        <v>0.4</v>
      </c>
      <c r="H14" s="2">
        <v>0.5</v>
      </c>
      <c r="I14" s="2" t="s">
        <v>13</v>
      </c>
      <c r="J14" s="3">
        <f t="shared" ref="J14:K14" si="5">2/7</f>
        <v>0.2857142857</v>
      </c>
      <c r="K14" s="2">
        <f t="shared" si="5"/>
        <v>0.2857142857</v>
      </c>
      <c r="L14" s="2">
        <f>3/7</f>
        <v>0.4285714286</v>
      </c>
      <c r="O14" s="8">
        <f>3/14</f>
        <v>0.2142857143</v>
      </c>
      <c r="P14" s="6" t="s">
        <v>13</v>
      </c>
      <c r="Q14" s="8">
        <v>0.0</v>
      </c>
      <c r="R14" s="8">
        <f>1/3</f>
        <v>0.3333333333</v>
      </c>
      <c r="S14" s="8">
        <f>2/3</f>
        <v>0.6666666667</v>
      </c>
      <c r="U14" s="2">
        <f>4/14</f>
        <v>0.2857142857</v>
      </c>
      <c r="V14" s="2" t="s">
        <v>13</v>
      </c>
      <c r="W14" s="3">
        <f>2/4</f>
        <v>0.5</v>
      </c>
      <c r="X14" s="2">
        <v>0.5</v>
      </c>
      <c r="Y14" s="2">
        <v>0.0</v>
      </c>
    </row>
    <row r="15">
      <c r="D15" s="3">
        <f t="shared" ref="D15:F15" si="6">-D14*(LOG(D14, 2))</f>
        <v>0.528771238</v>
      </c>
      <c r="E15" s="3">
        <f t="shared" si="6"/>
        <v>0.464385619</v>
      </c>
      <c r="F15" s="3">
        <f t="shared" si="6"/>
        <v>0.528771238</v>
      </c>
      <c r="J15" s="3">
        <f t="shared" ref="J15:L15" si="7">-J14*(LOG(J14, 2))</f>
        <v>0.5163871206</v>
      </c>
      <c r="K15" s="3">
        <f t="shared" si="7"/>
        <v>0.5163871206</v>
      </c>
      <c r="L15" s="3">
        <f t="shared" si="7"/>
        <v>0.5238824663</v>
      </c>
      <c r="O15" s="6"/>
      <c r="P15" s="6"/>
      <c r="Q15" s="8">
        <v>0.0</v>
      </c>
      <c r="R15" s="8">
        <f t="shared" ref="R15:S15" si="8">-R14*(LOG(R14, 2))</f>
        <v>0.5283208336</v>
      </c>
      <c r="S15" s="8">
        <f t="shared" si="8"/>
        <v>0.3899750005</v>
      </c>
      <c r="W15" s="3">
        <f t="shared" ref="W15:X15" si="9">-W14*(LOG(W14, 2))</f>
        <v>0.5</v>
      </c>
      <c r="X15" s="3">
        <f t="shared" si="9"/>
        <v>0.5</v>
      </c>
      <c r="Y15" s="2">
        <v>0.0</v>
      </c>
    </row>
    <row r="16">
      <c r="D16" s="3">
        <f>D15+E15+F15</f>
        <v>1.521928095</v>
      </c>
      <c r="J16" s="3">
        <f>J15+K15+L15</f>
        <v>1.556656707</v>
      </c>
      <c r="O16" s="6"/>
      <c r="P16" s="6"/>
      <c r="Q16" s="8">
        <f>Q15+R15+S15</f>
        <v>0.9182958341</v>
      </c>
      <c r="R16" s="6"/>
      <c r="S16" s="6"/>
      <c r="W16" s="3">
        <f>W15+X15+Y15</f>
        <v>1</v>
      </c>
    </row>
    <row r="17">
      <c r="B17" s="3">
        <f>5/14</f>
        <v>0.3571428571</v>
      </c>
      <c r="C17" s="2" t="s">
        <v>14</v>
      </c>
      <c r="D17" s="3">
        <f t="shared" ref="D17:E17" si="10">1/5</f>
        <v>0.2</v>
      </c>
      <c r="E17" s="3">
        <f t="shared" si="10"/>
        <v>0.2</v>
      </c>
      <c r="F17" s="3">
        <f>3/5</f>
        <v>0.6</v>
      </c>
      <c r="O17" s="6"/>
      <c r="P17" s="6"/>
      <c r="Q17" s="6"/>
      <c r="R17" s="6"/>
      <c r="S17" s="6"/>
      <c r="U17" s="3">
        <f>6/14</f>
        <v>0.4285714286</v>
      </c>
      <c r="V17" s="2" t="s">
        <v>14</v>
      </c>
      <c r="W17" s="2">
        <v>0.0</v>
      </c>
      <c r="X17" s="3">
        <f>1/6</f>
        <v>0.1666666667</v>
      </c>
      <c r="Y17" s="3">
        <f>5/6</f>
        <v>0.8333333333</v>
      </c>
    </row>
    <row r="18">
      <c r="D18" s="3">
        <f t="shared" ref="D18:F18" si="11">-D17*(LOG(D17, 2))</f>
        <v>0.464385619</v>
      </c>
      <c r="E18" s="3">
        <f t="shared" si="11"/>
        <v>0.464385619</v>
      </c>
      <c r="F18" s="3">
        <f t="shared" si="11"/>
        <v>0.4421793565</v>
      </c>
      <c r="O18" s="6"/>
      <c r="P18" s="6"/>
      <c r="Q18" s="6"/>
      <c r="R18" s="6"/>
      <c r="S18" s="6"/>
      <c r="W18" s="2">
        <v>0.0</v>
      </c>
      <c r="X18" s="3">
        <f t="shared" ref="X18:Y18" si="12">-X17*(LOG(X17, 2))</f>
        <v>0.4308270835</v>
      </c>
      <c r="Y18" s="3">
        <f t="shared" si="12"/>
        <v>0.2191953382</v>
      </c>
    </row>
    <row r="19">
      <c r="D19" s="3">
        <f>D18+E18+F18</f>
        <v>1.370950594</v>
      </c>
      <c r="O19" s="6"/>
      <c r="P19" s="6"/>
      <c r="Q19" s="6"/>
      <c r="R19" s="6"/>
      <c r="S19" s="6"/>
      <c r="W19" s="3">
        <f>W18+X18+Y18</f>
        <v>0.6500224216</v>
      </c>
    </row>
    <row r="20">
      <c r="C20" s="2" t="s">
        <v>15</v>
      </c>
      <c r="D20" s="10">
        <f>$D$5-(B11*D13+B14*D16+B17*D19)</f>
        <v>0.2656542845</v>
      </c>
      <c r="I20" s="2" t="s">
        <v>15</v>
      </c>
      <c r="J20" s="3">
        <f>$D$5-(H11*J13+H14*J16)</f>
        <v>0.06289889437</v>
      </c>
      <c r="O20" s="6"/>
      <c r="P20" s="6" t="s">
        <v>15</v>
      </c>
      <c r="Q20" s="8">
        <f>$D$5-(O11*Q13+O14*Q16)</f>
        <v>0.2060495091</v>
      </c>
      <c r="R20" s="6"/>
      <c r="S20" s="6"/>
      <c r="V20" s="2" t="s">
        <v>15</v>
      </c>
      <c r="W20" s="11">
        <f>$D$5-(U11*W13+U14*W16+U17*W19)</f>
        <v>0.9663236713</v>
      </c>
    </row>
    <row r="22">
      <c r="B22" s="1" t="s">
        <v>16</v>
      </c>
    </row>
    <row r="24">
      <c r="B24" s="1" t="s">
        <v>17</v>
      </c>
    </row>
    <row r="26">
      <c r="B26" s="2" t="s">
        <v>18</v>
      </c>
      <c r="C26" s="2" t="s">
        <v>6</v>
      </c>
      <c r="D26" s="2" t="s">
        <v>7</v>
      </c>
      <c r="E26" s="2" t="s">
        <v>8</v>
      </c>
      <c r="F26" s="2" t="s">
        <v>19</v>
      </c>
      <c r="J26" s="2" t="s">
        <v>18</v>
      </c>
      <c r="K26" s="2" t="s">
        <v>6</v>
      </c>
      <c r="L26" s="2" t="s">
        <v>7</v>
      </c>
      <c r="M26" s="12" t="s">
        <v>8</v>
      </c>
      <c r="N26" s="2" t="s">
        <v>19</v>
      </c>
    </row>
    <row r="27">
      <c r="A27" s="13">
        <v>1.0</v>
      </c>
      <c r="B27" s="13" t="s">
        <v>12</v>
      </c>
      <c r="C27" s="13" t="s">
        <v>20</v>
      </c>
      <c r="D27" s="13" t="s">
        <v>21</v>
      </c>
      <c r="E27" s="13" t="s">
        <v>22</v>
      </c>
      <c r="F27" s="13" t="s">
        <v>9</v>
      </c>
      <c r="H27" s="14"/>
      <c r="I27" s="13">
        <v>1.0</v>
      </c>
      <c r="J27" s="13" t="s">
        <v>23</v>
      </c>
      <c r="K27" s="13" t="s">
        <v>20</v>
      </c>
      <c r="L27" s="13" t="s">
        <v>21</v>
      </c>
      <c r="M27" s="13" t="s">
        <v>24</v>
      </c>
      <c r="N27" s="13" t="s">
        <v>9</v>
      </c>
    </row>
    <row r="28">
      <c r="A28" s="15">
        <v>2.0</v>
      </c>
      <c r="B28" s="15" t="s">
        <v>23</v>
      </c>
      <c r="C28" s="15" t="s">
        <v>20</v>
      </c>
      <c r="D28" s="15" t="s">
        <v>21</v>
      </c>
      <c r="E28" s="15" t="s">
        <v>24</v>
      </c>
      <c r="F28" s="15" t="s">
        <v>9</v>
      </c>
      <c r="H28" s="14"/>
      <c r="I28" s="13">
        <v>2.0</v>
      </c>
      <c r="J28" s="13" t="s">
        <v>23</v>
      </c>
      <c r="K28" s="13" t="s">
        <v>25</v>
      </c>
      <c r="L28" s="13" t="s">
        <v>21</v>
      </c>
      <c r="M28" s="13" t="s">
        <v>24</v>
      </c>
      <c r="N28" s="13" t="s">
        <v>26</v>
      </c>
    </row>
    <row r="29">
      <c r="A29" s="15">
        <v>3.0</v>
      </c>
      <c r="B29" s="15" t="s">
        <v>23</v>
      </c>
      <c r="C29" s="15" t="s">
        <v>25</v>
      </c>
      <c r="D29" s="15" t="s">
        <v>21</v>
      </c>
      <c r="E29" s="15" t="s">
        <v>24</v>
      </c>
      <c r="F29" s="15" t="s">
        <v>26</v>
      </c>
      <c r="H29" s="14"/>
      <c r="I29" s="16">
        <v>3.0</v>
      </c>
      <c r="J29" s="16" t="s">
        <v>27</v>
      </c>
      <c r="K29" s="16" t="s">
        <v>20</v>
      </c>
      <c r="L29" s="16" t="s">
        <v>21</v>
      </c>
      <c r="M29" s="16" t="s">
        <v>24</v>
      </c>
      <c r="N29" s="16" t="s">
        <v>26</v>
      </c>
    </row>
    <row r="30">
      <c r="A30" s="13">
        <v>4.0</v>
      </c>
      <c r="B30" s="13" t="s">
        <v>23</v>
      </c>
      <c r="C30" s="13" t="s">
        <v>25</v>
      </c>
      <c r="D30" s="13" t="s">
        <v>21</v>
      </c>
      <c r="E30" s="13" t="s">
        <v>22</v>
      </c>
      <c r="F30" s="13" t="s">
        <v>9</v>
      </c>
      <c r="H30" s="14"/>
      <c r="I30" s="15">
        <v>4.0</v>
      </c>
      <c r="J30" s="15" t="s">
        <v>12</v>
      </c>
      <c r="K30" s="15" t="s">
        <v>20</v>
      </c>
      <c r="L30" s="15" t="s">
        <v>21</v>
      </c>
      <c r="M30" s="15" t="s">
        <v>24</v>
      </c>
      <c r="N30" s="15" t="s">
        <v>9</v>
      </c>
    </row>
    <row r="31">
      <c r="A31" s="17">
        <v>5.0</v>
      </c>
      <c r="B31" s="17" t="s">
        <v>23</v>
      </c>
      <c r="C31" s="17" t="s">
        <v>25</v>
      </c>
      <c r="D31" s="17" t="s">
        <v>21</v>
      </c>
      <c r="E31" s="17" t="s">
        <v>28</v>
      </c>
      <c r="F31" s="17" t="s">
        <v>11</v>
      </c>
      <c r="H31" s="14"/>
      <c r="I31" s="14"/>
      <c r="J31" s="14"/>
      <c r="K31" s="14"/>
      <c r="L31" s="14"/>
      <c r="M31" s="14"/>
    </row>
    <row r="32">
      <c r="A32" s="17">
        <v>6.0</v>
      </c>
      <c r="B32" s="17" t="s">
        <v>23</v>
      </c>
      <c r="C32" s="17" t="s">
        <v>25</v>
      </c>
      <c r="D32" s="17" t="s">
        <v>29</v>
      </c>
      <c r="E32" s="17" t="s">
        <v>28</v>
      </c>
      <c r="F32" s="17" t="s">
        <v>11</v>
      </c>
      <c r="H32" s="14"/>
      <c r="I32" s="14"/>
      <c r="J32" s="14"/>
      <c r="K32" s="14"/>
      <c r="L32" s="14"/>
      <c r="M32" s="14"/>
    </row>
    <row r="33">
      <c r="A33" s="13">
        <v>7.0</v>
      </c>
      <c r="B33" s="13" t="s">
        <v>12</v>
      </c>
      <c r="C33" s="13" t="s">
        <v>25</v>
      </c>
      <c r="D33" s="13" t="s">
        <v>21</v>
      </c>
      <c r="E33" s="13" t="s">
        <v>22</v>
      </c>
      <c r="F33" s="13" t="s">
        <v>9</v>
      </c>
      <c r="H33" s="14"/>
      <c r="I33" s="14"/>
      <c r="J33" s="14"/>
      <c r="K33" s="14"/>
      <c r="L33" s="14"/>
      <c r="M33" s="14"/>
    </row>
    <row r="34">
      <c r="A34" s="17">
        <v>8.0</v>
      </c>
      <c r="B34" s="17" t="s">
        <v>12</v>
      </c>
      <c r="C34" s="17" t="s">
        <v>25</v>
      </c>
      <c r="D34" s="17" t="s">
        <v>29</v>
      </c>
      <c r="E34" s="17" t="s">
        <v>28</v>
      </c>
      <c r="F34" s="17" t="s">
        <v>26</v>
      </c>
      <c r="H34" s="14"/>
      <c r="I34" s="14"/>
      <c r="J34" s="14"/>
      <c r="K34" s="14"/>
      <c r="L34" s="14"/>
      <c r="M34" s="14"/>
    </row>
    <row r="35">
      <c r="A35" s="17">
        <v>9.0</v>
      </c>
      <c r="B35" s="17" t="s">
        <v>27</v>
      </c>
      <c r="C35" s="17" t="s">
        <v>25</v>
      </c>
      <c r="D35" s="17" t="s">
        <v>21</v>
      </c>
      <c r="E35" s="17" t="s">
        <v>28</v>
      </c>
      <c r="F35" s="17" t="s">
        <v>11</v>
      </c>
      <c r="H35" s="14"/>
      <c r="I35" s="14"/>
      <c r="J35" s="14"/>
      <c r="K35" s="14"/>
      <c r="L35" s="14"/>
      <c r="M35" s="14"/>
    </row>
    <row r="36">
      <c r="A36" s="17">
        <v>10.0</v>
      </c>
      <c r="B36" s="17" t="s">
        <v>27</v>
      </c>
      <c r="C36" s="17" t="s">
        <v>20</v>
      </c>
      <c r="D36" s="17" t="s">
        <v>29</v>
      </c>
      <c r="E36" s="17" t="s">
        <v>28</v>
      </c>
      <c r="F36" s="17" t="s">
        <v>11</v>
      </c>
      <c r="H36" s="14"/>
      <c r="I36" s="14"/>
      <c r="J36" s="14"/>
      <c r="K36" s="14"/>
      <c r="L36" s="14"/>
      <c r="M36" s="14"/>
    </row>
    <row r="37">
      <c r="A37" s="13">
        <v>11.0</v>
      </c>
      <c r="B37" s="13" t="s">
        <v>27</v>
      </c>
      <c r="C37" s="13" t="s">
        <v>20</v>
      </c>
      <c r="D37" s="13" t="s">
        <v>21</v>
      </c>
      <c r="E37" s="13" t="s">
        <v>22</v>
      </c>
      <c r="F37" s="13" t="s">
        <v>9</v>
      </c>
      <c r="H37" s="14"/>
      <c r="I37" s="14"/>
      <c r="J37" s="14"/>
      <c r="K37" s="14"/>
      <c r="L37" s="14"/>
      <c r="M37" s="14"/>
    </row>
    <row r="38">
      <c r="A38" s="15">
        <v>12.0</v>
      </c>
      <c r="B38" s="15" t="s">
        <v>27</v>
      </c>
      <c r="C38" s="15" t="s">
        <v>20</v>
      </c>
      <c r="D38" s="15" t="s">
        <v>21</v>
      </c>
      <c r="E38" s="15" t="s">
        <v>24</v>
      </c>
      <c r="F38" s="15" t="s">
        <v>26</v>
      </c>
    </row>
    <row r="39">
      <c r="A39" s="17">
        <v>13.0</v>
      </c>
      <c r="B39" s="17" t="s">
        <v>27</v>
      </c>
      <c r="C39" s="17" t="s">
        <v>20</v>
      </c>
      <c r="D39" s="17" t="s">
        <v>21</v>
      </c>
      <c r="E39" s="17" t="s">
        <v>28</v>
      </c>
      <c r="F39" s="17" t="s">
        <v>11</v>
      </c>
    </row>
    <row r="40">
      <c r="A40" s="15">
        <v>14.0</v>
      </c>
      <c r="B40" s="15" t="s">
        <v>12</v>
      </c>
      <c r="C40" s="15" t="s">
        <v>20</v>
      </c>
      <c r="D40" s="15" t="s">
        <v>21</v>
      </c>
      <c r="E40" s="15" t="s">
        <v>24</v>
      </c>
      <c r="F40" s="15" t="s">
        <v>9</v>
      </c>
    </row>
    <row r="43">
      <c r="C43" s="2" t="s">
        <v>1</v>
      </c>
      <c r="D43" s="2" t="s">
        <v>2</v>
      </c>
      <c r="E43" s="2" t="s">
        <v>3</v>
      </c>
    </row>
    <row r="44">
      <c r="C44" s="2">
        <f t="shared" ref="C44:D44" si="13">2/4</f>
        <v>0.5</v>
      </c>
      <c r="D44" s="7">
        <f t="shared" si="13"/>
        <v>0.5</v>
      </c>
      <c r="E44" s="2">
        <v>0.0</v>
      </c>
    </row>
    <row r="45">
      <c r="C45" s="3">
        <f t="shared" ref="C45:D45" si="14">-C44*(LOG(C44, 2))</f>
        <v>0.5</v>
      </c>
      <c r="D45" s="3">
        <f t="shared" si="14"/>
        <v>0.5</v>
      </c>
      <c r="E45" s="2">
        <v>0.0</v>
      </c>
    </row>
    <row r="46">
      <c r="B46" s="2" t="s">
        <v>4</v>
      </c>
      <c r="C46" s="3">
        <f>C45+D45+E45</f>
        <v>1</v>
      </c>
    </row>
    <row r="49">
      <c r="B49" s="4" t="s">
        <v>5</v>
      </c>
      <c r="I49" s="4" t="s">
        <v>6</v>
      </c>
      <c r="P49" s="4" t="s">
        <v>7</v>
      </c>
    </row>
    <row r="50">
      <c r="D50" s="2" t="s">
        <v>9</v>
      </c>
      <c r="E50" s="2" t="s">
        <v>10</v>
      </c>
      <c r="F50" s="2" t="s">
        <v>11</v>
      </c>
      <c r="K50" s="2" t="s">
        <v>9</v>
      </c>
      <c r="L50" s="2" t="s">
        <v>10</v>
      </c>
      <c r="M50" s="2" t="s">
        <v>11</v>
      </c>
      <c r="R50" s="2" t="s">
        <v>9</v>
      </c>
      <c r="S50" s="2" t="s">
        <v>10</v>
      </c>
      <c r="T50" s="2" t="s">
        <v>11</v>
      </c>
    </row>
    <row r="51">
      <c r="B51" s="3">
        <f>1/4</f>
        <v>0.25</v>
      </c>
      <c r="C51" s="2" t="s">
        <v>12</v>
      </c>
      <c r="D51" s="2">
        <v>1.0</v>
      </c>
      <c r="E51" s="2">
        <v>0.0</v>
      </c>
      <c r="F51" s="2">
        <v>0.0</v>
      </c>
      <c r="I51" s="3">
        <f>3/4</f>
        <v>0.75</v>
      </c>
      <c r="J51" s="2" t="s">
        <v>12</v>
      </c>
      <c r="K51" s="3">
        <f>2/3</f>
        <v>0.6666666667</v>
      </c>
      <c r="L51" s="2">
        <f>1/3</f>
        <v>0.3333333333</v>
      </c>
      <c r="M51" s="2">
        <f>0</f>
        <v>0</v>
      </c>
      <c r="P51" s="2">
        <v>0.0</v>
      </c>
      <c r="Q51" s="2" t="s">
        <v>12</v>
      </c>
      <c r="R51" s="2">
        <v>0.0</v>
      </c>
      <c r="S51" s="2">
        <v>0.0</v>
      </c>
      <c r="T51" s="2">
        <v>0.0</v>
      </c>
    </row>
    <row r="52">
      <c r="D52" s="3">
        <f>-D51*(LOG(D51, 2))</f>
        <v>0</v>
      </c>
      <c r="E52" s="2">
        <v>0.0</v>
      </c>
      <c r="F52" s="2">
        <v>0.0</v>
      </c>
      <c r="K52" s="3">
        <f t="shared" ref="K52:L52" si="15">-K51*(LOG(K51, 2))</f>
        <v>0.3899750005</v>
      </c>
      <c r="L52" s="3">
        <f t="shared" si="15"/>
        <v>0.5283208336</v>
      </c>
      <c r="M52" s="2">
        <v>0.0</v>
      </c>
      <c r="R52" s="2">
        <v>0.0</v>
      </c>
      <c r="S52" s="2">
        <v>0.0</v>
      </c>
      <c r="T52" s="2">
        <v>0.0</v>
      </c>
    </row>
    <row r="53">
      <c r="D53" s="3">
        <f>D52+E52+F52</f>
        <v>0</v>
      </c>
      <c r="K53" s="3">
        <f>K52+L52+M52</f>
        <v>0.9182958341</v>
      </c>
      <c r="R53" s="3">
        <f>R52+S52+T52</f>
        <v>0</v>
      </c>
    </row>
    <row r="54">
      <c r="B54" s="2">
        <f>2/4</f>
        <v>0.5</v>
      </c>
      <c r="C54" s="2" t="s">
        <v>13</v>
      </c>
      <c r="D54" s="3">
        <f t="shared" ref="D54:E54" si="16">0.5</f>
        <v>0.5</v>
      </c>
      <c r="E54" s="2">
        <f t="shared" si="16"/>
        <v>0.5</v>
      </c>
      <c r="F54" s="2">
        <v>0.0</v>
      </c>
      <c r="I54" s="7">
        <f>1/4</f>
        <v>0.25</v>
      </c>
      <c r="J54" s="2" t="s">
        <v>13</v>
      </c>
      <c r="K54" s="2">
        <v>0.0</v>
      </c>
      <c r="L54" s="2">
        <f>1</f>
        <v>1</v>
      </c>
      <c r="M54" s="2">
        <v>0.0</v>
      </c>
      <c r="P54" s="7">
        <v>1.0</v>
      </c>
      <c r="Q54" s="2" t="s">
        <v>13</v>
      </c>
      <c r="R54" s="2">
        <f t="shared" ref="R54:S54" si="17">2/4</f>
        <v>0.5</v>
      </c>
      <c r="S54" s="2">
        <f t="shared" si="17"/>
        <v>0.5</v>
      </c>
      <c r="T54" s="2">
        <v>0.0</v>
      </c>
    </row>
    <row r="55">
      <c r="D55" s="3">
        <f t="shared" ref="D55:E55" si="18">-D54*(LOG(D54, 2))</f>
        <v>0.5</v>
      </c>
      <c r="E55" s="3">
        <f t="shared" si="18"/>
        <v>0.5</v>
      </c>
      <c r="F55" s="2">
        <v>0.0</v>
      </c>
      <c r="K55" s="2">
        <v>0.0</v>
      </c>
      <c r="L55" s="3">
        <f>-L54*(LOG(L54, 2))</f>
        <v>0</v>
      </c>
      <c r="M55" s="2">
        <v>0.0</v>
      </c>
      <c r="R55" s="3">
        <f t="shared" ref="R55:S55" si="19">-R54*(LOG(R54, 2))</f>
        <v>0.5</v>
      </c>
      <c r="S55" s="3">
        <f t="shared" si="19"/>
        <v>0.5</v>
      </c>
      <c r="T55" s="2">
        <v>0.0</v>
      </c>
    </row>
    <row r="56">
      <c r="D56" s="3">
        <f>D55+E55+F55</f>
        <v>1</v>
      </c>
      <c r="K56" s="3">
        <f>K55+L55+M55</f>
        <v>0</v>
      </c>
      <c r="R56" s="3">
        <f>R55+S55+T55</f>
        <v>1</v>
      </c>
    </row>
    <row r="57">
      <c r="B57" s="3">
        <f>1/4</f>
        <v>0.25</v>
      </c>
      <c r="C57" s="2" t="s">
        <v>14</v>
      </c>
      <c r="D57" s="2">
        <v>0.0</v>
      </c>
      <c r="E57" s="3">
        <f>1</f>
        <v>1</v>
      </c>
      <c r="F57" s="2">
        <v>0.0</v>
      </c>
    </row>
    <row r="58">
      <c r="D58" s="2">
        <v>0.0</v>
      </c>
      <c r="E58" s="3">
        <f>-E57*(LOG(E57, 2))</f>
        <v>0</v>
      </c>
      <c r="F58" s="2">
        <v>0.0</v>
      </c>
    </row>
    <row r="59">
      <c r="D59" s="3">
        <f>D58+E58+F58</f>
        <v>0</v>
      </c>
    </row>
    <row r="60">
      <c r="C60" s="2" t="s">
        <v>15</v>
      </c>
      <c r="D60" s="10">
        <f>$C$46-(B51*D53+B54*D56+B57*D59)</f>
        <v>0.5</v>
      </c>
      <c r="J60" s="2" t="s">
        <v>15</v>
      </c>
      <c r="K60" s="18">
        <f>$C$46-(I51*K53+I54*K56)</f>
        <v>0.3112781245</v>
      </c>
      <c r="Q60" s="2" t="s">
        <v>15</v>
      </c>
      <c r="R60" s="18">
        <f>$C$46-(P51*R53+P54*R56)</f>
        <v>0</v>
      </c>
    </row>
    <row r="63">
      <c r="B63" s="2" t="s">
        <v>18</v>
      </c>
      <c r="C63" s="2" t="s">
        <v>6</v>
      </c>
      <c r="D63" s="2" t="s">
        <v>7</v>
      </c>
      <c r="E63" s="12" t="s">
        <v>8</v>
      </c>
      <c r="F63" s="2" t="s">
        <v>19</v>
      </c>
    </row>
    <row r="64">
      <c r="A64" s="13">
        <v>1.0</v>
      </c>
      <c r="B64" s="13" t="s">
        <v>23</v>
      </c>
      <c r="C64" s="13" t="s">
        <v>25</v>
      </c>
      <c r="D64" s="13" t="s">
        <v>21</v>
      </c>
      <c r="E64" s="13" t="s">
        <v>28</v>
      </c>
      <c r="F64" s="13" t="s">
        <v>11</v>
      </c>
    </row>
    <row r="65">
      <c r="A65" s="13">
        <v>2.0</v>
      </c>
      <c r="B65" s="13" t="s">
        <v>23</v>
      </c>
      <c r="C65" s="13" t="s">
        <v>25</v>
      </c>
      <c r="D65" s="13" t="s">
        <v>29</v>
      </c>
      <c r="E65" s="13" t="s">
        <v>28</v>
      </c>
      <c r="F65" s="13" t="s">
        <v>11</v>
      </c>
    </row>
    <row r="66">
      <c r="A66" s="17">
        <v>3.0</v>
      </c>
      <c r="B66" s="17" t="s">
        <v>12</v>
      </c>
      <c r="C66" s="17" t="s">
        <v>25</v>
      </c>
      <c r="D66" s="17" t="s">
        <v>29</v>
      </c>
      <c r="E66" s="17" t="s">
        <v>28</v>
      </c>
      <c r="F66" s="17" t="s">
        <v>26</v>
      </c>
    </row>
    <row r="67">
      <c r="A67" s="15">
        <v>4.0</v>
      </c>
      <c r="B67" s="15" t="s">
        <v>27</v>
      </c>
      <c r="C67" s="15" t="s">
        <v>25</v>
      </c>
      <c r="D67" s="15" t="s">
        <v>21</v>
      </c>
      <c r="E67" s="15" t="s">
        <v>28</v>
      </c>
      <c r="F67" s="15" t="s">
        <v>11</v>
      </c>
    </row>
    <row r="68">
      <c r="A68" s="15">
        <v>5.0</v>
      </c>
      <c r="B68" s="15" t="s">
        <v>27</v>
      </c>
      <c r="C68" s="15" t="s">
        <v>20</v>
      </c>
      <c r="D68" s="15" t="s">
        <v>29</v>
      </c>
      <c r="E68" s="15" t="s">
        <v>28</v>
      </c>
      <c r="F68" s="15" t="s">
        <v>11</v>
      </c>
    </row>
    <row r="69">
      <c r="A69" s="15">
        <v>6.0</v>
      </c>
      <c r="B69" s="15" t="s">
        <v>27</v>
      </c>
      <c r="C69" s="15" t="s">
        <v>20</v>
      </c>
      <c r="D69" s="15" t="s">
        <v>21</v>
      </c>
      <c r="E69" s="15" t="s">
        <v>28</v>
      </c>
      <c r="F69" s="15" t="s">
        <v>11</v>
      </c>
    </row>
    <row r="72">
      <c r="C72" s="2" t="s">
        <v>1</v>
      </c>
      <c r="D72" s="2" t="s">
        <v>2</v>
      </c>
      <c r="E72" s="2" t="s">
        <v>3</v>
      </c>
    </row>
    <row r="73">
      <c r="C73" s="2">
        <v>0.0</v>
      </c>
      <c r="D73" s="7">
        <f>1/6</f>
        <v>0.1666666667</v>
      </c>
      <c r="E73" s="2">
        <f>5/6</f>
        <v>0.8333333333</v>
      </c>
    </row>
    <row r="74">
      <c r="C74" s="2">
        <v>0.0</v>
      </c>
      <c r="D74" s="3">
        <f t="shared" ref="D74:E74" si="20">-D73*(LOG(D73, 2))</f>
        <v>0.4308270835</v>
      </c>
      <c r="E74" s="3">
        <f t="shared" si="20"/>
        <v>0.2191953382</v>
      </c>
    </row>
    <row r="75">
      <c r="B75" s="2" t="s">
        <v>4</v>
      </c>
      <c r="C75" s="3">
        <f>C74+D74+E74</f>
        <v>0.6500224216</v>
      </c>
    </row>
    <row r="78">
      <c r="B78" s="4" t="s">
        <v>5</v>
      </c>
      <c r="H78" s="4" t="s">
        <v>6</v>
      </c>
      <c r="N78" s="4" t="s">
        <v>7</v>
      </c>
    </row>
    <row r="79">
      <c r="D79" s="2" t="s">
        <v>9</v>
      </c>
      <c r="E79" s="2" t="s">
        <v>10</v>
      </c>
      <c r="F79" s="2" t="s">
        <v>11</v>
      </c>
      <c r="J79" s="2" t="s">
        <v>9</v>
      </c>
      <c r="K79" s="2" t="s">
        <v>10</v>
      </c>
      <c r="L79" s="2" t="s">
        <v>11</v>
      </c>
      <c r="P79" s="2" t="s">
        <v>9</v>
      </c>
      <c r="Q79" s="2" t="s">
        <v>10</v>
      </c>
      <c r="R79" s="2" t="s">
        <v>11</v>
      </c>
    </row>
    <row r="80">
      <c r="B80" s="3">
        <f>3/6</f>
        <v>0.5</v>
      </c>
      <c r="C80" s="2" t="s">
        <v>12</v>
      </c>
      <c r="D80" s="2">
        <v>0.0</v>
      </c>
      <c r="E80" s="2">
        <v>0.0</v>
      </c>
      <c r="F80" s="2">
        <v>1.0</v>
      </c>
      <c r="H80" s="3">
        <f>3/4</f>
        <v>0.75</v>
      </c>
      <c r="I80" s="2" t="s">
        <v>12</v>
      </c>
      <c r="J80" s="2">
        <v>0.0</v>
      </c>
      <c r="K80" s="2">
        <v>0.0</v>
      </c>
      <c r="L80" s="2">
        <v>1.0</v>
      </c>
      <c r="N80" s="2">
        <f>3/6</f>
        <v>0.5</v>
      </c>
      <c r="O80" s="2" t="s">
        <v>12</v>
      </c>
      <c r="P80" s="2">
        <v>0.0</v>
      </c>
      <c r="Q80" s="2">
        <v>0.0</v>
      </c>
      <c r="R80" s="2">
        <v>1.0</v>
      </c>
    </row>
    <row r="81">
      <c r="D81" s="2">
        <v>0.0</v>
      </c>
      <c r="E81" s="2">
        <v>0.0</v>
      </c>
      <c r="F81" s="3">
        <f>-F80*(LOG(F80, 2))</f>
        <v>0</v>
      </c>
      <c r="J81" s="2">
        <v>0.0</v>
      </c>
      <c r="K81" s="2">
        <v>0.0</v>
      </c>
      <c r="L81" s="3">
        <f>-L80*(LOG(L80, 2))</f>
        <v>0</v>
      </c>
      <c r="P81" s="2">
        <v>0.0</v>
      </c>
      <c r="Q81" s="2">
        <v>0.0</v>
      </c>
      <c r="R81" s="3">
        <f>-R80*(LOG(R80, 2))</f>
        <v>0</v>
      </c>
    </row>
    <row r="82">
      <c r="D82" s="3">
        <f>D81+E81+F81</f>
        <v>0</v>
      </c>
      <c r="J82" s="3">
        <f>J81+K81+L81</f>
        <v>0</v>
      </c>
      <c r="P82" s="3">
        <f>P81+Q81+R81</f>
        <v>0</v>
      </c>
    </row>
    <row r="83">
      <c r="B83" s="2">
        <f>2/6</f>
        <v>0.3333333333</v>
      </c>
      <c r="C83" s="2" t="s">
        <v>13</v>
      </c>
      <c r="D83" s="2">
        <v>0.0</v>
      </c>
      <c r="E83" s="2">
        <v>0.0</v>
      </c>
      <c r="F83" s="2">
        <v>1.0</v>
      </c>
      <c r="H83" s="7">
        <f>1/4</f>
        <v>0.25</v>
      </c>
      <c r="I83" s="2" t="s">
        <v>13</v>
      </c>
      <c r="J83" s="2">
        <v>0.0</v>
      </c>
      <c r="K83" s="2">
        <f>1/4</f>
        <v>0.25</v>
      </c>
      <c r="L83" s="2">
        <f>3/4</f>
        <v>0.75</v>
      </c>
      <c r="N83" s="7">
        <f>3/6</f>
        <v>0.5</v>
      </c>
      <c r="O83" s="2" t="s">
        <v>13</v>
      </c>
      <c r="P83" s="2">
        <v>0.0</v>
      </c>
      <c r="Q83" s="2">
        <f>1/3</f>
        <v>0.3333333333</v>
      </c>
      <c r="R83" s="2">
        <f>2/3</f>
        <v>0.6666666667</v>
      </c>
    </row>
    <row r="84">
      <c r="D84" s="2">
        <v>0.0</v>
      </c>
      <c r="E84" s="2">
        <v>0.0</v>
      </c>
      <c r="F84" s="3">
        <f>-F83*(LOG(F83, 2))</f>
        <v>0</v>
      </c>
      <c r="J84" s="2">
        <v>0.0</v>
      </c>
      <c r="K84" s="3">
        <f t="shared" ref="K84:L84" si="21">-K83*(LOG(K83, 2))</f>
        <v>0.5</v>
      </c>
      <c r="L84" s="3">
        <f t="shared" si="21"/>
        <v>0.3112781245</v>
      </c>
      <c r="P84" s="2">
        <v>0.0</v>
      </c>
      <c r="Q84" s="3">
        <f t="shared" ref="Q84:R84" si="22">-Q83*(LOG(Q83, 2))</f>
        <v>0.5283208336</v>
      </c>
      <c r="R84" s="3">
        <f t="shared" si="22"/>
        <v>0.3899750005</v>
      </c>
    </row>
    <row r="85">
      <c r="D85" s="3">
        <f>D84+E84+F84</f>
        <v>0</v>
      </c>
      <c r="J85" s="3">
        <f>J84+K84+L84</f>
        <v>0.8112781245</v>
      </c>
      <c r="P85" s="3">
        <f>P84+Q84+R84</f>
        <v>0.9182958341</v>
      </c>
    </row>
    <row r="86">
      <c r="B86" s="3">
        <f>1/6</f>
        <v>0.1666666667</v>
      </c>
      <c r="C86" s="2" t="s">
        <v>14</v>
      </c>
      <c r="D86" s="2">
        <v>0.0</v>
      </c>
      <c r="E86" s="2">
        <v>0.0</v>
      </c>
      <c r="F86" s="2">
        <v>1.0</v>
      </c>
    </row>
    <row r="87">
      <c r="D87" s="2">
        <v>0.0</v>
      </c>
      <c r="E87" s="2">
        <v>0.0</v>
      </c>
      <c r="F87" s="3">
        <f>-F86*(LOG(F86, 2))</f>
        <v>0</v>
      </c>
    </row>
    <row r="88">
      <c r="D88" s="3">
        <f>D87+E87+F87</f>
        <v>0</v>
      </c>
    </row>
    <row r="89">
      <c r="C89" s="2" t="s">
        <v>15</v>
      </c>
      <c r="D89" s="10">
        <f>C75-(B80*D82+B83*D85+B86*D88)</f>
        <v>0.6500224216</v>
      </c>
      <c r="I89" s="2" t="s">
        <v>15</v>
      </c>
      <c r="J89" s="18">
        <f>C75-(H80*J82+H83*J85)</f>
        <v>0.4472028905</v>
      </c>
      <c r="O89" s="2" t="s">
        <v>15</v>
      </c>
      <c r="P89" s="18">
        <f>C75-(N80*P82+N83*P85)</f>
        <v>0.1908745046</v>
      </c>
    </row>
    <row r="93">
      <c r="B93" s="1" t="s">
        <v>30</v>
      </c>
    </row>
    <row r="96">
      <c r="B96" s="12" t="s">
        <v>18</v>
      </c>
      <c r="C96" s="2" t="s">
        <v>6</v>
      </c>
      <c r="D96" s="2" t="s">
        <v>7</v>
      </c>
      <c r="E96" s="12" t="s">
        <v>8</v>
      </c>
      <c r="F96" s="2" t="s">
        <v>19</v>
      </c>
      <c r="I96" s="2" t="s">
        <v>1</v>
      </c>
      <c r="J96" s="2" t="s">
        <v>2</v>
      </c>
      <c r="K96" s="2" t="s">
        <v>3</v>
      </c>
    </row>
    <row r="97">
      <c r="A97" s="13">
        <v>1.0</v>
      </c>
      <c r="B97" s="13" t="s">
        <v>23</v>
      </c>
      <c r="C97" s="13" t="s">
        <v>20</v>
      </c>
      <c r="D97" s="13" t="s">
        <v>21</v>
      </c>
      <c r="E97" s="13" t="s">
        <v>24</v>
      </c>
      <c r="F97" s="13" t="s">
        <v>9</v>
      </c>
      <c r="I97" s="2">
        <f t="shared" ref="I97:J97" si="23">1/2</f>
        <v>0.5</v>
      </c>
      <c r="J97" s="7">
        <f t="shared" si="23"/>
        <v>0.5</v>
      </c>
      <c r="K97" s="2">
        <v>0.0</v>
      </c>
    </row>
    <row r="98">
      <c r="A98" s="17">
        <v>2.0</v>
      </c>
      <c r="B98" s="17" t="s">
        <v>23</v>
      </c>
      <c r="C98" s="17" t="s">
        <v>25</v>
      </c>
      <c r="D98" s="17" t="s">
        <v>21</v>
      </c>
      <c r="E98" s="17" t="s">
        <v>24</v>
      </c>
      <c r="F98" s="17" t="s">
        <v>26</v>
      </c>
      <c r="I98" s="3">
        <f t="shared" ref="I98:J98" si="24">-I97*(LOG(I97, 2))</f>
        <v>0.5</v>
      </c>
      <c r="J98" s="3">
        <f t="shared" si="24"/>
        <v>0.5</v>
      </c>
      <c r="K98" s="2">
        <v>0.0</v>
      </c>
    </row>
    <row r="99">
      <c r="H99" s="2" t="s">
        <v>4</v>
      </c>
      <c r="I99" s="3">
        <f>I98+J98+K98</f>
        <v>1</v>
      </c>
    </row>
    <row r="102">
      <c r="B102" s="4" t="s">
        <v>6</v>
      </c>
      <c r="H102" s="4" t="s">
        <v>7</v>
      </c>
    </row>
    <row r="103">
      <c r="D103" s="2" t="s">
        <v>9</v>
      </c>
      <c r="E103" s="2" t="s">
        <v>10</v>
      </c>
      <c r="F103" s="2" t="s">
        <v>11</v>
      </c>
      <c r="J103" s="2" t="s">
        <v>9</v>
      </c>
      <c r="K103" s="2" t="s">
        <v>10</v>
      </c>
      <c r="L103" s="2" t="s">
        <v>11</v>
      </c>
    </row>
    <row r="104">
      <c r="B104" s="3">
        <f>1/2</f>
        <v>0.5</v>
      </c>
      <c r="C104" s="2" t="s">
        <v>12</v>
      </c>
      <c r="D104" s="2">
        <v>1.0</v>
      </c>
      <c r="E104" s="2">
        <v>0.0</v>
      </c>
      <c r="F104" s="2">
        <v>0.0</v>
      </c>
      <c r="H104" s="2">
        <v>1.0</v>
      </c>
      <c r="I104" s="2" t="s">
        <v>12</v>
      </c>
      <c r="J104" s="2">
        <f t="shared" ref="J104:K104" si="25">0.5</f>
        <v>0.5</v>
      </c>
      <c r="K104" s="2">
        <f t="shared" si="25"/>
        <v>0.5</v>
      </c>
      <c r="L104" s="2">
        <v>1.0</v>
      </c>
    </row>
    <row r="105">
      <c r="D105" s="3">
        <f>-D104*(LOG(D104, 2))</f>
        <v>0</v>
      </c>
      <c r="E105" s="2">
        <v>0.0</v>
      </c>
      <c r="F105" s="2">
        <v>0.0</v>
      </c>
      <c r="J105" s="3">
        <f t="shared" ref="J105:L105" si="26">-J104*(LOG(J104, 2))</f>
        <v>0.5</v>
      </c>
      <c r="K105" s="3">
        <f t="shared" si="26"/>
        <v>0.5</v>
      </c>
      <c r="L105" s="3">
        <f t="shared" si="26"/>
        <v>0</v>
      </c>
    </row>
    <row r="106">
      <c r="D106" s="3">
        <f>D105+E105+F105</f>
        <v>0</v>
      </c>
      <c r="J106" s="3">
        <f>J105+K105+L105</f>
        <v>1</v>
      </c>
    </row>
    <row r="107">
      <c r="B107" s="7">
        <f>1/2</f>
        <v>0.5</v>
      </c>
      <c r="C107" s="2" t="s">
        <v>13</v>
      </c>
      <c r="D107" s="2">
        <v>0.0</v>
      </c>
      <c r="E107" s="2">
        <v>1.0</v>
      </c>
      <c r="F107" s="2">
        <v>0.0</v>
      </c>
      <c r="H107" s="7">
        <v>0.0</v>
      </c>
      <c r="I107" s="2" t="s">
        <v>13</v>
      </c>
      <c r="J107" s="2">
        <v>0.0</v>
      </c>
      <c r="K107" s="2">
        <f>1/3</f>
        <v>0.3333333333</v>
      </c>
      <c r="L107" s="2">
        <f>2/3</f>
        <v>0.6666666667</v>
      </c>
    </row>
    <row r="108">
      <c r="D108" s="2">
        <v>0.0</v>
      </c>
      <c r="E108" s="3">
        <f>-E107*(LOG(E107, 2))</f>
        <v>0</v>
      </c>
      <c r="F108" s="2">
        <v>0.0</v>
      </c>
      <c r="J108" s="2">
        <v>0.0</v>
      </c>
      <c r="K108" s="3">
        <f t="shared" ref="K108:L108" si="27">-K107*(LOG(K107, 2))</f>
        <v>0.5283208336</v>
      </c>
      <c r="L108" s="3">
        <f t="shared" si="27"/>
        <v>0.3899750005</v>
      </c>
    </row>
    <row r="109">
      <c r="D109" s="3">
        <f>D108+E108+F108</f>
        <v>0</v>
      </c>
      <c r="J109" s="3">
        <f>J108+K108+L108</f>
        <v>0.9182958341</v>
      </c>
    </row>
    <row r="113">
      <c r="C113" s="2" t="s">
        <v>15</v>
      </c>
      <c r="D113" s="11">
        <f>I99-(B104*D106+B107*D109)</f>
        <v>1</v>
      </c>
      <c r="I113" s="2" t="s">
        <v>15</v>
      </c>
      <c r="J113" s="18">
        <f>I99-(H104*J106+H107*J109)</f>
        <v>0</v>
      </c>
    </row>
  </sheetData>
  <mergeCells count="13">
    <mergeCell ref="B49:F49"/>
    <mergeCell ref="B78:F78"/>
    <mergeCell ref="H78:L78"/>
    <mergeCell ref="N78:R78"/>
    <mergeCell ref="B102:F102"/>
    <mergeCell ref="H102:L102"/>
    <mergeCell ref="B9:F9"/>
    <mergeCell ref="H9:L9"/>
    <mergeCell ref="O9:S9"/>
    <mergeCell ref="U9:Y9"/>
    <mergeCell ref="B22:D22"/>
    <mergeCell ref="I49:M49"/>
    <mergeCell ref="P49:T49"/>
  </mergeCells>
  <drawing r:id="rId1"/>
</worksheet>
</file>