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650"/>
  </bookViews>
  <sheets>
    <sheet name="Análise nova - total" sheetId="28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T32" i="28" l="1"/>
  <c r="FE28" i="28" l="1"/>
  <c r="FD28" i="28"/>
  <c r="LJ28" i="28" s="1"/>
  <c r="FC28" i="28"/>
  <c r="LI28" i="28" s="1"/>
  <c r="FA28" i="28"/>
  <c r="FB28" i="28" s="1"/>
  <c r="LH28" i="28" s="1"/>
  <c r="EZ28" i="28"/>
  <c r="LF28" i="28" s="1"/>
  <c r="EY28" i="28"/>
  <c r="EW28" i="28"/>
  <c r="LC28" i="28" s="1"/>
  <c r="EV28" i="28"/>
  <c r="LB28" i="28" s="1"/>
  <c r="EU28" i="28"/>
  <c r="LA28" i="28" s="1"/>
  <c r="ET28" i="28"/>
  <c r="KZ28" i="28" s="1"/>
  <c r="KX56" i="28"/>
  <c r="KX55" i="28"/>
  <c r="KX54" i="28"/>
  <c r="KX53" i="28"/>
  <c r="KX52" i="28"/>
  <c r="KX51" i="28"/>
  <c r="KX50" i="28"/>
  <c r="KX49" i="28"/>
  <c r="KX48" i="28"/>
  <c r="KX47" i="28"/>
  <c r="KX46" i="28"/>
  <c r="KX45" i="28"/>
  <c r="KX44" i="28"/>
  <c r="KX43" i="28"/>
  <c r="KX42" i="28"/>
  <c r="KX41" i="28"/>
  <c r="KX40" i="28"/>
  <c r="KX39" i="28"/>
  <c r="KX38" i="28"/>
  <c r="KX37" i="28"/>
  <c r="KX36" i="28"/>
  <c r="KX35" i="28"/>
  <c r="KX34" i="28"/>
  <c r="KX33" i="28"/>
  <c r="KX32" i="28"/>
  <c r="KX31" i="28"/>
  <c r="KX30" i="28"/>
  <c r="KX29" i="28"/>
  <c r="KX28" i="28"/>
  <c r="KW56" i="28"/>
  <c r="KW55" i="28"/>
  <c r="KW54" i="28"/>
  <c r="KW53" i="28"/>
  <c r="KW52" i="28"/>
  <c r="KW51" i="28"/>
  <c r="KW50" i="28"/>
  <c r="KW49" i="28"/>
  <c r="KW48" i="28"/>
  <c r="KW47" i="28"/>
  <c r="KW46" i="28"/>
  <c r="KW45" i="28"/>
  <c r="KW44" i="28"/>
  <c r="KW43" i="28"/>
  <c r="KW42" i="28"/>
  <c r="KW41" i="28"/>
  <c r="KW40" i="28"/>
  <c r="KW39" i="28"/>
  <c r="KW38" i="28"/>
  <c r="KW37" i="28"/>
  <c r="KW36" i="28"/>
  <c r="KW35" i="28"/>
  <c r="KW34" i="28"/>
  <c r="KW33" i="28"/>
  <c r="KW32" i="28"/>
  <c r="KW31" i="28"/>
  <c r="KW30" i="28"/>
  <c r="KW29" i="28"/>
  <c r="KW28" i="28"/>
  <c r="KV56" i="28"/>
  <c r="KV55" i="28"/>
  <c r="KV54" i="28"/>
  <c r="KV53" i="28"/>
  <c r="KV52" i="28"/>
  <c r="KV51" i="28"/>
  <c r="KV50" i="28"/>
  <c r="KV49" i="28"/>
  <c r="KV48" i="28"/>
  <c r="KV47" i="28"/>
  <c r="KV46" i="28"/>
  <c r="KV45" i="28"/>
  <c r="KV44" i="28"/>
  <c r="KV43" i="28"/>
  <c r="KV42" i="28"/>
  <c r="KV41" i="28"/>
  <c r="KV40" i="28"/>
  <c r="KV39" i="28"/>
  <c r="KV38" i="28"/>
  <c r="KV37" i="28"/>
  <c r="KV36" i="28"/>
  <c r="KV35" i="28"/>
  <c r="KV34" i="28"/>
  <c r="KV33" i="28"/>
  <c r="KV32" i="28"/>
  <c r="KV31" i="28"/>
  <c r="KV30" i="28"/>
  <c r="KV29" i="28"/>
  <c r="KV28" i="28"/>
  <c r="KU56" i="28"/>
  <c r="KU55" i="28"/>
  <c r="KU54" i="28"/>
  <c r="KU53" i="28"/>
  <c r="KU52" i="28"/>
  <c r="KU51" i="28"/>
  <c r="KU50" i="28"/>
  <c r="KU49" i="28"/>
  <c r="KU48" i="28"/>
  <c r="KU47" i="28"/>
  <c r="KU46" i="28"/>
  <c r="KU45" i="28"/>
  <c r="KU44" i="28"/>
  <c r="KU43" i="28"/>
  <c r="KU42" i="28"/>
  <c r="KU41" i="28"/>
  <c r="KU40" i="28"/>
  <c r="KU39" i="28"/>
  <c r="KU38" i="28"/>
  <c r="KU37" i="28"/>
  <c r="KU36" i="28"/>
  <c r="KU35" i="28"/>
  <c r="KU34" i="28"/>
  <c r="KU33" i="28"/>
  <c r="KU32" i="28"/>
  <c r="KU31" i="28"/>
  <c r="KU30" i="28"/>
  <c r="KU29" i="28"/>
  <c r="KU28" i="28"/>
  <c r="KT56" i="28"/>
  <c r="KT55" i="28"/>
  <c r="KT54" i="28"/>
  <c r="KT53" i="28"/>
  <c r="KT52" i="28"/>
  <c r="KT51" i="28"/>
  <c r="KT50" i="28"/>
  <c r="KT49" i="28"/>
  <c r="KT48" i="28"/>
  <c r="KT47" i="28"/>
  <c r="KT46" i="28"/>
  <c r="KT45" i="28"/>
  <c r="KT44" i="28"/>
  <c r="KT43" i="28"/>
  <c r="KT42" i="28"/>
  <c r="KT41" i="28"/>
  <c r="KT40" i="28"/>
  <c r="KT39" i="28"/>
  <c r="KT38" i="28"/>
  <c r="KT37" i="28"/>
  <c r="KT36" i="28"/>
  <c r="KT35" i="28"/>
  <c r="KT34" i="28"/>
  <c r="KT33" i="28"/>
  <c r="KT32" i="28"/>
  <c r="KT31" i="28"/>
  <c r="KT30" i="28"/>
  <c r="KT29" i="28"/>
  <c r="KT28" i="28"/>
  <c r="KS56" i="28"/>
  <c r="KS55" i="28"/>
  <c r="KS54" i="28"/>
  <c r="KS53" i="28"/>
  <c r="KS52" i="28"/>
  <c r="KS51" i="28"/>
  <c r="KS50" i="28"/>
  <c r="KS49" i="28"/>
  <c r="KS48" i="28"/>
  <c r="KS47" i="28"/>
  <c r="KS46" i="28"/>
  <c r="KS45" i="28"/>
  <c r="KS44" i="28"/>
  <c r="KS43" i="28"/>
  <c r="KS42" i="28"/>
  <c r="KS41" i="28"/>
  <c r="KS40" i="28"/>
  <c r="KS39" i="28"/>
  <c r="KS38" i="28"/>
  <c r="KS37" i="28"/>
  <c r="KS36" i="28"/>
  <c r="KS35" i="28"/>
  <c r="KS34" i="28"/>
  <c r="KS33" i="28"/>
  <c r="KS32" i="28"/>
  <c r="KS31" i="28"/>
  <c r="KS30" i="28"/>
  <c r="KS29" i="28"/>
  <c r="KS28" i="28"/>
  <c r="KQ56" i="28"/>
  <c r="KQ55" i="28"/>
  <c r="KQ54" i="28"/>
  <c r="KQ53" i="28"/>
  <c r="KQ52" i="28"/>
  <c r="KQ51" i="28"/>
  <c r="KQ50" i="28"/>
  <c r="KQ49" i="28"/>
  <c r="KQ48" i="28"/>
  <c r="KQ47" i="28"/>
  <c r="KQ46" i="28"/>
  <c r="KQ45" i="28"/>
  <c r="KQ44" i="28"/>
  <c r="KQ43" i="28"/>
  <c r="KQ42" i="28"/>
  <c r="KQ41" i="28"/>
  <c r="KQ40" i="28"/>
  <c r="KQ39" i="28"/>
  <c r="KQ38" i="28"/>
  <c r="KQ37" i="28"/>
  <c r="KQ36" i="28"/>
  <c r="KQ35" i="28"/>
  <c r="KQ34" i="28"/>
  <c r="KQ33" i="28"/>
  <c r="KQ32" i="28"/>
  <c r="KQ31" i="28"/>
  <c r="KQ30" i="28"/>
  <c r="KQ29" i="28"/>
  <c r="KQ28" i="28"/>
  <c r="KP56" i="28"/>
  <c r="KP55" i="28"/>
  <c r="KP54" i="28"/>
  <c r="KP53" i="28"/>
  <c r="KP52" i="28"/>
  <c r="KP51" i="28"/>
  <c r="KP50" i="28"/>
  <c r="KP49" i="28"/>
  <c r="KP48" i="28"/>
  <c r="KP47" i="28"/>
  <c r="KP46" i="28"/>
  <c r="KP45" i="28"/>
  <c r="KP44" i="28"/>
  <c r="KP43" i="28"/>
  <c r="KP42" i="28"/>
  <c r="KP41" i="28"/>
  <c r="KP40" i="28"/>
  <c r="KP39" i="28"/>
  <c r="KP38" i="28"/>
  <c r="KP37" i="28"/>
  <c r="KP36" i="28"/>
  <c r="KP35" i="28"/>
  <c r="KP34" i="28"/>
  <c r="KP33" i="28"/>
  <c r="KP32" i="28"/>
  <c r="KP31" i="28"/>
  <c r="KP30" i="28"/>
  <c r="KP29" i="28"/>
  <c r="KO56" i="28"/>
  <c r="KO55" i="28"/>
  <c r="KO54" i="28"/>
  <c r="KO53" i="28"/>
  <c r="KO52" i="28"/>
  <c r="KO51" i="28"/>
  <c r="KO50" i="28"/>
  <c r="KO49" i="28"/>
  <c r="KO48" i="28"/>
  <c r="KO47" i="28"/>
  <c r="KO46" i="28"/>
  <c r="KO45" i="28"/>
  <c r="KO44" i="28"/>
  <c r="KO43" i="28"/>
  <c r="KO42" i="28"/>
  <c r="KO41" i="28"/>
  <c r="KO40" i="28"/>
  <c r="KO39" i="28"/>
  <c r="KO38" i="28"/>
  <c r="KO37" i="28"/>
  <c r="KO36" i="28"/>
  <c r="KO35" i="28"/>
  <c r="KO34" i="28"/>
  <c r="KO33" i="28"/>
  <c r="KO32" i="28"/>
  <c r="KO31" i="28"/>
  <c r="KO30" i="28"/>
  <c r="KO29" i="28"/>
  <c r="KP28" i="28"/>
  <c r="KO28" i="28"/>
  <c r="KN56" i="28"/>
  <c r="KN55" i="28"/>
  <c r="KN54" i="28"/>
  <c r="KN53" i="28"/>
  <c r="KN52" i="28"/>
  <c r="KN51" i="28"/>
  <c r="KN50" i="28"/>
  <c r="KN49" i="28"/>
  <c r="KN48" i="28"/>
  <c r="KN47" i="28"/>
  <c r="KN46" i="28"/>
  <c r="KN45" i="28"/>
  <c r="KN44" i="28"/>
  <c r="KN43" i="28"/>
  <c r="KN42" i="28"/>
  <c r="KN41" i="28"/>
  <c r="KN40" i="28"/>
  <c r="KN39" i="28"/>
  <c r="KN38" i="28"/>
  <c r="KN37" i="28"/>
  <c r="KN36" i="28"/>
  <c r="KN35" i="28"/>
  <c r="KN34" i="28"/>
  <c r="KN33" i="28"/>
  <c r="KN32" i="28"/>
  <c r="KN31" i="28"/>
  <c r="KN30" i="28"/>
  <c r="KN29" i="28"/>
  <c r="KN28" i="28"/>
  <c r="KM56" i="28"/>
  <c r="KM55" i="28"/>
  <c r="KM54" i="28"/>
  <c r="KM53" i="28"/>
  <c r="KM52" i="28"/>
  <c r="KM51" i="28"/>
  <c r="KM50" i="28"/>
  <c r="KM49" i="28"/>
  <c r="KM48" i="28"/>
  <c r="KM47" i="28"/>
  <c r="KM46" i="28"/>
  <c r="KM45" i="28"/>
  <c r="KM44" i="28"/>
  <c r="KM43" i="28"/>
  <c r="KM42" i="28"/>
  <c r="KM41" i="28"/>
  <c r="KM40" i="28"/>
  <c r="KM39" i="28"/>
  <c r="KM38" i="28"/>
  <c r="KM37" i="28"/>
  <c r="KM36" i="28"/>
  <c r="KM35" i="28"/>
  <c r="KM34" i="28"/>
  <c r="KM33" i="28"/>
  <c r="KM32" i="28"/>
  <c r="KM31" i="28"/>
  <c r="KM30" i="28"/>
  <c r="KM29" i="28"/>
  <c r="KM28" i="28"/>
  <c r="KL56" i="28"/>
  <c r="KL55" i="28"/>
  <c r="KL54" i="28"/>
  <c r="KL53" i="28"/>
  <c r="KL52" i="28"/>
  <c r="KL51" i="28"/>
  <c r="KL50" i="28"/>
  <c r="KL49" i="28"/>
  <c r="KL48" i="28"/>
  <c r="KL47" i="28"/>
  <c r="KL46" i="28"/>
  <c r="KL45" i="28"/>
  <c r="KL44" i="28"/>
  <c r="KL43" i="28"/>
  <c r="KL42" i="28"/>
  <c r="KL41" i="28"/>
  <c r="KL40" i="28"/>
  <c r="KL39" i="28"/>
  <c r="KL38" i="28"/>
  <c r="KL37" i="28"/>
  <c r="KL36" i="28"/>
  <c r="KL35" i="28"/>
  <c r="KL34" i="28"/>
  <c r="KL33" i="28"/>
  <c r="KL32" i="28"/>
  <c r="KL31" i="28"/>
  <c r="KL30" i="28"/>
  <c r="KL29" i="28"/>
  <c r="KL28" i="28"/>
  <c r="KK56" i="28"/>
  <c r="KK55" i="28"/>
  <c r="KK54" i="28"/>
  <c r="KK53" i="28"/>
  <c r="KK52" i="28"/>
  <c r="KK51" i="28"/>
  <c r="KK50" i="28"/>
  <c r="KK49" i="28"/>
  <c r="KK48" i="28"/>
  <c r="KK47" i="28"/>
  <c r="KK46" i="28"/>
  <c r="KK45" i="28"/>
  <c r="KK44" i="28"/>
  <c r="KK43" i="28"/>
  <c r="KK42" i="28"/>
  <c r="KK41" i="28"/>
  <c r="KK40" i="28"/>
  <c r="KK39" i="28"/>
  <c r="KK38" i="28"/>
  <c r="KK37" i="28"/>
  <c r="KK36" i="28"/>
  <c r="KK35" i="28"/>
  <c r="KK34" i="28"/>
  <c r="KK33" i="28"/>
  <c r="KK32" i="28"/>
  <c r="KK31" i="28"/>
  <c r="KK30" i="28"/>
  <c r="KK29" i="28"/>
  <c r="KK28" i="28"/>
  <c r="HO28" i="28"/>
  <c r="IP51" i="28"/>
  <c r="IP49" i="28"/>
  <c r="IP46" i="28"/>
  <c r="IP44" i="28"/>
  <c r="IP39" i="28"/>
  <c r="IP35" i="28"/>
  <c r="IP33" i="28"/>
  <c r="IP32" i="28"/>
  <c r="JQ51" i="28"/>
  <c r="JQ49" i="28"/>
  <c r="JQ39" i="28"/>
  <c r="JQ33" i="28"/>
  <c r="JQ32" i="28"/>
  <c r="LT51" i="28"/>
  <c r="LT49" i="28"/>
  <c r="LT39" i="28"/>
  <c r="KJ49" i="28"/>
  <c r="KJ51" i="28"/>
  <c r="KJ39" i="28"/>
  <c r="KJ32" i="28"/>
  <c r="KI51" i="28"/>
  <c r="KI39" i="28"/>
  <c r="KH51" i="28"/>
  <c r="KH39" i="28"/>
  <c r="KJ33" i="28"/>
  <c r="KI33" i="28"/>
  <c r="KH33" i="28"/>
  <c r="KF51" i="28"/>
  <c r="KG51" i="28" s="1"/>
  <c r="KF39" i="28"/>
  <c r="KG39" i="28" s="1"/>
  <c r="KE51" i="28"/>
  <c r="KE39" i="28"/>
  <c r="KD39" i="28"/>
  <c r="KC39" i="28" s="1"/>
  <c r="KB51" i="28"/>
  <c r="KB39" i="28"/>
  <c r="KA51" i="28"/>
  <c r="KA39" i="28"/>
  <c r="JZ51" i="28"/>
  <c r="JZ39" i="28"/>
  <c r="JZ33" i="28"/>
  <c r="JY39" i="28"/>
  <c r="JX39" i="28" s="1"/>
  <c r="DS2" i="28"/>
  <c r="EU29" i="28"/>
  <c r="LA29" i="28" s="1"/>
  <c r="FV55" i="28"/>
  <c r="FV53" i="28"/>
  <c r="FV52" i="28"/>
  <c r="FV51" i="28"/>
  <c r="FV50" i="28"/>
  <c r="FV48" i="28"/>
  <c r="FV46" i="28"/>
  <c r="FV45" i="28"/>
  <c r="FV44" i="28"/>
  <c r="FV42" i="28"/>
  <c r="FV41" i="28"/>
  <c r="FV39" i="28"/>
  <c r="FV38" i="28"/>
  <c r="FV37" i="28"/>
  <c r="FV35" i="28"/>
  <c r="FV33" i="28"/>
  <c r="FV32" i="28"/>
  <c r="FV30" i="28"/>
  <c r="HX55" i="28"/>
  <c r="HX51" i="28"/>
  <c r="HX50" i="28"/>
  <c r="HX48" i="28"/>
  <c r="HX46" i="28"/>
  <c r="HX44" i="28"/>
  <c r="HX42" i="28"/>
  <c r="HX39" i="28"/>
  <c r="HX38" i="28"/>
  <c r="HX37" i="28"/>
  <c r="HX35" i="28"/>
  <c r="HX32" i="28"/>
  <c r="IY51" i="28"/>
  <c r="IY39" i="28"/>
  <c r="IY35" i="28"/>
  <c r="IY33" i="28"/>
  <c r="KF33" i="28"/>
  <c r="KG33" i="28" s="1"/>
  <c r="KE33" i="28"/>
  <c r="KD33" i="28"/>
  <c r="KC33" i="28" s="1"/>
  <c r="KB33" i="28"/>
  <c r="KA33" i="28"/>
  <c r="JY33" i="28"/>
  <c r="JX33" i="28" s="1"/>
  <c r="JI51" i="28"/>
  <c r="JI49" i="28"/>
  <c r="JI46" i="28"/>
  <c r="JI44" i="28"/>
  <c r="JI39" i="28"/>
  <c r="JI35" i="28"/>
  <c r="JI33" i="28"/>
  <c r="JH51" i="28"/>
  <c r="JH39" i="28"/>
  <c r="JH35" i="28"/>
  <c r="JH33" i="28"/>
  <c r="JG51" i="28"/>
  <c r="JG39" i="28"/>
  <c r="JG35" i="28"/>
  <c r="JG33" i="28"/>
  <c r="JE51" i="28"/>
  <c r="JF51" i="28" s="1"/>
  <c r="JE39" i="28"/>
  <c r="JF39" i="28" s="1"/>
  <c r="JE35" i="28"/>
  <c r="JF35" i="28" s="1"/>
  <c r="JE33" i="28"/>
  <c r="JF33" i="28" s="1"/>
  <c r="JD51" i="28"/>
  <c r="JD39" i="28"/>
  <c r="JD35" i="28"/>
  <c r="JD33" i="28"/>
  <c r="JI32" i="28"/>
  <c r="JC51" i="28"/>
  <c r="JB51" i="28" s="1"/>
  <c r="JC39" i="28"/>
  <c r="JB39" i="28" s="1"/>
  <c r="JC35" i="28"/>
  <c r="JB35" i="28" s="1"/>
  <c r="JC33" i="28"/>
  <c r="JB33" i="28" s="1"/>
  <c r="JA51" i="28"/>
  <c r="JA39" i="28"/>
  <c r="JA35" i="28"/>
  <c r="JA33" i="28"/>
  <c r="IZ51" i="28"/>
  <c r="IZ39" i="28"/>
  <c r="IZ35" i="28"/>
  <c r="IZ33" i="28"/>
  <c r="IX51" i="28"/>
  <c r="IX39" i="28"/>
  <c r="IW39" i="28" s="1"/>
  <c r="IX35" i="28"/>
  <c r="IW35" i="28" s="1"/>
  <c r="IX33" i="28"/>
  <c r="IW33" i="28" s="1"/>
  <c r="IW51" i="28"/>
  <c r="IH55" i="28"/>
  <c r="IH51" i="28"/>
  <c r="IH50" i="28"/>
  <c r="IH49" i="28"/>
  <c r="IH48" i="28"/>
  <c r="IH46" i="28"/>
  <c r="IH44" i="28"/>
  <c r="IH42" i="28"/>
  <c r="IH40" i="28"/>
  <c r="IH39" i="28"/>
  <c r="IH38" i="28"/>
  <c r="IH37" i="28"/>
  <c r="IH35" i="28"/>
  <c r="IH33" i="28"/>
  <c r="IH28" i="28"/>
  <c r="IG55" i="28"/>
  <c r="IG51" i="28"/>
  <c r="IG50" i="28"/>
  <c r="IG48" i="28"/>
  <c r="IG46" i="28"/>
  <c r="IG44" i="28"/>
  <c r="IG42" i="28"/>
  <c r="IG39" i="28"/>
  <c r="IG38" i="28"/>
  <c r="IG37" i="28"/>
  <c r="IG35" i="28"/>
  <c r="ID55" i="28"/>
  <c r="IE55" i="28" s="1"/>
  <c r="ID52" i="28"/>
  <c r="IE52" i="28" s="1"/>
  <c r="ID51" i="28"/>
  <c r="IE51" i="28" s="1"/>
  <c r="ID50" i="28"/>
  <c r="IE50" i="28" s="1"/>
  <c r="ID48" i="28"/>
  <c r="IE48" i="28" s="1"/>
  <c r="ID46" i="28"/>
  <c r="IE46" i="28" s="1"/>
  <c r="ID44" i="28"/>
  <c r="IE44" i="28" s="1"/>
  <c r="ID42" i="28"/>
  <c r="IE42" i="28" s="1"/>
  <c r="ID39" i="28"/>
  <c r="IE39" i="28" s="1"/>
  <c r="ID38" i="28"/>
  <c r="IE38" i="28" s="1"/>
  <c r="ID37" i="28"/>
  <c r="IE37" i="28" s="1"/>
  <c r="ID35" i="28"/>
  <c r="IE35" i="28" s="1"/>
  <c r="ID32" i="28"/>
  <c r="IE32" i="28" s="1"/>
  <c r="ID30" i="28"/>
  <c r="IE30" i="28" s="1"/>
  <c r="IC55" i="28"/>
  <c r="IC52" i="28"/>
  <c r="IC51" i="28"/>
  <c r="IC50" i="28"/>
  <c r="IC48" i="28"/>
  <c r="IC46" i="28"/>
  <c r="IC44" i="28"/>
  <c r="IC42" i="28"/>
  <c r="IC39" i="28"/>
  <c r="IC38" i="28"/>
  <c r="IC37" i="28"/>
  <c r="IC35" i="28"/>
  <c r="IC32" i="28"/>
  <c r="IC30" i="28"/>
  <c r="IB55" i="28"/>
  <c r="IA55" i="28" s="1"/>
  <c r="IB50" i="28"/>
  <c r="IA50" i="28" s="1"/>
  <c r="IB46" i="28"/>
  <c r="IA46" i="28" s="1"/>
  <c r="IB44" i="28"/>
  <c r="IA44" i="28" s="1"/>
  <c r="IB42" i="28"/>
  <c r="IA42" i="28" s="1"/>
  <c r="IB39" i="28"/>
  <c r="IA39" i="28" s="1"/>
  <c r="IB38" i="28"/>
  <c r="IA38" i="28" s="1"/>
  <c r="IB37" i="28"/>
  <c r="IA37" i="28" s="1"/>
  <c r="IB35" i="28"/>
  <c r="IA35" i="28" s="1"/>
  <c r="IB32" i="28"/>
  <c r="IA32" i="28" s="1"/>
  <c r="HZ55" i="28"/>
  <c r="HZ52" i="28"/>
  <c r="HZ51" i="28"/>
  <c r="HZ50" i="28"/>
  <c r="HZ48" i="28"/>
  <c r="HZ46" i="28"/>
  <c r="HZ44" i="28"/>
  <c r="HZ42" i="28"/>
  <c r="HZ39" i="28"/>
  <c r="HZ38" i="28"/>
  <c r="HZ37" i="28"/>
  <c r="HZ35" i="28"/>
  <c r="HZ32" i="28"/>
  <c r="HY55" i="28"/>
  <c r="HY52" i="28"/>
  <c r="HY51" i="28"/>
  <c r="HY50" i="28"/>
  <c r="HY48" i="28"/>
  <c r="HY46" i="28"/>
  <c r="HY44" i="28"/>
  <c r="HY42" i="28"/>
  <c r="HY39" i="28"/>
  <c r="HY38" i="28"/>
  <c r="HY37" i="28"/>
  <c r="HY35" i="28"/>
  <c r="HY32" i="28"/>
  <c r="HV54" i="28"/>
  <c r="HV53" i="28"/>
  <c r="HV52" i="28"/>
  <c r="HV49" i="28"/>
  <c r="HV48" i="28"/>
  <c r="HW55" i="28"/>
  <c r="HV55" i="28" s="1"/>
  <c r="HW50" i="28"/>
  <c r="HV50" i="28" s="1"/>
  <c r="HW46" i="28"/>
  <c r="HV46" i="28" s="1"/>
  <c r="HW44" i="28"/>
  <c r="HV44" i="28" s="1"/>
  <c r="HW42" i="28"/>
  <c r="HV42" i="28" s="1"/>
  <c r="HW39" i="28"/>
  <c r="HV39" i="28" s="1"/>
  <c r="HW38" i="28"/>
  <c r="HV38" i="28" s="1"/>
  <c r="HW37" i="28"/>
  <c r="HV37" i="28" s="1"/>
  <c r="HW35" i="28"/>
  <c r="HV35" i="28" s="1"/>
  <c r="HW32" i="28"/>
  <c r="HV32" i="28" s="1"/>
  <c r="LG28" i="28" l="1"/>
  <c r="LA55" i="28"/>
  <c r="ES28" i="28"/>
  <c r="KY28" i="28" s="1"/>
  <c r="LK28" i="28"/>
  <c r="EX28" i="28"/>
  <c r="LD28" i="28" s="1"/>
  <c r="LE28" i="28"/>
  <c r="IH32" i="28"/>
  <c r="IG32" i="28"/>
  <c r="IF55" i="28"/>
  <c r="IF51" i="28"/>
  <c r="IF50" i="28"/>
  <c r="IF48" i="28"/>
  <c r="IF46" i="28"/>
  <c r="IF44" i="28"/>
  <c r="IF42" i="28"/>
  <c r="IF39" i="28"/>
  <c r="IF38" i="28"/>
  <c r="IF37" i="28"/>
  <c r="IF35" i="28"/>
  <c r="IF32" i="28"/>
  <c r="HZ30" i="28"/>
  <c r="HY30" i="28"/>
  <c r="HO55" i="28"/>
  <c r="HO51" i="28"/>
  <c r="HO50" i="28"/>
  <c r="HO49" i="28"/>
  <c r="HO48" i="28"/>
  <c r="HO46" i="28"/>
  <c r="HO44" i="28"/>
  <c r="HO42" i="28"/>
  <c r="HO40" i="28"/>
  <c r="HO39" i="28"/>
  <c r="HO38" i="28"/>
  <c r="HO37" i="28"/>
  <c r="HO35" i="28"/>
  <c r="HO33" i="28"/>
  <c r="HO32" i="28"/>
  <c r="FM30" i="28"/>
  <c r="FM42" i="28" l="1"/>
  <c r="GW29" i="28"/>
  <c r="GW55" i="28"/>
  <c r="GT29" i="28"/>
  <c r="GT30" i="28"/>
  <c r="GT31" i="28"/>
  <c r="GT32" i="28"/>
  <c r="GT33" i="28"/>
  <c r="GT34" i="28"/>
  <c r="GT35" i="28"/>
  <c r="GT36" i="28"/>
  <c r="GT37" i="28"/>
  <c r="GT38" i="28"/>
  <c r="GT39" i="28"/>
  <c r="GT40" i="28"/>
  <c r="GT41" i="28"/>
  <c r="GT42" i="28"/>
  <c r="GT43" i="28"/>
  <c r="GT44" i="28"/>
  <c r="GT45" i="28"/>
  <c r="GT46" i="28"/>
  <c r="GT47" i="28"/>
  <c r="GT48" i="28"/>
  <c r="GT49" i="28"/>
  <c r="GT50" i="28"/>
  <c r="GT51" i="28"/>
  <c r="GT52" i="28"/>
  <c r="GT53" i="28"/>
  <c r="GT54" i="28"/>
  <c r="GT55" i="28"/>
  <c r="GT56" i="28"/>
  <c r="GS29" i="28"/>
  <c r="GS30" i="28"/>
  <c r="GS32" i="28"/>
  <c r="GS33" i="28"/>
  <c r="GS34" i="28"/>
  <c r="GS35" i="28"/>
  <c r="GS36" i="28"/>
  <c r="GS37" i="28"/>
  <c r="GS38" i="28"/>
  <c r="GS39" i="28"/>
  <c r="GS40" i="28"/>
  <c r="GS41" i="28"/>
  <c r="GS42" i="28"/>
  <c r="GS43" i="28"/>
  <c r="GS44" i="28"/>
  <c r="GS45" i="28"/>
  <c r="GS46" i="28"/>
  <c r="GS47" i="28"/>
  <c r="GS48" i="28"/>
  <c r="GS49" i="28"/>
  <c r="GS50" i="28"/>
  <c r="GS51" i="28"/>
  <c r="GS52" i="28"/>
  <c r="GS53" i="28"/>
  <c r="GS54" i="28"/>
  <c r="GS55" i="28"/>
  <c r="GS56" i="28"/>
  <c r="GR29" i="28"/>
  <c r="GR30" i="28"/>
  <c r="GR31" i="28"/>
  <c r="GR32" i="28"/>
  <c r="GR33" i="28"/>
  <c r="GR34" i="28"/>
  <c r="GR35" i="28"/>
  <c r="GR36" i="28"/>
  <c r="GR37" i="28"/>
  <c r="GR38" i="28"/>
  <c r="GR39" i="28"/>
  <c r="GR40" i="28"/>
  <c r="GR41" i="28"/>
  <c r="GR42" i="28"/>
  <c r="GR43" i="28"/>
  <c r="GR44" i="28"/>
  <c r="GR45" i="28"/>
  <c r="GR46" i="28"/>
  <c r="GR47" i="28"/>
  <c r="GR48" i="28"/>
  <c r="GR49" i="28"/>
  <c r="GR50" i="28"/>
  <c r="GR51" i="28"/>
  <c r="GR52" i="28"/>
  <c r="GR53" i="28"/>
  <c r="GR54" i="28"/>
  <c r="GR55" i="28"/>
  <c r="GR56" i="28"/>
  <c r="GQ29" i="28"/>
  <c r="GQ30" i="28"/>
  <c r="GQ31" i="28"/>
  <c r="GQ32" i="28"/>
  <c r="GQ33" i="28"/>
  <c r="GQ34" i="28"/>
  <c r="GQ35" i="28"/>
  <c r="GQ36" i="28"/>
  <c r="GQ37" i="28"/>
  <c r="GQ38" i="28"/>
  <c r="GQ39" i="28"/>
  <c r="GQ40" i="28"/>
  <c r="GQ41" i="28"/>
  <c r="GQ42" i="28"/>
  <c r="GQ43" i="28"/>
  <c r="GQ44" i="28"/>
  <c r="GQ45" i="28"/>
  <c r="GQ46" i="28"/>
  <c r="GQ47" i="28"/>
  <c r="GQ48" i="28"/>
  <c r="GQ49" i="28"/>
  <c r="GQ50" i="28"/>
  <c r="GQ51" i="28"/>
  <c r="GQ52" i="28"/>
  <c r="GQ53" i="28"/>
  <c r="GQ54" i="28"/>
  <c r="GQ55" i="28"/>
  <c r="GQ56" i="28"/>
  <c r="GP29" i="28"/>
  <c r="GP30" i="28"/>
  <c r="GP31" i="28"/>
  <c r="GP32" i="28"/>
  <c r="GP33" i="28"/>
  <c r="GP34" i="28"/>
  <c r="GP35" i="28"/>
  <c r="GP36" i="28"/>
  <c r="GP37" i="28"/>
  <c r="GP38" i="28"/>
  <c r="GP39" i="28"/>
  <c r="GP40" i="28"/>
  <c r="GP41" i="28"/>
  <c r="GP42" i="28"/>
  <c r="GP43" i="28"/>
  <c r="GP44" i="28"/>
  <c r="GP45" i="28"/>
  <c r="GP46" i="28"/>
  <c r="GP47" i="28"/>
  <c r="GP48" i="28"/>
  <c r="GP49" i="28"/>
  <c r="GP50" i="28"/>
  <c r="GP51" i="28"/>
  <c r="GP52" i="28"/>
  <c r="GP53" i="28"/>
  <c r="GP54" i="28"/>
  <c r="GP55" i="28"/>
  <c r="GP56" i="28"/>
  <c r="GO29" i="28"/>
  <c r="GO30" i="28"/>
  <c r="GO31" i="28"/>
  <c r="GO32" i="28"/>
  <c r="GO33" i="28"/>
  <c r="GO34" i="28"/>
  <c r="GO35" i="28"/>
  <c r="GO36" i="28"/>
  <c r="GO37" i="28"/>
  <c r="GO38" i="28"/>
  <c r="GO39" i="28"/>
  <c r="GO40" i="28"/>
  <c r="GO41" i="28"/>
  <c r="GO42" i="28"/>
  <c r="GO43" i="28"/>
  <c r="GO44" i="28"/>
  <c r="GO45" i="28"/>
  <c r="GO46" i="28"/>
  <c r="GO47" i="28"/>
  <c r="GO48" i="28"/>
  <c r="GO49" i="28"/>
  <c r="GO50" i="28"/>
  <c r="GO51" i="28"/>
  <c r="GO52" i="28"/>
  <c r="GO53" i="28"/>
  <c r="GO54" i="28"/>
  <c r="GO55" i="28"/>
  <c r="GO56" i="28"/>
  <c r="GM29" i="28"/>
  <c r="GM30" i="28"/>
  <c r="GM31" i="28"/>
  <c r="GM32" i="28"/>
  <c r="GM33" i="28"/>
  <c r="GM34" i="28"/>
  <c r="GM35" i="28"/>
  <c r="GM36" i="28"/>
  <c r="GM37" i="28"/>
  <c r="GM38" i="28"/>
  <c r="GM39" i="28"/>
  <c r="GM40" i="28"/>
  <c r="GM41" i="28"/>
  <c r="GM42" i="28"/>
  <c r="GM43" i="28"/>
  <c r="GM44" i="28"/>
  <c r="GM45" i="28"/>
  <c r="GM46" i="28"/>
  <c r="GM47" i="28"/>
  <c r="GM48" i="28"/>
  <c r="GM49" i="28"/>
  <c r="GM50" i="28"/>
  <c r="GM51" i="28"/>
  <c r="GM52" i="28"/>
  <c r="GM53" i="28"/>
  <c r="GM54" i="28"/>
  <c r="GM55" i="28"/>
  <c r="GM56" i="28"/>
  <c r="GL29" i="28"/>
  <c r="GL30" i="28"/>
  <c r="GL31" i="28"/>
  <c r="GL32" i="28"/>
  <c r="GL33" i="28"/>
  <c r="GL34" i="28"/>
  <c r="GL35" i="28"/>
  <c r="GL36" i="28"/>
  <c r="GL37" i="28"/>
  <c r="GL38" i="28"/>
  <c r="GL39" i="28"/>
  <c r="GL40" i="28"/>
  <c r="GL41" i="28"/>
  <c r="GL42" i="28"/>
  <c r="GL43" i="28"/>
  <c r="GL44" i="28"/>
  <c r="GL45" i="28"/>
  <c r="GL46" i="28"/>
  <c r="GL47" i="28"/>
  <c r="GL48" i="28"/>
  <c r="GL49" i="28"/>
  <c r="GL50" i="28"/>
  <c r="GL51" i="28"/>
  <c r="GL52" i="28"/>
  <c r="GL53" i="28"/>
  <c r="GL54" i="28"/>
  <c r="GL55" i="28"/>
  <c r="GL56" i="28"/>
  <c r="GK29" i="28"/>
  <c r="GK30" i="28"/>
  <c r="GK31" i="28"/>
  <c r="GK32" i="28"/>
  <c r="GK33" i="28"/>
  <c r="GK34" i="28"/>
  <c r="GK35" i="28"/>
  <c r="GK36" i="28"/>
  <c r="GK37" i="28"/>
  <c r="GK38" i="28"/>
  <c r="GK39" i="28"/>
  <c r="GK40" i="28"/>
  <c r="GK41" i="28"/>
  <c r="GK42" i="28"/>
  <c r="GK43" i="28"/>
  <c r="GK44" i="28"/>
  <c r="GK45" i="28"/>
  <c r="GK46" i="28"/>
  <c r="GK47" i="28"/>
  <c r="GK48" i="28"/>
  <c r="GK49" i="28"/>
  <c r="GK50" i="28"/>
  <c r="GK51" i="28"/>
  <c r="GK52" i="28"/>
  <c r="GK53" i="28"/>
  <c r="GK54" i="28"/>
  <c r="GK55" i="28"/>
  <c r="GK56" i="28"/>
  <c r="GJ29" i="28"/>
  <c r="GJ30" i="28"/>
  <c r="GJ31" i="28"/>
  <c r="GJ32" i="28"/>
  <c r="GJ33" i="28"/>
  <c r="GJ34" i="28"/>
  <c r="GJ35" i="28"/>
  <c r="GJ36" i="28"/>
  <c r="GJ37" i="28"/>
  <c r="GJ38" i="28"/>
  <c r="GJ39" i="28"/>
  <c r="GJ40" i="28"/>
  <c r="GJ41" i="28"/>
  <c r="GJ42" i="28"/>
  <c r="GJ43" i="28"/>
  <c r="GJ44" i="28"/>
  <c r="GJ45" i="28"/>
  <c r="GJ46" i="28"/>
  <c r="GJ47" i="28"/>
  <c r="GJ48" i="28"/>
  <c r="GJ49" i="28"/>
  <c r="GJ50" i="28"/>
  <c r="GJ51" i="28"/>
  <c r="GJ52" i="28"/>
  <c r="GJ53" i="28"/>
  <c r="GJ54" i="28"/>
  <c r="GJ55" i="28"/>
  <c r="GJ56" i="28"/>
  <c r="GS28" i="28"/>
  <c r="GT28" i="28"/>
  <c r="GJ28" i="28"/>
  <c r="GQ28" i="28"/>
  <c r="GR28" i="28"/>
  <c r="GO28" i="28"/>
  <c r="GP28" i="28"/>
  <c r="GK28" i="28"/>
  <c r="GL28" i="28"/>
  <c r="GM28" i="28"/>
  <c r="GI47" i="28"/>
  <c r="GI29" i="28"/>
  <c r="GI30" i="28"/>
  <c r="GI31" i="28"/>
  <c r="GI32" i="28"/>
  <c r="GI33" i="28"/>
  <c r="GI34" i="28"/>
  <c r="GI35" i="28"/>
  <c r="GI36" i="28"/>
  <c r="GI37" i="28"/>
  <c r="GI38" i="28"/>
  <c r="GI39" i="28"/>
  <c r="GI40" i="28"/>
  <c r="GI41" i="28"/>
  <c r="GI42" i="28"/>
  <c r="GI43" i="28"/>
  <c r="GI44" i="28"/>
  <c r="GI45" i="28"/>
  <c r="GI46" i="28"/>
  <c r="GI48" i="28"/>
  <c r="GI49" i="28"/>
  <c r="GI50" i="28"/>
  <c r="GI51" i="28"/>
  <c r="GI52" i="28"/>
  <c r="GI53" i="28"/>
  <c r="GI54" i="28"/>
  <c r="GI55" i="28"/>
  <c r="GI56" i="28"/>
  <c r="GI28" i="28"/>
  <c r="GH29" i="28"/>
  <c r="GH30" i="28"/>
  <c r="GH31" i="28"/>
  <c r="GH32" i="28"/>
  <c r="GH33" i="28"/>
  <c r="GH34" i="28"/>
  <c r="GH35" i="28"/>
  <c r="GH36" i="28"/>
  <c r="GH37" i="28"/>
  <c r="GH38" i="28"/>
  <c r="GH39" i="28"/>
  <c r="GH40" i="28"/>
  <c r="GH41" i="28"/>
  <c r="GH42" i="28"/>
  <c r="GH43" i="28"/>
  <c r="GH44" i="28"/>
  <c r="GH45" i="28"/>
  <c r="GH46" i="28"/>
  <c r="GH47" i="28"/>
  <c r="GH48" i="28"/>
  <c r="GH49" i="28"/>
  <c r="GH50" i="28"/>
  <c r="GH51" i="28"/>
  <c r="GH52" i="28"/>
  <c r="GH53" i="28"/>
  <c r="GH54" i="28"/>
  <c r="GH55" i="28"/>
  <c r="GH56" i="28"/>
  <c r="GG56" i="28"/>
  <c r="GG31" i="28"/>
  <c r="GG32" i="28"/>
  <c r="GG33" i="28"/>
  <c r="GG34" i="28"/>
  <c r="GG35" i="28"/>
  <c r="GG36" i="28"/>
  <c r="GG37" i="28"/>
  <c r="GG38" i="28"/>
  <c r="GG39" i="28"/>
  <c r="GG40" i="28"/>
  <c r="GG41" i="28"/>
  <c r="GG42" i="28"/>
  <c r="GG43" i="28"/>
  <c r="GG44" i="28"/>
  <c r="GG45" i="28"/>
  <c r="GG46" i="28"/>
  <c r="GG47" i="28"/>
  <c r="GG48" i="28"/>
  <c r="GG49" i="28"/>
  <c r="GG50" i="28"/>
  <c r="GG51" i="28"/>
  <c r="GG52" i="28"/>
  <c r="GG53" i="28"/>
  <c r="GG54" i="28"/>
  <c r="GG55" i="28"/>
  <c r="GG28" i="28"/>
  <c r="GG30" i="28"/>
  <c r="GG29" i="28"/>
  <c r="CR16" i="28" l="1"/>
  <c r="CS24" i="28" l="1"/>
  <c r="AO27" i="28"/>
  <c r="AN27" i="28" s="1"/>
  <c r="AH26" i="28"/>
  <c r="DK27" i="28"/>
  <c r="CB27" i="28"/>
  <c r="BI27" i="28"/>
  <c r="EC7" i="28" l="1"/>
  <c r="EB6" i="28"/>
  <c r="DZ7" i="28"/>
  <c r="DY6" i="28"/>
  <c r="DW5" i="28"/>
  <c r="DU5" i="28"/>
  <c r="DT4" i="28"/>
  <c r="DS3" i="28"/>
  <c r="DR3" i="28"/>
  <c r="DK20" i="28"/>
  <c r="DC18" i="28"/>
  <c r="DB17" i="28"/>
  <c r="DA16" i="28"/>
  <c r="CY20" i="28"/>
  <c r="CX20" i="28"/>
  <c r="CV20" i="28"/>
  <c r="CU20" i="28" s="1"/>
  <c r="CT19" i="28"/>
  <c r="CS18" i="28"/>
  <c r="CR17" i="28"/>
  <c r="CQ22" i="28"/>
  <c r="CJ21" i="28"/>
  <c r="CB20" i="28"/>
  <c r="CA21" i="28"/>
  <c r="BZ20" i="28"/>
  <c r="BX22" i="28"/>
  <c r="BY22" i="28" s="1"/>
  <c r="BW21" i="28"/>
  <c r="BU20" i="28"/>
  <c r="BT20" i="28" s="1"/>
  <c r="BS20" i="28"/>
  <c r="BR24" i="28"/>
  <c r="BQ23" i="28"/>
  <c r="BP23" i="28"/>
  <c r="BO23" i="28" s="1"/>
  <c r="BI23" i="28"/>
  <c r="CA22" i="28"/>
  <c r="CA23" i="28"/>
  <c r="CA24" i="28"/>
  <c r="CA25" i="28"/>
  <c r="CA26" i="28"/>
  <c r="CA20" i="28"/>
  <c r="BZ21" i="28"/>
  <c r="BZ22" i="28"/>
  <c r="BZ23" i="28"/>
  <c r="BZ24" i="28"/>
  <c r="BZ25" i="28"/>
  <c r="BZ26" i="28"/>
  <c r="BX21" i="28"/>
  <c r="BY21" i="28" s="1"/>
  <c r="BX23" i="28"/>
  <c r="BY23" i="28" s="1"/>
  <c r="BX24" i="28"/>
  <c r="BY24" i="28" s="1"/>
  <c r="BX25" i="28"/>
  <c r="BY25" i="28" s="1"/>
  <c r="BX26" i="28"/>
  <c r="BY26" i="28" s="1"/>
  <c r="BX20" i="28"/>
  <c r="BY20" i="28" s="1"/>
  <c r="BW22" i="28"/>
  <c r="BW23" i="28"/>
  <c r="BW24" i="28"/>
  <c r="BW25" i="28"/>
  <c r="BW26" i="28"/>
  <c r="BW20" i="28"/>
  <c r="BS21" i="28"/>
  <c r="BS22" i="28"/>
  <c r="BS23" i="28"/>
  <c r="BS24" i="28"/>
  <c r="BS25" i="28"/>
  <c r="BS26" i="28"/>
  <c r="BR21" i="28"/>
  <c r="BR22" i="28"/>
  <c r="BR23" i="28"/>
  <c r="BR25" i="28"/>
  <c r="BR26" i="28"/>
  <c r="BR20" i="28"/>
  <c r="BP21" i="28"/>
  <c r="BP22" i="28"/>
  <c r="BP24" i="28"/>
  <c r="BP25" i="28"/>
  <c r="BP26" i="28"/>
  <c r="BP20" i="28"/>
  <c r="BO20" i="28" s="1"/>
  <c r="BQ24" i="28"/>
  <c r="BQ25" i="28"/>
  <c r="BQ26" i="28"/>
  <c r="BQ20" i="28"/>
  <c r="BI20" i="28"/>
  <c r="BA24" i="28"/>
  <c r="AZ24" i="28"/>
  <c r="AY24" i="28"/>
  <c r="AW24" i="28"/>
  <c r="AX24" i="28" s="1"/>
  <c r="AV25" i="28"/>
  <c r="AV24" i="28"/>
  <c r="AT27" i="28"/>
  <c r="AS27" i="28" s="1"/>
  <c r="AT26" i="28"/>
  <c r="AS26" i="28" s="1"/>
  <c r="AT25" i="28"/>
  <c r="AS25" i="28" s="1"/>
  <c r="AT24" i="28"/>
  <c r="AS24" i="28" s="1"/>
  <c r="AR27" i="28"/>
  <c r="AR26" i="28"/>
  <c r="AR25" i="28"/>
  <c r="AR24" i="28"/>
  <c r="AQ27" i="28"/>
  <c r="AQ26" i="28"/>
  <c r="AQ25" i="28"/>
  <c r="AQ24" i="28"/>
  <c r="AP26" i="28"/>
  <c r="AP25" i="28"/>
  <c r="AP24" i="28"/>
  <c r="AO26" i="28"/>
  <c r="AN26" i="28" s="1"/>
  <c r="AO25" i="28"/>
  <c r="AN25" i="28" s="1"/>
  <c r="AO24" i="28"/>
  <c r="AN24" i="28" s="1"/>
  <c r="AH25" i="28"/>
  <c r="AH24" i="28"/>
  <c r="FW32" i="28" l="1"/>
  <c r="DT17" i="28"/>
  <c r="DT18" i="28"/>
  <c r="DT19" i="28"/>
  <c r="DT20" i="28"/>
  <c r="DT21" i="28"/>
  <c r="DT22" i="28"/>
  <c r="DT23" i="28"/>
  <c r="DT24" i="28"/>
  <c r="DT25" i="28"/>
  <c r="CR18" i="28"/>
  <c r="CR19" i="28"/>
  <c r="CS20" i="28"/>
  <c r="CS21" i="28"/>
  <c r="CS22" i="28"/>
  <c r="CS26" i="28"/>
  <c r="FZ32" i="28" l="1"/>
  <c r="FY32" i="28" s="1"/>
  <c r="FZ33" i="28"/>
  <c r="FY33" i="28" s="1"/>
  <c r="FZ35" i="28"/>
  <c r="FY35" i="28" s="1"/>
  <c r="FZ37" i="28"/>
  <c r="FY37" i="28" s="1"/>
  <c r="FZ38" i="28"/>
  <c r="FY38" i="28" s="1"/>
  <c r="FZ39" i="28"/>
  <c r="FY39" i="28" s="1"/>
  <c r="FZ41" i="28"/>
  <c r="FY41" i="28" s="1"/>
  <c r="FZ42" i="28"/>
  <c r="FY42" i="28" s="1"/>
  <c r="FZ44" i="28"/>
  <c r="FY44" i="28" s="1"/>
  <c r="FZ45" i="28"/>
  <c r="FY45" i="28" s="1"/>
  <c r="FZ46" i="28"/>
  <c r="FY46" i="28" s="1"/>
  <c r="FZ48" i="28"/>
  <c r="FY48" i="28" s="1"/>
  <c r="FZ50" i="28"/>
  <c r="FY50" i="28" s="1"/>
  <c r="FZ51" i="28"/>
  <c r="FY51" i="28" s="1"/>
  <c r="FZ52" i="28"/>
  <c r="FY52" i="28" s="1"/>
  <c r="FZ53" i="28"/>
  <c r="FY53" i="28" s="1"/>
  <c r="FZ55" i="28"/>
  <c r="FY55" i="28" s="1"/>
  <c r="FZ30" i="28"/>
  <c r="FY30" i="28" s="1"/>
  <c r="FU32" i="28"/>
  <c r="FT32" i="28" s="1"/>
  <c r="FU33" i="28"/>
  <c r="FT33" i="28" s="1"/>
  <c r="FU35" i="28"/>
  <c r="FT35" i="28" s="1"/>
  <c r="FU37" i="28"/>
  <c r="FT37" i="28" s="1"/>
  <c r="FU38" i="28"/>
  <c r="FT38" i="28" s="1"/>
  <c r="FU39" i="28"/>
  <c r="FT39" i="28" s="1"/>
  <c r="FU41" i="28"/>
  <c r="FT41" i="28" s="1"/>
  <c r="FU42" i="28"/>
  <c r="FT42" i="28" s="1"/>
  <c r="FU44" i="28"/>
  <c r="FT44" i="28" s="1"/>
  <c r="FU45" i="28"/>
  <c r="FT45" i="28" s="1"/>
  <c r="FU46" i="28"/>
  <c r="FT46" i="28" s="1"/>
  <c r="FU48" i="28"/>
  <c r="FT48" i="28" s="1"/>
  <c r="FU50" i="28"/>
  <c r="FT50" i="28" s="1"/>
  <c r="FU51" i="28"/>
  <c r="FT51" i="28" s="1"/>
  <c r="FU52" i="28"/>
  <c r="FT52" i="28" s="1"/>
  <c r="FU53" i="28"/>
  <c r="FT53" i="28" s="1"/>
  <c r="FU55" i="28"/>
  <c r="FT55" i="28" s="1"/>
  <c r="FU30" i="28"/>
  <c r="FT30" i="28" s="1"/>
  <c r="EY32" i="28"/>
  <c r="LE32" i="28" s="1"/>
  <c r="EY30" i="28"/>
  <c r="LE30" i="28" s="1"/>
  <c r="EY31" i="28"/>
  <c r="LE31" i="28" s="1"/>
  <c r="EY33" i="28"/>
  <c r="LE33" i="28" s="1"/>
  <c r="EY34" i="28"/>
  <c r="LE34" i="28" s="1"/>
  <c r="EY35" i="28"/>
  <c r="EY36" i="28"/>
  <c r="LE36" i="28" s="1"/>
  <c r="EY37" i="28"/>
  <c r="LE37" i="28" s="1"/>
  <c r="EY38" i="28"/>
  <c r="LE38" i="28" s="1"/>
  <c r="EY39" i="28"/>
  <c r="LE39" i="28" s="1"/>
  <c r="EY40" i="28"/>
  <c r="LE40" i="28" s="1"/>
  <c r="EY41" i="28"/>
  <c r="LE41" i="28" s="1"/>
  <c r="EY42" i="28"/>
  <c r="EY43" i="28"/>
  <c r="LE43" i="28" s="1"/>
  <c r="EY44" i="28"/>
  <c r="EY45" i="28"/>
  <c r="LE45" i="28" s="1"/>
  <c r="EY46" i="28"/>
  <c r="EY47" i="28"/>
  <c r="LE47" i="28" s="1"/>
  <c r="EY48" i="28"/>
  <c r="EY49" i="28"/>
  <c r="LE49" i="28" s="1"/>
  <c r="EY50" i="28"/>
  <c r="LE50" i="28" s="1"/>
  <c r="EY51" i="28"/>
  <c r="LE51" i="28" s="1"/>
  <c r="EY52" i="28"/>
  <c r="LE52" i="28" s="1"/>
  <c r="EY53" i="28"/>
  <c r="LE53" i="28" s="1"/>
  <c r="EY54" i="28"/>
  <c r="LE54" i="28" s="1"/>
  <c r="EY55" i="28"/>
  <c r="LE55" i="28" s="1"/>
  <c r="EY56" i="28"/>
  <c r="LE56" i="28" s="1"/>
  <c r="EY29" i="28"/>
  <c r="LE29" i="28" s="1"/>
  <c r="ET29" i="28"/>
  <c r="KZ29" i="28" s="1"/>
  <c r="ET30" i="28"/>
  <c r="ET31" i="28"/>
  <c r="KZ31" i="28" s="1"/>
  <c r="ET32" i="28"/>
  <c r="KZ32" i="28" s="1"/>
  <c r="ET33" i="28"/>
  <c r="ET34" i="28"/>
  <c r="KZ34" i="28" s="1"/>
  <c r="ET35" i="28"/>
  <c r="ET36" i="28"/>
  <c r="KZ36" i="28" s="1"/>
  <c r="ET37" i="28"/>
  <c r="ET38" i="28"/>
  <c r="ET39" i="28"/>
  <c r="ET40" i="28"/>
  <c r="KZ40" i="28" s="1"/>
  <c r="ET41" i="28"/>
  <c r="KZ41" i="28" s="1"/>
  <c r="ET42" i="28"/>
  <c r="KZ42" i="28" s="1"/>
  <c r="ET43" i="28"/>
  <c r="KZ43" i="28" s="1"/>
  <c r="ET44" i="28"/>
  <c r="KZ44" i="28" s="1"/>
  <c r="ET45" i="28"/>
  <c r="ET46" i="28"/>
  <c r="KZ46" i="28" s="1"/>
  <c r="ET47" i="28"/>
  <c r="KZ47" i="28" s="1"/>
  <c r="ET48" i="28"/>
  <c r="KZ48" i="28" s="1"/>
  <c r="ET49" i="28"/>
  <c r="KZ49" i="28" s="1"/>
  <c r="ET50" i="28"/>
  <c r="ET51" i="28"/>
  <c r="ET52" i="28"/>
  <c r="KZ52" i="28" s="1"/>
  <c r="ET53" i="28"/>
  <c r="ET54" i="28"/>
  <c r="KZ54" i="28" s="1"/>
  <c r="ET55" i="28"/>
  <c r="KZ55" i="28" s="1"/>
  <c r="ET56" i="28"/>
  <c r="KZ56" i="28" s="1"/>
  <c r="DW25" i="28"/>
  <c r="DW2" i="28"/>
  <c r="DV2" i="28" s="1"/>
  <c r="DW3" i="28"/>
  <c r="DV3" i="28" s="1"/>
  <c r="DW4" i="28"/>
  <c r="DV4" i="28" s="1"/>
  <c r="DW6" i="28"/>
  <c r="DV6" i="28" s="1"/>
  <c r="DW24" i="28"/>
  <c r="DV24" i="28" s="1"/>
  <c r="DW22" i="28"/>
  <c r="DV22" i="28" s="1"/>
  <c r="DW17" i="28"/>
  <c r="DV17" i="28" s="1"/>
  <c r="DW18" i="28"/>
  <c r="DV18" i="28" s="1"/>
  <c r="DW7" i="28"/>
  <c r="DV7" i="28" s="1"/>
  <c r="DW23" i="28"/>
  <c r="DV23" i="28" s="1"/>
  <c r="DW19" i="28"/>
  <c r="DV19" i="28" s="1"/>
  <c r="DV25" i="28"/>
  <c r="DW8" i="28"/>
  <c r="DV8" i="28" s="1"/>
  <c r="DW20" i="28"/>
  <c r="DV20" i="28" s="1"/>
  <c r="DW21" i="28"/>
  <c r="DV21" i="28" s="1"/>
  <c r="DW9" i="28"/>
  <c r="DV9" i="28" s="1"/>
  <c r="DW12" i="28"/>
  <c r="DV12" i="28" s="1"/>
  <c r="DW13" i="28"/>
  <c r="DV13" i="28" s="1"/>
  <c r="DW14" i="28"/>
  <c r="DV14" i="28" s="1"/>
  <c r="DW15" i="28"/>
  <c r="DV15" i="28" s="1"/>
  <c r="DV5" i="28"/>
  <c r="DW10" i="28"/>
  <c r="DV10" i="28" s="1"/>
  <c r="DW11" i="28"/>
  <c r="DV11" i="28" s="1"/>
  <c r="DR20" i="28"/>
  <c r="DQ20" i="28" s="1"/>
  <c r="DQ3" i="28"/>
  <c r="DR4" i="28"/>
  <c r="DQ4" i="28" s="1"/>
  <c r="DR6" i="28"/>
  <c r="DQ6" i="28" s="1"/>
  <c r="DR24" i="28"/>
  <c r="DQ24" i="28" s="1"/>
  <c r="DR22" i="28"/>
  <c r="DQ22" i="28" s="1"/>
  <c r="DR17" i="28"/>
  <c r="DQ17" i="28" s="1"/>
  <c r="DR18" i="28"/>
  <c r="DQ18" i="28" s="1"/>
  <c r="DR7" i="28"/>
  <c r="DQ7" i="28" s="1"/>
  <c r="DR23" i="28"/>
  <c r="DQ23" i="28" s="1"/>
  <c r="DR19" i="28"/>
  <c r="DQ19" i="28" s="1"/>
  <c r="DR25" i="28"/>
  <c r="DQ25" i="28" s="1"/>
  <c r="DR8" i="28"/>
  <c r="DQ8" i="28" s="1"/>
  <c r="DR21" i="28"/>
  <c r="DQ21" i="28" s="1"/>
  <c r="DR9" i="28"/>
  <c r="DQ9" i="28" s="1"/>
  <c r="DR12" i="28"/>
  <c r="DQ12" i="28" s="1"/>
  <c r="DR13" i="28"/>
  <c r="DQ13" i="28" s="1"/>
  <c r="DR14" i="28"/>
  <c r="DQ14" i="28" s="1"/>
  <c r="DR15" i="28"/>
  <c r="DQ15" i="28" s="1"/>
  <c r="DR5" i="28"/>
  <c r="DQ5" i="28" s="1"/>
  <c r="DR10" i="28"/>
  <c r="DQ10" i="28" s="1"/>
  <c r="DR11" i="28"/>
  <c r="DQ11" i="28" s="1"/>
  <c r="DR2" i="28"/>
  <c r="DQ2" i="28" s="1"/>
  <c r="CV24" i="28"/>
  <c r="CU24" i="28" s="1"/>
  <c r="CV22" i="28"/>
  <c r="CU22" i="28" s="1"/>
  <c r="CV17" i="28"/>
  <c r="CU17" i="28" s="1"/>
  <c r="CV18" i="28"/>
  <c r="CU18" i="28" s="1"/>
  <c r="CV19" i="28"/>
  <c r="CU19" i="28" s="1"/>
  <c r="CV26" i="28"/>
  <c r="CU26" i="28" s="1"/>
  <c r="CV21" i="28"/>
  <c r="CU21" i="28" s="1"/>
  <c r="CV16" i="28"/>
  <c r="CU16" i="28" s="1"/>
  <c r="CQ24" i="28"/>
  <c r="CP24" i="28" s="1"/>
  <c r="CP22" i="28"/>
  <c r="CQ17" i="28"/>
  <c r="CP17" i="28" s="1"/>
  <c r="CQ18" i="28"/>
  <c r="CP18" i="28" s="1"/>
  <c r="CQ19" i="28"/>
  <c r="CP19" i="28" s="1"/>
  <c r="CQ26" i="28"/>
  <c r="CP26" i="28" s="1"/>
  <c r="CQ20" i="28"/>
  <c r="CP20" i="28" s="1"/>
  <c r="CQ21" i="28"/>
  <c r="CP21" i="28" s="1"/>
  <c r="CQ16" i="28"/>
  <c r="CP16" i="28" s="1"/>
  <c r="BU22" i="28"/>
  <c r="BT22" i="28" s="1"/>
  <c r="BU25" i="28"/>
  <c r="BT25" i="28" s="1"/>
  <c r="BU26" i="28"/>
  <c r="BT26" i="28" s="1"/>
  <c r="BU21" i="28"/>
  <c r="BT21" i="28" s="1"/>
  <c r="BU24" i="28"/>
  <c r="BT24" i="28" s="1"/>
  <c r="BO22" i="28"/>
  <c r="BO25" i="28"/>
  <c r="BO26" i="28"/>
  <c r="BO21" i="28"/>
  <c r="BO24" i="28"/>
  <c r="FM49" i="28"/>
  <c r="FM40" i="28"/>
  <c r="DK8" i="28"/>
  <c r="FM31" i="28"/>
  <c r="FM32" i="28"/>
  <c r="FM33" i="28"/>
  <c r="FM35" i="28"/>
  <c r="FM37" i="28"/>
  <c r="FM38" i="28"/>
  <c r="FM39" i="28"/>
  <c r="FM41" i="28"/>
  <c r="FM44" i="28"/>
  <c r="FM45" i="28"/>
  <c r="FM46" i="28"/>
  <c r="FM48" i="28"/>
  <c r="FM50" i="28"/>
  <c r="FM51" i="28"/>
  <c r="FM52" i="28"/>
  <c r="FM53" i="28"/>
  <c r="FM55" i="28"/>
  <c r="EL29" i="28"/>
  <c r="EL30" i="28"/>
  <c r="EL32" i="28"/>
  <c r="EL33" i="28"/>
  <c r="EL34" i="28"/>
  <c r="EL35" i="28"/>
  <c r="EL36" i="28"/>
  <c r="EL37" i="28"/>
  <c r="EL38" i="28"/>
  <c r="EL39" i="28"/>
  <c r="EL40" i="28"/>
  <c r="EL41" i="28"/>
  <c r="EL42" i="28"/>
  <c r="EL43" i="28"/>
  <c r="EL44" i="28"/>
  <c r="EL45" i="28"/>
  <c r="EL46" i="28"/>
  <c r="EL47" i="28"/>
  <c r="EL48" i="28"/>
  <c r="EL49" i="28"/>
  <c r="EL50" i="28"/>
  <c r="EL51" i="28"/>
  <c r="EL52" i="28"/>
  <c r="EL53" i="28"/>
  <c r="EL54" i="28"/>
  <c r="EL55" i="28"/>
  <c r="KR55" i="28" s="1"/>
  <c r="EL56" i="28"/>
  <c r="EL28" i="28"/>
  <c r="DK3" i="28"/>
  <c r="DK4" i="28"/>
  <c r="DK16" i="28"/>
  <c r="DK6" i="28"/>
  <c r="DK24" i="28"/>
  <c r="DK22" i="28"/>
  <c r="DK17" i="28"/>
  <c r="DK18" i="28"/>
  <c r="DK7" i="28"/>
  <c r="DK23" i="28"/>
  <c r="DK19" i="28"/>
  <c r="DK25" i="28"/>
  <c r="DK26" i="28"/>
  <c r="DK21" i="28"/>
  <c r="DK9" i="28"/>
  <c r="DK12" i="28"/>
  <c r="DK13" i="28"/>
  <c r="DK14" i="28"/>
  <c r="DK15" i="28"/>
  <c r="DK5" i="28"/>
  <c r="DK10" i="28"/>
  <c r="DK11" i="28"/>
  <c r="DK2" i="28"/>
  <c r="CJ24" i="28"/>
  <c r="CJ22" i="28"/>
  <c r="CJ17" i="28"/>
  <c r="CJ18" i="28"/>
  <c r="CJ23" i="28"/>
  <c r="CJ19" i="28"/>
  <c r="CJ25" i="28"/>
  <c r="CJ26" i="28"/>
  <c r="CJ27" i="28"/>
  <c r="CJ20" i="28"/>
  <c r="CJ16" i="28"/>
  <c r="BI22" i="28"/>
  <c r="BI25" i="28"/>
  <c r="BI26" i="28"/>
  <c r="BI21" i="28"/>
  <c r="BI24" i="28"/>
  <c r="GB30" i="28"/>
  <c r="GC30" i="28" s="1"/>
  <c r="FA29" i="28"/>
  <c r="LG29" i="28" s="1"/>
  <c r="GB55" i="28"/>
  <c r="GC55" i="28" s="1"/>
  <c r="GB53" i="28"/>
  <c r="GC53" i="28" s="1"/>
  <c r="GB52" i="28"/>
  <c r="GC52" i="28" s="1"/>
  <c r="GB51" i="28"/>
  <c r="GC51" i="28" s="1"/>
  <c r="GB50" i="28"/>
  <c r="GC50" i="28" s="1"/>
  <c r="GB48" i="28"/>
  <c r="GC48" i="28" s="1"/>
  <c r="GB46" i="28"/>
  <c r="GC46" i="28" s="1"/>
  <c r="GB45" i="28"/>
  <c r="GC45" i="28" s="1"/>
  <c r="GB44" i="28"/>
  <c r="GC44" i="28" s="1"/>
  <c r="GB42" i="28"/>
  <c r="GC42" i="28" s="1"/>
  <c r="GB41" i="28"/>
  <c r="GC41" i="28" s="1"/>
  <c r="GB39" i="28"/>
  <c r="GC39" i="28" s="1"/>
  <c r="GB38" i="28"/>
  <c r="GC38" i="28" s="1"/>
  <c r="GB37" i="28"/>
  <c r="GC37" i="28" s="1"/>
  <c r="GB35" i="28"/>
  <c r="GC35" i="28" s="1"/>
  <c r="GB33" i="28"/>
  <c r="GC33" i="28" s="1"/>
  <c r="GB32" i="28"/>
  <c r="GC32" i="28" s="1"/>
  <c r="FA30" i="28"/>
  <c r="FA31" i="28"/>
  <c r="LG31" i="28" s="1"/>
  <c r="FA32" i="28"/>
  <c r="FA33" i="28"/>
  <c r="LG33" i="28" s="1"/>
  <c r="FA34" i="28"/>
  <c r="LG34" i="28" s="1"/>
  <c r="FA35" i="28"/>
  <c r="LG35" i="28" s="1"/>
  <c r="FA36" i="28"/>
  <c r="LG36" i="28" s="1"/>
  <c r="FA37" i="28"/>
  <c r="FA38" i="28"/>
  <c r="FA39" i="28"/>
  <c r="FA40" i="28"/>
  <c r="LG40" i="28" s="1"/>
  <c r="FA41" i="28"/>
  <c r="LG41" i="28" s="1"/>
  <c r="FA42" i="28"/>
  <c r="LG42" i="28" s="1"/>
  <c r="FA43" i="28"/>
  <c r="LG43" i="28" s="1"/>
  <c r="FA44" i="28"/>
  <c r="FA45" i="28"/>
  <c r="LG45" i="28" s="1"/>
  <c r="FA46" i="28"/>
  <c r="FA47" i="28"/>
  <c r="LG47" i="28" s="1"/>
  <c r="FA48" i="28"/>
  <c r="FA49" i="28"/>
  <c r="LG49" i="28" s="1"/>
  <c r="FA50" i="28"/>
  <c r="FA51" i="28"/>
  <c r="FA52" i="28"/>
  <c r="FA53" i="28"/>
  <c r="FA54" i="28"/>
  <c r="LG54" i="28" s="1"/>
  <c r="FA55" i="28"/>
  <c r="FA56" i="28"/>
  <c r="LG56" i="28" s="1"/>
  <c r="DZ25" i="28"/>
  <c r="EA25" i="28" s="1"/>
  <c r="DZ8" i="28"/>
  <c r="EA8" i="28" s="1"/>
  <c r="DZ20" i="28"/>
  <c r="EA20" i="28" s="1"/>
  <c r="DZ21" i="28"/>
  <c r="EA21" i="28" s="1"/>
  <c r="DZ9" i="28"/>
  <c r="EA9" i="28" s="1"/>
  <c r="DZ12" i="28"/>
  <c r="EA12" i="28" s="1"/>
  <c r="DZ13" i="28"/>
  <c r="EA13" i="28" s="1"/>
  <c r="DZ14" i="28"/>
  <c r="EA14" i="28" s="1"/>
  <c r="DZ15" i="28"/>
  <c r="EA15" i="28" s="1"/>
  <c r="DZ5" i="28"/>
  <c r="EA5" i="28" s="1"/>
  <c r="DZ10" i="28"/>
  <c r="EA10" i="28" s="1"/>
  <c r="DZ11" i="28"/>
  <c r="EA11" i="28" s="1"/>
  <c r="DZ2" i="28"/>
  <c r="EA2" i="28" s="1"/>
  <c r="DZ3" i="28"/>
  <c r="EA3" i="28" s="1"/>
  <c r="DZ4" i="28"/>
  <c r="EA4" i="28" s="1"/>
  <c r="DZ6" i="28"/>
  <c r="EA6" i="28" s="1"/>
  <c r="DZ24" i="28"/>
  <c r="EA24" i="28" s="1"/>
  <c r="DZ22" i="28"/>
  <c r="EA22" i="28" s="1"/>
  <c r="DZ17" i="28"/>
  <c r="EA17" i="28" s="1"/>
  <c r="DZ18" i="28"/>
  <c r="EA18" i="28" s="1"/>
  <c r="EA7" i="28"/>
  <c r="DZ23" i="28"/>
  <c r="EA23" i="28" s="1"/>
  <c r="DZ19" i="28"/>
  <c r="EA19" i="28" s="1"/>
  <c r="CY17" i="28"/>
  <c r="CZ17" i="28" s="1"/>
  <c r="CY18" i="28"/>
  <c r="CZ18" i="28" s="1"/>
  <c r="CY19" i="28"/>
  <c r="CZ19" i="28" s="1"/>
  <c r="CY26" i="28"/>
  <c r="CZ26" i="28" s="1"/>
  <c r="CZ20" i="28"/>
  <c r="CY21" i="28"/>
  <c r="CZ21" i="28" s="1"/>
  <c r="CY16" i="28"/>
  <c r="CZ16" i="28" s="1"/>
  <c r="CY24" i="28"/>
  <c r="CZ24" i="28" s="1"/>
  <c r="CY22" i="28"/>
  <c r="CZ22" i="28" s="1"/>
  <c r="AW25" i="28"/>
  <c r="AX25" i="28" s="1"/>
  <c r="AW26" i="28"/>
  <c r="AX26" i="28" s="1"/>
  <c r="AW27" i="28"/>
  <c r="AX27" i="28" s="1"/>
  <c r="GF31" i="28"/>
  <c r="GF32" i="28"/>
  <c r="GF33" i="28"/>
  <c r="GF35" i="28"/>
  <c r="GF37" i="28"/>
  <c r="GF38" i="28"/>
  <c r="GF39" i="28"/>
  <c r="GF41" i="28"/>
  <c r="GF42" i="28"/>
  <c r="GF44" i="28"/>
  <c r="GF45" i="28"/>
  <c r="GF46" i="28"/>
  <c r="GF48" i="28"/>
  <c r="GF50" i="28"/>
  <c r="GF51" i="28"/>
  <c r="GF52" i="28"/>
  <c r="GF53" i="28"/>
  <c r="GF55" i="28"/>
  <c r="GF30" i="28"/>
  <c r="GE30" i="28"/>
  <c r="GE32" i="28"/>
  <c r="GE33" i="28"/>
  <c r="GE35" i="28"/>
  <c r="GE37" i="28"/>
  <c r="GE38" i="28"/>
  <c r="GE39" i="28"/>
  <c r="GE41" i="28"/>
  <c r="GE42" i="28"/>
  <c r="GE44" i="28"/>
  <c r="GE45" i="28"/>
  <c r="GE46" i="28"/>
  <c r="GE48" i="28"/>
  <c r="GE50" i="28"/>
  <c r="GE51" i="28"/>
  <c r="GE52" i="28"/>
  <c r="GE53" i="28"/>
  <c r="GE55" i="28"/>
  <c r="GD32" i="28"/>
  <c r="GD33" i="28"/>
  <c r="GD35" i="28"/>
  <c r="GD37" i="28"/>
  <c r="GD38" i="28"/>
  <c r="GD39" i="28"/>
  <c r="GD41" i="28"/>
  <c r="GD42" i="28"/>
  <c r="GD44" i="28"/>
  <c r="GD45" i="28"/>
  <c r="GD46" i="28"/>
  <c r="GD48" i="28"/>
  <c r="GD50" i="28"/>
  <c r="GD51" i="28"/>
  <c r="GD52" i="28"/>
  <c r="GD53" i="28"/>
  <c r="GD55" i="28"/>
  <c r="GD30" i="28"/>
  <c r="GA32" i="28"/>
  <c r="GA33" i="28"/>
  <c r="GA35" i="28"/>
  <c r="GA37" i="28"/>
  <c r="GA38" i="28"/>
  <c r="GA39" i="28"/>
  <c r="GA41" i="28"/>
  <c r="GA42" i="28"/>
  <c r="GA44" i="28"/>
  <c r="GA45" i="28"/>
  <c r="GA46" i="28"/>
  <c r="GA48" i="28"/>
  <c r="GA50" i="28"/>
  <c r="GA51" i="28"/>
  <c r="GA52" i="28"/>
  <c r="GA53" i="28"/>
  <c r="GA55" i="28"/>
  <c r="GA30" i="28"/>
  <c r="FX32" i="28"/>
  <c r="FX33" i="28"/>
  <c r="FX35" i="28"/>
  <c r="FX37" i="28"/>
  <c r="FX38" i="28"/>
  <c r="FX39" i="28"/>
  <c r="FX41" i="28"/>
  <c r="FX42" i="28"/>
  <c r="FX44" i="28"/>
  <c r="FX45" i="28"/>
  <c r="FX46" i="28"/>
  <c r="FX48" i="28"/>
  <c r="FX50" i="28"/>
  <c r="FX51" i="28"/>
  <c r="FX52" i="28"/>
  <c r="FX53" i="28"/>
  <c r="FX55" i="28"/>
  <c r="FX30" i="28"/>
  <c r="FW33" i="28"/>
  <c r="FW35" i="28"/>
  <c r="FW37" i="28"/>
  <c r="FW38" i="28"/>
  <c r="FW39" i="28"/>
  <c r="FW41" i="28"/>
  <c r="FW42" i="28"/>
  <c r="FW44" i="28"/>
  <c r="FW45" i="28"/>
  <c r="FW46" i="28"/>
  <c r="FW48" i="28"/>
  <c r="FW50" i="28"/>
  <c r="FW51" i="28"/>
  <c r="FW52" i="28"/>
  <c r="FW53" i="28"/>
  <c r="FW55" i="28"/>
  <c r="FW30" i="28"/>
  <c r="FE30" i="28"/>
  <c r="FE31" i="28"/>
  <c r="FE32" i="28"/>
  <c r="FE33" i="28"/>
  <c r="FE34" i="28"/>
  <c r="FE35" i="28"/>
  <c r="LK35" i="28" s="1"/>
  <c r="FE36" i="28"/>
  <c r="FE37" i="28"/>
  <c r="FE38" i="28"/>
  <c r="FE39" i="28"/>
  <c r="FE40" i="28"/>
  <c r="FE41" i="28"/>
  <c r="FE42" i="28"/>
  <c r="FE43" i="28"/>
  <c r="FE44" i="28"/>
  <c r="FE45" i="28"/>
  <c r="FE46" i="28"/>
  <c r="FE47" i="28"/>
  <c r="FE48" i="28"/>
  <c r="FE49" i="28"/>
  <c r="FE50" i="28"/>
  <c r="FE51" i="28"/>
  <c r="FE52" i="28"/>
  <c r="FE53" i="28"/>
  <c r="FE54" i="28"/>
  <c r="FE55" i="28"/>
  <c r="FE56" i="28"/>
  <c r="FE29" i="28"/>
  <c r="FD30" i="28"/>
  <c r="FD31" i="28"/>
  <c r="FD32" i="28"/>
  <c r="FD33" i="28"/>
  <c r="FD34" i="28"/>
  <c r="FD35" i="28"/>
  <c r="FD36" i="28"/>
  <c r="FD37" i="28"/>
  <c r="FD38" i="28"/>
  <c r="FD39" i="28"/>
  <c r="FD40" i="28"/>
  <c r="FD41" i="28"/>
  <c r="FD42" i="28"/>
  <c r="FD43" i="28"/>
  <c r="FD44" i="28"/>
  <c r="FD45" i="28"/>
  <c r="FD46" i="28"/>
  <c r="FD47" i="28"/>
  <c r="FD48" i="28"/>
  <c r="FD49" i="28"/>
  <c r="FD50" i="28"/>
  <c r="FD51" i="28"/>
  <c r="FD52" i="28"/>
  <c r="FD53" i="28"/>
  <c r="FD54" i="28"/>
  <c r="FD55" i="28"/>
  <c r="FD56" i="28"/>
  <c r="FC29" i="28"/>
  <c r="FD29" i="28"/>
  <c r="FC30" i="28"/>
  <c r="FC32" i="28"/>
  <c r="FC33" i="28"/>
  <c r="FC34" i="28"/>
  <c r="FC35" i="28"/>
  <c r="FC36" i="28"/>
  <c r="FC37" i="28"/>
  <c r="FC38" i="28"/>
  <c r="FC39" i="28"/>
  <c r="FC40" i="28"/>
  <c r="FC41" i="28"/>
  <c r="FC42" i="28"/>
  <c r="FC43" i="28"/>
  <c r="FC44" i="28"/>
  <c r="FC45" i="28"/>
  <c r="FC46" i="28"/>
  <c r="FC47" i="28"/>
  <c r="FC48" i="28"/>
  <c r="FC49" i="28"/>
  <c r="FC50" i="28"/>
  <c r="FC51" i="28"/>
  <c r="FC52" i="28"/>
  <c r="FC53" i="28"/>
  <c r="FC54" i="28"/>
  <c r="FC55" i="28"/>
  <c r="FC56" i="28"/>
  <c r="EZ31" i="28"/>
  <c r="EZ32" i="28"/>
  <c r="EZ33" i="28"/>
  <c r="EZ34" i="28"/>
  <c r="EZ35" i="28"/>
  <c r="EZ36" i="28"/>
  <c r="EZ37" i="28"/>
  <c r="EZ38" i="28"/>
  <c r="EZ39" i="28"/>
  <c r="EZ40" i="28"/>
  <c r="EZ41" i="28"/>
  <c r="EZ42" i="28"/>
  <c r="EZ43" i="28"/>
  <c r="EZ44" i="28"/>
  <c r="EZ45" i="28"/>
  <c r="EZ46" i="28"/>
  <c r="EZ47" i="28"/>
  <c r="EZ48" i="28"/>
  <c r="EZ49" i="28"/>
  <c r="EZ50" i="28"/>
  <c r="EZ51" i="28"/>
  <c r="EZ52" i="28"/>
  <c r="EZ53" i="28"/>
  <c r="EZ54" i="28"/>
  <c r="EZ55" i="28"/>
  <c r="EZ56" i="28"/>
  <c r="EZ30" i="28"/>
  <c r="EZ29" i="28"/>
  <c r="EW30" i="28"/>
  <c r="EW31" i="28"/>
  <c r="EW32" i="28"/>
  <c r="EW33" i="28"/>
  <c r="EW34" i="28"/>
  <c r="EW35" i="28"/>
  <c r="EW36" i="28"/>
  <c r="EW37" i="28"/>
  <c r="EW38" i="28"/>
  <c r="EW39" i="28"/>
  <c r="EW40" i="28"/>
  <c r="EW41" i="28"/>
  <c r="EW42" i="28"/>
  <c r="EW43" i="28"/>
  <c r="EW44" i="28"/>
  <c r="EW45" i="28"/>
  <c r="EW46" i="28"/>
  <c r="EW47" i="28"/>
  <c r="EW48" i="28"/>
  <c r="EW49" i="28"/>
  <c r="EW50" i="28"/>
  <c r="EW51" i="28"/>
  <c r="EW52" i="28"/>
  <c r="EW53" i="28"/>
  <c r="EW54" i="28"/>
  <c r="EW55" i="28"/>
  <c r="EW56" i="28"/>
  <c r="EW29" i="28"/>
  <c r="EV30" i="28"/>
  <c r="EV31" i="28"/>
  <c r="EV32" i="28"/>
  <c r="EV33" i="28"/>
  <c r="EV34" i="28"/>
  <c r="EV35" i="28"/>
  <c r="EV36" i="28"/>
  <c r="EV37" i="28"/>
  <c r="EV38" i="28"/>
  <c r="EV39" i="28"/>
  <c r="EV40" i="28"/>
  <c r="EV41" i="28"/>
  <c r="EV42" i="28"/>
  <c r="EV43" i="28"/>
  <c r="EV44" i="28"/>
  <c r="EV45" i="28"/>
  <c r="EV46" i="28"/>
  <c r="EV47" i="28"/>
  <c r="EV48" i="28"/>
  <c r="EV49" i="28"/>
  <c r="EV50" i="28"/>
  <c r="EV51" i="28"/>
  <c r="EV52" i="28"/>
  <c r="EV53" i="28"/>
  <c r="EV54" i="28"/>
  <c r="EV55" i="28"/>
  <c r="EV56" i="28"/>
  <c r="EV29" i="28"/>
  <c r="EU30" i="28"/>
  <c r="EU31" i="28"/>
  <c r="EU32" i="28"/>
  <c r="EU33" i="28"/>
  <c r="EU34" i="28"/>
  <c r="EU35" i="28"/>
  <c r="EU36" i="28"/>
  <c r="EU37" i="28"/>
  <c r="EU38" i="28"/>
  <c r="EU39" i="28"/>
  <c r="EU40" i="28"/>
  <c r="EU41" i="28"/>
  <c r="EU42" i="28"/>
  <c r="EU43" i="28"/>
  <c r="EU44" i="28"/>
  <c r="EU45" i="28"/>
  <c r="EU46" i="28"/>
  <c r="EU47" i="28"/>
  <c r="EU48" i="28"/>
  <c r="EU49" i="28"/>
  <c r="EU50" i="28"/>
  <c r="EU51" i="28"/>
  <c r="EU52" i="28"/>
  <c r="EU53" i="28"/>
  <c r="EU54" i="28"/>
  <c r="EU56" i="28"/>
  <c r="ED3" i="28"/>
  <c r="ED4" i="28"/>
  <c r="ED16" i="28"/>
  <c r="ED6" i="28"/>
  <c r="ED24" i="28"/>
  <c r="ED22" i="28"/>
  <c r="ED17" i="28"/>
  <c r="ED18" i="28"/>
  <c r="ED7" i="28"/>
  <c r="ED23" i="28"/>
  <c r="ED19" i="28"/>
  <c r="ED25" i="28"/>
  <c r="ED8" i="28"/>
  <c r="ED26" i="28"/>
  <c r="ED20" i="28"/>
  <c r="ED21" i="28"/>
  <c r="ED9" i="28"/>
  <c r="ED12" i="28"/>
  <c r="ED13" i="28"/>
  <c r="ED14" i="28"/>
  <c r="ED15" i="28"/>
  <c r="ED5" i="28"/>
  <c r="ED10" i="28"/>
  <c r="ED11" i="28"/>
  <c r="ED2" i="28"/>
  <c r="EC3" i="28"/>
  <c r="EC4" i="28"/>
  <c r="EC6" i="28"/>
  <c r="EC24" i="28"/>
  <c r="EC22" i="28"/>
  <c r="EC17" i="28"/>
  <c r="EC18" i="28"/>
  <c r="EC23" i="28"/>
  <c r="EC19" i="28"/>
  <c r="EC25" i="28"/>
  <c r="EC8" i="28"/>
  <c r="EC20" i="28"/>
  <c r="EC21" i="28"/>
  <c r="EC9" i="28"/>
  <c r="EC12" i="28"/>
  <c r="EC13" i="28"/>
  <c r="EC14" i="28"/>
  <c r="EC15" i="28"/>
  <c r="EC5" i="28"/>
  <c r="EC10" i="28"/>
  <c r="EC11" i="28"/>
  <c r="EC2" i="28"/>
  <c r="EB3" i="28"/>
  <c r="EB4" i="28"/>
  <c r="EB24" i="28"/>
  <c r="EB22" i="28"/>
  <c r="EB17" i="28"/>
  <c r="EB18" i="28"/>
  <c r="EB7" i="28"/>
  <c r="EB23" i="28"/>
  <c r="EB19" i="28"/>
  <c r="EB25" i="28"/>
  <c r="EB8" i="28"/>
  <c r="EB20" i="28"/>
  <c r="EB21" i="28"/>
  <c r="EB9" i="28"/>
  <c r="EB12" i="28"/>
  <c r="EB13" i="28"/>
  <c r="EB14" i="28"/>
  <c r="EB15" i="28"/>
  <c r="EB5" i="28"/>
  <c r="EB10" i="28"/>
  <c r="EB11" i="28"/>
  <c r="EB2" i="28"/>
  <c r="DY3" i="28"/>
  <c r="DY4" i="28"/>
  <c r="DY24" i="28"/>
  <c r="DY22" i="28"/>
  <c r="DY17" i="28"/>
  <c r="DY18" i="28"/>
  <c r="DY7" i="28"/>
  <c r="DY23" i="28"/>
  <c r="DY19" i="28"/>
  <c r="DY25" i="28"/>
  <c r="DY8" i="28"/>
  <c r="DY20" i="28"/>
  <c r="DY21" i="28"/>
  <c r="DY9" i="28"/>
  <c r="DY12" i="28"/>
  <c r="DY13" i="28"/>
  <c r="DY14" i="28"/>
  <c r="DY15" i="28"/>
  <c r="DY5" i="28"/>
  <c r="DY10" i="28"/>
  <c r="DY11" i="28"/>
  <c r="DY2" i="28"/>
  <c r="DU4" i="28"/>
  <c r="DU6" i="28"/>
  <c r="DU24" i="28"/>
  <c r="DU22" i="28"/>
  <c r="DU17" i="28"/>
  <c r="DU18" i="28"/>
  <c r="DU7" i="28"/>
  <c r="DU23" i="28"/>
  <c r="DU19" i="28"/>
  <c r="DU25" i="28"/>
  <c r="DU8" i="28"/>
  <c r="DU20" i="28"/>
  <c r="DU21" i="28"/>
  <c r="DU9" i="28"/>
  <c r="DU12" i="28"/>
  <c r="DU13" i="28"/>
  <c r="DU14" i="28"/>
  <c r="DU15" i="28"/>
  <c r="DU10" i="28"/>
  <c r="DU11" i="28"/>
  <c r="DU3" i="28"/>
  <c r="DU2" i="28"/>
  <c r="DT3" i="28"/>
  <c r="DT6" i="28"/>
  <c r="DT7" i="28"/>
  <c r="DT8" i="28"/>
  <c r="DT9" i="28"/>
  <c r="DT12" i="28"/>
  <c r="DT13" i="28"/>
  <c r="DT14" i="28"/>
  <c r="DT15" i="28"/>
  <c r="DT5" i="28"/>
  <c r="DT10" i="28"/>
  <c r="DT11" i="28"/>
  <c r="DT2" i="28"/>
  <c r="DS4" i="28"/>
  <c r="DS6" i="28"/>
  <c r="DS7" i="28"/>
  <c r="DS8" i="28"/>
  <c r="DS9" i="28"/>
  <c r="DS12" i="28"/>
  <c r="DS13" i="28"/>
  <c r="DS14" i="28"/>
  <c r="DS15" i="28"/>
  <c r="DS5" i="28"/>
  <c r="DS10" i="28"/>
  <c r="DS11" i="28"/>
  <c r="DC17" i="28"/>
  <c r="DC24" i="28"/>
  <c r="DC22" i="28"/>
  <c r="DC23" i="28"/>
  <c r="DC19" i="28"/>
  <c r="DC25" i="28"/>
  <c r="DC26" i="28"/>
  <c r="DC27" i="28"/>
  <c r="DC20" i="28"/>
  <c r="DC21" i="28"/>
  <c r="DC16" i="28"/>
  <c r="DB16" i="28"/>
  <c r="DB24" i="28"/>
  <c r="DB22" i="28"/>
  <c r="DB18" i="28"/>
  <c r="DB19" i="28"/>
  <c r="DB26" i="28"/>
  <c r="DB20" i="28"/>
  <c r="DB21" i="28"/>
  <c r="DA26" i="28"/>
  <c r="DA24" i="28"/>
  <c r="DA22" i="28"/>
  <c r="DA17" i="28"/>
  <c r="DA18" i="28"/>
  <c r="DA19" i="28"/>
  <c r="DA20" i="28"/>
  <c r="DA21" i="28"/>
  <c r="CX24" i="28"/>
  <c r="CX22" i="28"/>
  <c r="CX17" i="28"/>
  <c r="CX18" i="28"/>
  <c r="CX19" i="28"/>
  <c r="CX26" i="28"/>
  <c r="CX21" i="28"/>
  <c r="CX16" i="28"/>
  <c r="CT24" i="28"/>
  <c r="CT22" i="28"/>
  <c r="CT17" i="28"/>
  <c r="CT18" i="28"/>
  <c r="CT26" i="28"/>
  <c r="CT20" i="28"/>
  <c r="CT21" i="28"/>
  <c r="CT16" i="28"/>
  <c r="CS17" i="28"/>
  <c r="CS19" i="28"/>
  <c r="CS16" i="28"/>
  <c r="CB22" i="28"/>
  <c r="CB23" i="28"/>
  <c r="CB25" i="28"/>
  <c r="CB26" i="28"/>
  <c r="CB21" i="28"/>
  <c r="CB24" i="28"/>
  <c r="AZ25" i="28"/>
  <c r="AZ26" i="28"/>
  <c r="AY25" i="28"/>
  <c r="AY26" i="28"/>
  <c r="AV26" i="28"/>
  <c r="AV27" i="28"/>
  <c r="BQ22" i="28"/>
  <c r="BQ21" i="28"/>
  <c r="BA25" i="28"/>
  <c r="BA26" i="28"/>
  <c r="LJ42" i="28" l="1"/>
  <c r="LJ30" i="28"/>
  <c r="LK46" i="28"/>
  <c r="LG52" i="28"/>
  <c r="LI30" i="28"/>
  <c r="LK51" i="28"/>
  <c r="LB55" i="28"/>
  <c r="LC51" i="28"/>
  <c r="LC39" i="28"/>
  <c r="LF48" i="28"/>
  <c r="LJ46" i="28"/>
  <c r="LK30" i="28"/>
  <c r="LB44" i="28"/>
  <c r="LF53" i="28"/>
  <c r="LF37" i="28"/>
  <c r="LI51" i="28"/>
  <c r="LI39" i="28"/>
  <c r="LJ35" i="28"/>
  <c r="LK39" i="28"/>
  <c r="LG53" i="28"/>
  <c r="LG37" i="28"/>
  <c r="KR35" i="28"/>
  <c r="LB50" i="28"/>
  <c r="LB38" i="28"/>
  <c r="LC30" i="28"/>
  <c r="LI45" i="28"/>
  <c r="LI33" i="28"/>
  <c r="LJ41" i="28"/>
  <c r="LK45" i="28"/>
  <c r="LK33" i="28"/>
  <c r="KR53" i="28"/>
  <c r="KR41" i="28"/>
  <c r="LG48" i="28"/>
  <c r="KR50" i="28"/>
  <c r="KZ35" i="28"/>
  <c r="LE44" i="28"/>
  <c r="GW48" i="28"/>
  <c r="LA48" i="28"/>
  <c r="GW40" i="28"/>
  <c r="LA40" i="28"/>
  <c r="GW32" i="28"/>
  <c r="LA32" i="28"/>
  <c r="GX56" i="28"/>
  <c r="LB56" i="28"/>
  <c r="GX52" i="28"/>
  <c r="LB52" i="28"/>
  <c r="GX48" i="28"/>
  <c r="LB48" i="28"/>
  <c r="GX40" i="28"/>
  <c r="LB40" i="28"/>
  <c r="GX32" i="28"/>
  <c r="LB32" i="28"/>
  <c r="GY52" i="28"/>
  <c r="LC52" i="28"/>
  <c r="GY44" i="28"/>
  <c r="LC44" i="28"/>
  <c r="GY36" i="28"/>
  <c r="LC36" i="28"/>
  <c r="GY32" i="28"/>
  <c r="LC32" i="28"/>
  <c r="HB30" i="28"/>
  <c r="LF30" i="28"/>
  <c r="HB49" i="28"/>
  <c r="LF49" i="28"/>
  <c r="HB45" i="28"/>
  <c r="LF45" i="28"/>
  <c r="HB41" i="28"/>
  <c r="LF41" i="28"/>
  <c r="HE35" i="28"/>
  <c r="LI35" i="28"/>
  <c r="HF55" i="28"/>
  <c r="LJ55" i="28"/>
  <c r="HF47" i="28"/>
  <c r="LJ47" i="28"/>
  <c r="HG47" i="28"/>
  <c r="LK47" i="28"/>
  <c r="HG31" i="28"/>
  <c r="LK31" i="28"/>
  <c r="GN51" i="28"/>
  <c r="KR51" i="28"/>
  <c r="GN47" i="28"/>
  <c r="KR47" i="28"/>
  <c r="GN43" i="28"/>
  <c r="KR43" i="28"/>
  <c r="GN39" i="28"/>
  <c r="KR39" i="28"/>
  <c r="GN30" i="28"/>
  <c r="KR30" i="28"/>
  <c r="GW56" i="28"/>
  <c r="LA56" i="28"/>
  <c r="GW47" i="28"/>
  <c r="LA47" i="28"/>
  <c r="GW39" i="28"/>
  <c r="LA39" i="28"/>
  <c r="GX47" i="28"/>
  <c r="LB47" i="28"/>
  <c r="GX39" i="28"/>
  <c r="LB39" i="28"/>
  <c r="GY47" i="28"/>
  <c r="LC47" i="28"/>
  <c r="GY43" i="28"/>
  <c r="LC43" i="28"/>
  <c r="GY35" i="28"/>
  <c r="LC35" i="28"/>
  <c r="HB40" i="28"/>
  <c r="LF40" i="28"/>
  <c r="HE54" i="28"/>
  <c r="LI54" i="28"/>
  <c r="HE46" i="28"/>
  <c r="LI46" i="28"/>
  <c r="HE38" i="28"/>
  <c r="LI38" i="28"/>
  <c r="HF29" i="28"/>
  <c r="LJ29" i="28"/>
  <c r="HF50" i="28"/>
  <c r="LJ50" i="28"/>
  <c r="HG54" i="28"/>
  <c r="LK54" i="28"/>
  <c r="HG50" i="28"/>
  <c r="LK50" i="28"/>
  <c r="HG42" i="28"/>
  <c r="LK42" i="28"/>
  <c r="HG38" i="28"/>
  <c r="LK38" i="28"/>
  <c r="HG34" i="28"/>
  <c r="LK34" i="28"/>
  <c r="LG32" i="28"/>
  <c r="GN42" i="28"/>
  <c r="KR42" i="28"/>
  <c r="GN34" i="28"/>
  <c r="KR34" i="28"/>
  <c r="KZ39" i="28"/>
  <c r="GW54" i="28"/>
  <c r="LA54" i="28"/>
  <c r="GW46" i="28"/>
  <c r="LA46" i="28"/>
  <c r="GW38" i="28"/>
  <c r="LA38" i="28"/>
  <c r="GW30" i="28"/>
  <c r="LA30" i="28"/>
  <c r="GX54" i="28"/>
  <c r="LB54" i="28"/>
  <c r="GX30" i="28"/>
  <c r="LB30" i="28"/>
  <c r="GY50" i="28"/>
  <c r="LC50" i="28"/>
  <c r="GY42" i="28"/>
  <c r="LC42" i="28"/>
  <c r="GY38" i="28"/>
  <c r="LC38" i="28"/>
  <c r="GY34" i="28"/>
  <c r="LC34" i="28"/>
  <c r="HB55" i="28"/>
  <c r="LF55" i="28"/>
  <c r="HB47" i="28"/>
  <c r="LF47" i="28"/>
  <c r="HB39" i="28"/>
  <c r="LF39" i="28"/>
  <c r="HB31" i="28"/>
  <c r="LF31" i="28"/>
  <c r="HE41" i="28"/>
  <c r="LI41" i="28"/>
  <c r="HE37" i="28"/>
  <c r="LI37" i="28"/>
  <c r="HE29" i="28"/>
  <c r="LI29" i="28"/>
  <c r="HF49" i="28"/>
  <c r="LJ49" i="28"/>
  <c r="HF45" i="28"/>
  <c r="LJ45" i="28"/>
  <c r="HF37" i="28"/>
  <c r="LJ37" i="28"/>
  <c r="HG29" i="28"/>
  <c r="LK29" i="28"/>
  <c r="HG49" i="28"/>
  <c r="LK49" i="28"/>
  <c r="GW52" i="28"/>
  <c r="LA52" i="28"/>
  <c r="GW44" i="28"/>
  <c r="LA44" i="28"/>
  <c r="GW36" i="28"/>
  <c r="LA36" i="28"/>
  <c r="GX36" i="28"/>
  <c r="LB36" i="28"/>
  <c r="GY56" i="28"/>
  <c r="LC56" i="28"/>
  <c r="GY48" i="28"/>
  <c r="LC48" i="28"/>
  <c r="GY40" i="28"/>
  <c r="LC40" i="28"/>
  <c r="HB33" i="28"/>
  <c r="LF33" i="28"/>
  <c r="HE55" i="28"/>
  <c r="LI55" i="28"/>
  <c r="HE47" i="28"/>
  <c r="LI47" i="28"/>
  <c r="HE43" i="28"/>
  <c r="LI43" i="28"/>
  <c r="HF51" i="28"/>
  <c r="LJ51" i="28"/>
  <c r="HF43" i="28"/>
  <c r="LJ43" i="28"/>
  <c r="HF39" i="28"/>
  <c r="LJ39" i="28"/>
  <c r="HF31" i="28"/>
  <c r="LJ31" i="28"/>
  <c r="HG55" i="28"/>
  <c r="LK55" i="28"/>
  <c r="HG43" i="28"/>
  <c r="LK43" i="28"/>
  <c r="GW51" i="28"/>
  <c r="LA51" i="28"/>
  <c r="GW43" i="28"/>
  <c r="LA43" i="28"/>
  <c r="GW35" i="28"/>
  <c r="LA35" i="28"/>
  <c r="GW31" i="28"/>
  <c r="LA31" i="28"/>
  <c r="GX51" i="28"/>
  <c r="LB51" i="28"/>
  <c r="GX43" i="28"/>
  <c r="LB43" i="28"/>
  <c r="GX35" i="28"/>
  <c r="LB35" i="28"/>
  <c r="GX31" i="28"/>
  <c r="LB31" i="28"/>
  <c r="GY55" i="28"/>
  <c r="LC55" i="28"/>
  <c r="GY31" i="28"/>
  <c r="LC31" i="28"/>
  <c r="HB56" i="28"/>
  <c r="LF56" i="28"/>
  <c r="HB52" i="28"/>
  <c r="LF52" i="28"/>
  <c r="HB44" i="28"/>
  <c r="LF44" i="28"/>
  <c r="HB36" i="28"/>
  <c r="LF36" i="28"/>
  <c r="HB32" i="28"/>
  <c r="LF32" i="28"/>
  <c r="HE50" i="28"/>
  <c r="LI50" i="28"/>
  <c r="HE42" i="28"/>
  <c r="LI42" i="28"/>
  <c r="HE34" i="28"/>
  <c r="LI34" i="28"/>
  <c r="HF54" i="28"/>
  <c r="LJ54" i="28"/>
  <c r="HF38" i="28"/>
  <c r="LJ38" i="28"/>
  <c r="HF34" i="28"/>
  <c r="LJ34" i="28"/>
  <c r="LG44" i="28"/>
  <c r="GN54" i="28"/>
  <c r="KR54" i="28"/>
  <c r="GN46" i="28"/>
  <c r="KR46" i="28"/>
  <c r="GN38" i="28"/>
  <c r="KR38" i="28"/>
  <c r="GN29" i="28"/>
  <c r="KR29" i="28"/>
  <c r="KZ51" i="28"/>
  <c r="LE48" i="28"/>
  <c r="GW50" i="28"/>
  <c r="LA50" i="28"/>
  <c r="GW42" i="28"/>
  <c r="LA42" i="28"/>
  <c r="GW34" i="28"/>
  <c r="LA34" i="28"/>
  <c r="GX46" i="28"/>
  <c r="LB46" i="28"/>
  <c r="GX42" i="28"/>
  <c r="LB42" i="28"/>
  <c r="GX34" i="28"/>
  <c r="LB34" i="28"/>
  <c r="GY54" i="28"/>
  <c r="LC54" i="28"/>
  <c r="GY46" i="28"/>
  <c r="LC46" i="28"/>
  <c r="HB51" i="28"/>
  <c r="LF51" i="28"/>
  <c r="HB43" i="28"/>
  <c r="LF43" i="28"/>
  <c r="HB35" i="28"/>
  <c r="LF35" i="28"/>
  <c r="HE53" i="28"/>
  <c r="LI53" i="28"/>
  <c r="HE49" i="28"/>
  <c r="LI49" i="28"/>
  <c r="HF53" i="28"/>
  <c r="LJ53" i="28"/>
  <c r="HF33" i="28"/>
  <c r="LJ33" i="28"/>
  <c r="HG53" i="28"/>
  <c r="LK53" i="28"/>
  <c r="HG41" i="28"/>
  <c r="LK41" i="28"/>
  <c r="HG37" i="28"/>
  <c r="LK37" i="28"/>
  <c r="LG55" i="28"/>
  <c r="LG51" i="28"/>
  <c r="LG39" i="28"/>
  <c r="GN28" i="28"/>
  <c r="KR28" i="28"/>
  <c r="GN49" i="28"/>
  <c r="KR49" i="28"/>
  <c r="GN45" i="28"/>
  <c r="KR45" i="28"/>
  <c r="GN37" i="28"/>
  <c r="KR37" i="28"/>
  <c r="GN33" i="28"/>
  <c r="KR33" i="28"/>
  <c r="GN31" i="28"/>
  <c r="KR31" i="28"/>
  <c r="KZ50" i="28"/>
  <c r="KZ38" i="28"/>
  <c r="KZ30" i="28"/>
  <c r="LE35" i="28"/>
  <c r="GW53" i="28"/>
  <c r="LA53" i="28"/>
  <c r="GW49" i="28"/>
  <c r="LA49" i="28"/>
  <c r="GW45" i="28"/>
  <c r="LA45" i="28"/>
  <c r="GW41" i="28"/>
  <c r="LA41" i="28"/>
  <c r="GW37" i="28"/>
  <c r="LA37" i="28"/>
  <c r="GW33" i="28"/>
  <c r="LA33" i="28"/>
  <c r="GX29" i="28"/>
  <c r="LB29" i="28"/>
  <c r="GX53" i="28"/>
  <c r="LB53" i="28"/>
  <c r="GX49" i="28"/>
  <c r="LB49" i="28"/>
  <c r="GX45" i="28"/>
  <c r="LB45" i="28"/>
  <c r="GX41" i="28"/>
  <c r="LB41" i="28"/>
  <c r="GX37" i="28"/>
  <c r="LB37" i="28"/>
  <c r="GX33" i="28"/>
  <c r="LB33" i="28"/>
  <c r="GY29" i="28"/>
  <c r="LC29" i="28"/>
  <c r="GY53" i="28"/>
  <c r="LC53" i="28"/>
  <c r="GY49" i="28"/>
  <c r="LC49" i="28"/>
  <c r="GY45" i="28"/>
  <c r="LC45" i="28"/>
  <c r="GY41" i="28"/>
  <c r="LC41" i="28"/>
  <c r="GY37" i="28"/>
  <c r="LC37" i="28"/>
  <c r="GY33" i="28"/>
  <c r="LC33" i="28"/>
  <c r="HB29" i="28"/>
  <c r="LF29" i="28"/>
  <c r="HB54" i="28"/>
  <c r="LF54" i="28"/>
  <c r="HB50" i="28"/>
  <c r="LF50" i="28"/>
  <c r="HB46" i="28"/>
  <c r="LF46" i="28"/>
  <c r="HB42" i="28"/>
  <c r="LF42" i="28"/>
  <c r="HB38" i="28"/>
  <c r="LF38" i="28"/>
  <c r="HB34" i="28"/>
  <c r="LF34" i="28"/>
  <c r="HE56" i="28"/>
  <c r="LI56" i="28"/>
  <c r="HE52" i="28"/>
  <c r="LI52" i="28"/>
  <c r="HE48" i="28"/>
  <c r="LI48" i="28"/>
  <c r="HE44" i="28"/>
  <c r="LI44" i="28"/>
  <c r="HE40" i="28"/>
  <c r="LI40" i="28"/>
  <c r="HE36" i="28"/>
  <c r="LI36" i="28"/>
  <c r="HE32" i="28"/>
  <c r="LI32" i="28"/>
  <c r="HF56" i="28"/>
  <c r="LJ56" i="28"/>
  <c r="HF52" i="28"/>
  <c r="LJ52" i="28"/>
  <c r="HF48" i="28"/>
  <c r="LJ48" i="28"/>
  <c r="HF44" i="28"/>
  <c r="LJ44" i="28"/>
  <c r="HF40" i="28"/>
  <c r="LJ40" i="28"/>
  <c r="HF36" i="28"/>
  <c r="LJ36" i="28"/>
  <c r="HF32" i="28"/>
  <c r="LJ32" i="28"/>
  <c r="HG56" i="28"/>
  <c r="LK56" i="28"/>
  <c r="HG52" i="28"/>
  <c r="LK52" i="28"/>
  <c r="HG48" i="28"/>
  <c r="LK48" i="28"/>
  <c r="HG44" i="28"/>
  <c r="LK44" i="28"/>
  <c r="HG40" i="28"/>
  <c r="LK40" i="28"/>
  <c r="HG36" i="28"/>
  <c r="LK36" i="28"/>
  <c r="HG32" i="28"/>
  <c r="LK32" i="28"/>
  <c r="LG50" i="28"/>
  <c r="LG46" i="28"/>
  <c r="LG38" i="28"/>
  <c r="LG30" i="28"/>
  <c r="GN56" i="28"/>
  <c r="KR56" i="28"/>
  <c r="GN52" i="28"/>
  <c r="KR52" i="28"/>
  <c r="GN48" i="28"/>
  <c r="KR48" i="28"/>
  <c r="GN44" i="28"/>
  <c r="KR44" i="28"/>
  <c r="GN40" i="28"/>
  <c r="KR40" i="28"/>
  <c r="GN36" i="28"/>
  <c r="KR36" i="28"/>
  <c r="GN32" i="28"/>
  <c r="KR32" i="28"/>
  <c r="KZ53" i="28"/>
  <c r="KZ45" i="28"/>
  <c r="KZ37" i="28"/>
  <c r="KZ33" i="28"/>
  <c r="LE46" i="28"/>
  <c r="LE42" i="28"/>
  <c r="FB50" i="28"/>
  <c r="HC50" i="28"/>
  <c r="FB42" i="28"/>
  <c r="HC42" i="28"/>
  <c r="FB34" i="28"/>
  <c r="HC34" i="28"/>
  <c r="ES53" i="28"/>
  <c r="GV53" i="28"/>
  <c r="ES49" i="28"/>
  <c r="GV49" i="28"/>
  <c r="ES41" i="28"/>
  <c r="GV41" i="28"/>
  <c r="ES29" i="28"/>
  <c r="GV29" i="28"/>
  <c r="EX50" i="28"/>
  <c r="HA50" i="28"/>
  <c r="EX42" i="28"/>
  <c r="HA42" i="28"/>
  <c r="EX34" i="28"/>
  <c r="HA34" i="28"/>
  <c r="GX44" i="28"/>
  <c r="HB53" i="28"/>
  <c r="HB37" i="28"/>
  <c r="HE51" i="28"/>
  <c r="HE39" i="28"/>
  <c r="HE30" i="28"/>
  <c r="HF35" i="28"/>
  <c r="HG51" i="28"/>
  <c r="HG39" i="28"/>
  <c r="HG35" i="28"/>
  <c r="FB53" i="28"/>
  <c r="HC53" i="28"/>
  <c r="FB49" i="28"/>
  <c r="HC49" i="28"/>
  <c r="FB45" i="28"/>
  <c r="HC45" i="28"/>
  <c r="FB41" i="28"/>
  <c r="HC41" i="28"/>
  <c r="FB37" i="28"/>
  <c r="HC37" i="28"/>
  <c r="FB33" i="28"/>
  <c r="HC33" i="28"/>
  <c r="GN55" i="28"/>
  <c r="GN35" i="28"/>
  <c r="ES56" i="28"/>
  <c r="GV56" i="28"/>
  <c r="ES52" i="28"/>
  <c r="GV52" i="28"/>
  <c r="ES48" i="28"/>
  <c r="GV48" i="28"/>
  <c r="ES44" i="28"/>
  <c r="GV44" i="28"/>
  <c r="ES40" i="28"/>
  <c r="GV40" i="28"/>
  <c r="ES36" i="28"/>
  <c r="GV36" i="28"/>
  <c r="ES32" i="28"/>
  <c r="GV32" i="28"/>
  <c r="EX29" i="28"/>
  <c r="HA29" i="28"/>
  <c r="EX53" i="28"/>
  <c r="HA53" i="28"/>
  <c r="EX49" i="28"/>
  <c r="HA49" i="28"/>
  <c r="EX45" i="28"/>
  <c r="HA45" i="28"/>
  <c r="EX41" i="28"/>
  <c r="HA41" i="28"/>
  <c r="EX37" i="28"/>
  <c r="HA37" i="28"/>
  <c r="EX33" i="28"/>
  <c r="HA33" i="28"/>
  <c r="FB54" i="28"/>
  <c r="HC54" i="28"/>
  <c r="FB46" i="28"/>
  <c r="HC46" i="28"/>
  <c r="FB38" i="28"/>
  <c r="HC38" i="28"/>
  <c r="FB30" i="28"/>
  <c r="HC30" i="28"/>
  <c r="ES45" i="28"/>
  <c r="GV45" i="28"/>
  <c r="ES37" i="28"/>
  <c r="GV37" i="28"/>
  <c r="ES33" i="28"/>
  <c r="GV33" i="28"/>
  <c r="EX54" i="28"/>
  <c r="HA54" i="28"/>
  <c r="EX46" i="28"/>
  <c r="HA46" i="28"/>
  <c r="EX38" i="28"/>
  <c r="HA38" i="28"/>
  <c r="GX55" i="28"/>
  <c r="GY51" i="28"/>
  <c r="GY39" i="28"/>
  <c r="HB48" i="28"/>
  <c r="HF46" i="28"/>
  <c r="HF42" i="28"/>
  <c r="HF30" i="28"/>
  <c r="HG46" i="28"/>
  <c r="HG30" i="28"/>
  <c r="FB56" i="28"/>
  <c r="HC56" i="28"/>
  <c r="FB52" i="28"/>
  <c r="HC52" i="28"/>
  <c r="FB48" i="28"/>
  <c r="HC48" i="28"/>
  <c r="FB44" i="28"/>
  <c r="HC44" i="28"/>
  <c r="FB40" i="28"/>
  <c r="HC40" i="28"/>
  <c r="FB36" i="28"/>
  <c r="HC36" i="28"/>
  <c r="FB32" i="28"/>
  <c r="HC32" i="28"/>
  <c r="FB29" i="28"/>
  <c r="HC29" i="28"/>
  <c r="GN50" i="28"/>
  <c r="ES55" i="28"/>
  <c r="GV55" i="28"/>
  <c r="ES51" i="28"/>
  <c r="GV51" i="28"/>
  <c r="ES47" i="28"/>
  <c r="GV47" i="28"/>
  <c r="ES43" i="28"/>
  <c r="GV43" i="28"/>
  <c r="ES39" i="28"/>
  <c r="GV39" i="28"/>
  <c r="ES35" i="28"/>
  <c r="GV35" i="28"/>
  <c r="ES31" i="28"/>
  <c r="GV31" i="28"/>
  <c r="EX56" i="28"/>
  <c r="HA56" i="28"/>
  <c r="EX52" i="28"/>
  <c r="HA52" i="28"/>
  <c r="EX48" i="28"/>
  <c r="HA48" i="28"/>
  <c r="EX44" i="28"/>
  <c r="HA44" i="28"/>
  <c r="EX40" i="28"/>
  <c r="HA40" i="28"/>
  <c r="EX36" i="28"/>
  <c r="HA36" i="28"/>
  <c r="EX31" i="28"/>
  <c r="HA31" i="28"/>
  <c r="GX50" i="28"/>
  <c r="GX38" i="28"/>
  <c r="GY30" i="28"/>
  <c r="HE45" i="28"/>
  <c r="HE33" i="28"/>
  <c r="HF41" i="28"/>
  <c r="HG45" i="28"/>
  <c r="HG33" i="28"/>
  <c r="FB55" i="28"/>
  <c r="HC55" i="28"/>
  <c r="FB51" i="28"/>
  <c r="HC51" i="28"/>
  <c r="FB47" i="28"/>
  <c r="HC47" i="28"/>
  <c r="FB43" i="28"/>
  <c r="HC43" i="28"/>
  <c r="FB39" i="28"/>
  <c r="HC39" i="28"/>
  <c r="FB35" i="28"/>
  <c r="HC35" i="28"/>
  <c r="FB31" i="28"/>
  <c r="HC31" i="28"/>
  <c r="GN53" i="28"/>
  <c r="GN41" i="28"/>
  <c r="ES54" i="28"/>
  <c r="GV54" i="28"/>
  <c r="ES50" i="28"/>
  <c r="GV50" i="28"/>
  <c r="ES46" i="28"/>
  <c r="GV46" i="28"/>
  <c r="ES42" i="28"/>
  <c r="GV42" i="28"/>
  <c r="ES38" i="28"/>
  <c r="GV38" i="28"/>
  <c r="ES34" i="28"/>
  <c r="GV34" i="28"/>
  <c r="ES30" i="28"/>
  <c r="GV30" i="28"/>
  <c r="EX55" i="28"/>
  <c r="HA55" i="28"/>
  <c r="EX51" i="28"/>
  <c r="HA51" i="28"/>
  <c r="EX47" i="28"/>
  <c r="HA47" i="28"/>
  <c r="EX43" i="28"/>
  <c r="HA43" i="28"/>
  <c r="EX39" i="28"/>
  <c r="HA39" i="28"/>
  <c r="EX35" i="28"/>
  <c r="HA35" i="28"/>
  <c r="EX30" i="28"/>
  <c r="HA30" i="28"/>
  <c r="EX32" i="28"/>
  <c r="HA32" i="28"/>
  <c r="HD40" i="28" l="1"/>
  <c r="LH40" i="28"/>
  <c r="HD56" i="28"/>
  <c r="LH56" i="28"/>
  <c r="GZ39" i="28"/>
  <c r="LD39" i="28"/>
  <c r="GZ55" i="28"/>
  <c r="LD55" i="28"/>
  <c r="GU42" i="28"/>
  <c r="KY42" i="28"/>
  <c r="HD35" i="28"/>
  <c r="LH35" i="28"/>
  <c r="HD51" i="28"/>
  <c r="LH51" i="28"/>
  <c r="GZ40" i="28"/>
  <c r="LD40" i="28"/>
  <c r="GZ56" i="28"/>
  <c r="LD56" i="28"/>
  <c r="GU43" i="28"/>
  <c r="KY43" i="28"/>
  <c r="GU33" i="28"/>
  <c r="KY33" i="28"/>
  <c r="HD38" i="28"/>
  <c r="LH38" i="28"/>
  <c r="GZ37" i="28"/>
  <c r="LD37" i="28"/>
  <c r="GZ53" i="28"/>
  <c r="LD53" i="28"/>
  <c r="GU40" i="28"/>
  <c r="KY40" i="28"/>
  <c r="HD33" i="28"/>
  <c r="LH33" i="28"/>
  <c r="HD41" i="28"/>
  <c r="LH41" i="28"/>
  <c r="GZ42" i="28"/>
  <c r="LD42" i="28"/>
  <c r="GU29" i="28"/>
  <c r="KY29" i="28"/>
  <c r="GU49" i="28"/>
  <c r="KY49" i="28"/>
  <c r="HD34" i="28"/>
  <c r="LH34" i="28"/>
  <c r="HD50" i="28"/>
  <c r="LH50" i="28"/>
  <c r="HD36" i="28"/>
  <c r="LH36" i="28"/>
  <c r="HD52" i="28"/>
  <c r="LH52" i="28"/>
  <c r="HD32" i="28"/>
  <c r="LH32" i="28"/>
  <c r="HD48" i="28"/>
  <c r="LH48" i="28"/>
  <c r="GZ30" i="28"/>
  <c r="LD30" i="28"/>
  <c r="GZ47" i="28"/>
  <c r="LD47" i="28"/>
  <c r="GU34" i="28"/>
  <c r="KY34" i="28"/>
  <c r="GU50" i="28"/>
  <c r="KY50" i="28"/>
  <c r="HD43" i="28"/>
  <c r="LH43" i="28"/>
  <c r="GZ31" i="28"/>
  <c r="LD31" i="28"/>
  <c r="GZ48" i="28"/>
  <c r="LD48" i="28"/>
  <c r="GU35" i="28"/>
  <c r="KY35" i="28"/>
  <c r="GU51" i="28"/>
  <c r="KY51" i="28"/>
  <c r="GZ46" i="28"/>
  <c r="LD46" i="28"/>
  <c r="GU45" i="28"/>
  <c r="KY45" i="28"/>
  <c r="HD54" i="28"/>
  <c r="LH54" i="28"/>
  <c r="GZ45" i="28"/>
  <c r="LD45" i="28"/>
  <c r="GU32" i="28"/>
  <c r="KY32" i="28"/>
  <c r="GU48" i="28"/>
  <c r="KY48" i="28"/>
  <c r="GU56" i="28"/>
  <c r="KY56" i="28"/>
  <c r="HD49" i="28"/>
  <c r="LH49" i="28"/>
  <c r="HD29" i="28"/>
  <c r="LH29" i="28"/>
  <c r="HD44" i="28"/>
  <c r="LH44" i="28"/>
  <c r="GZ32" i="28"/>
  <c r="LD32" i="28"/>
  <c r="GZ35" i="28"/>
  <c r="LD35" i="28"/>
  <c r="GZ43" i="28"/>
  <c r="LD43" i="28"/>
  <c r="GZ51" i="28"/>
  <c r="LD51" i="28"/>
  <c r="GU30" i="28"/>
  <c r="KY30" i="28"/>
  <c r="GU38" i="28"/>
  <c r="KY38" i="28"/>
  <c r="GU46" i="28"/>
  <c r="KY46" i="28"/>
  <c r="GU54" i="28"/>
  <c r="KY54" i="28"/>
  <c r="HD31" i="28"/>
  <c r="LH31" i="28"/>
  <c r="HD39" i="28"/>
  <c r="LH39" i="28"/>
  <c r="HD47" i="28"/>
  <c r="LH47" i="28"/>
  <c r="HD55" i="28"/>
  <c r="LH55" i="28"/>
  <c r="GZ36" i="28"/>
  <c r="LD36" i="28"/>
  <c r="GZ44" i="28"/>
  <c r="LD44" i="28"/>
  <c r="GZ52" i="28"/>
  <c r="LD52" i="28"/>
  <c r="GU31" i="28"/>
  <c r="KY31" i="28"/>
  <c r="GU39" i="28"/>
  <c r="KY39" i="28"/>
  <c r="GU47" i="28"/>
  <c r="KY47" i="28"/>
  <c r="GU55" i="28"/>
  <c r="KY55" i="28"/>
  <c r="GZ38" i="28"/>
  <c r="LD38" i="28"/>
  <c r="GZ54" i="28"/>
  <c r="LD54" i="28"/>
  <c r="GU37" i="28"/>
  <c r="KY37" i="28"/>
  <c r="HD30" i="28"/>
  <c r="LH30" i="28"/>
  <c r="HD46" i="28"/>
  <c r="LH46" i="28"/>
  <c r="GZ33" i="28"/>
  <c r="LD33" i="28"/>
  <c r="GZ41" i="28"/>
  <c r="LD41" i="28"/>
  <c r="GZ49" i="28"/>
  <c r="LD49" i="28"/>
  <c r="GZ29" i="28"/>
  <c r="LD29" i="28"/>
  <c r="GU36" i="28"/>
  <c r="KY36" i="28"/>
  <c r="GU44" i="28"/>
  <c r="KY44" i="28"/>
  <c r="GU52" i="28"/>
  <c r="KY52" i="28"/>
  <c r="HD37" i="28"/>
  <c r="LH37" i="28"/>
  <c r="HD45" i="28"/>
  <c r="LH45" i="28"/>
  <c r="HD53" i="28"/>
  <c r="LH53" i="28"/>
  <c r="GZ34" i="28"/>
  <c r="LD34" i="28"/>
  <c r="GZ50" i="28"/>
  <c r="LD50" i="28"/>
  <c r="GU41" i="28"/>
  <c r="KY41" i="28"/>
  <c r="GU53" i="28"/>
  <c r="KY53" i="28"/>
  <c r="HD42" i="28"/>
  <c r="LH42" i="28"/>
  <c r="GH28" i="28" l="1"/>
</calcChain>
</file>

<file path=xl/sharedStrings.xml><?xml version="1.0" encoding="utf-8"?>
<sst xmlns="http://schemas.openxmlformats.org/spreadsheetml/2006/main" count="488" uniqueCount="386">
  <si>
    <t>D3</t>
  </si>
  <si>
    <t>-</t>
  </si>
  <si>
    <t>D2</t>
  </si>
  <si>
    <t>KDIGO</t>
  </si>
  <si>
    <t>D4</t>
  </si>
  <si>
    <t>D5</t>
  </si>
  <si>
    <t>SEPSE</t>
  </si>
  <si>
    <t>ISQUEMIA</t>
  </si>
  <si>
    <t>NEFROTOXINA</t>
  </si>
  <si>
    <t>SEM IRA</t>
  </si>
  <si>
    <t>SOFA D-4</t>
  </si>
  <si>
    <t>uU (g/L) D-4</t>
  </si>
  <si>
    <t>uCr (g/L) D-4</t>
  </si>
  <si>
    <t>uNa (mEq/L) D-4</t>
  </si>
  <si>
    <t>uK (mEq/L) D-4</t>
  </si>
  <si>
    <t>UV U6h (g) D-4</t>
  </si>
  <si>
    <t>UV Na 6h (mEq) D-4</t>
  </si>
  <si>
    <t>SOFA D-3</t>
  </si>
  <si>
    <t>uU (g/L) D-3</t>
  </si>
  <si>
    <t>uCr (g/L) D-3</t>
  </si>
  <si>
    <t>uNa (mEq/L) D-3</t>
  </si>
  <si>
    <t>uK (mEq/L) D-3</t>
  </si>
  <si>
    <t>UV U6h (g) D-3</t>
  </si>
  <si>
    <t>UV Na 6h (mEq) D-3</t>
  </si>
  <si>
    <t>SOFA D-2</t>
  </si>
  <si>
    <t>uU (g/L) D-2</t>
  </si>
  <si>
    <t>uCr (g/L) D-2</t>
  </si>
  <si>
    <t>uNa (mEq/L) D-2</t>
  </si>
  <si>
    <t>uK (mEq/L) D-2</t>
  </si>
  <si>
    <t>UV U6h (g) D-2</t>
  </si>
  <si>
    <t>UV Na 6h (mEq) D-2</t>
  </si>
  <si>
    <t>Diurese ml/kg/h D-1</t>
  </si>
  <si>
    <t>Diurese ml/kg/h D-2</t>
  </si>
  <si>
    <t>Diurese ml/kg/h D-3</t>
  </si>
  <si>
    <t>Diurese ml/kg/h D-4</t>
  </si>
  <si>
    <t>SOFA D-1</t>
  </si>
  <si>
    <t>uU (g/L) D-1</t>
  </si>
  <si>
    <t>uCr (g/L) D-1</t>
  </si>
  <si>
    <t>uNa (mEq/L) D-1</t>
  </si>
  <si>
    <t>uK (mEq/L) D-1</t>
  </si>
  <si>
    <t>UV U6h (g) D-1</t>
  </si>
  <si>
    <t>UV Na 6h (mEq) D-1</t>
  </si>
  <si>
    <t>Diurese ml/kg/h D1</t>
  </si>
  <si>
    <t>SOFA D1</t>
  </si>
  <si>
    <t>uU (g/L) D1</t>
  </si>
  <si>
    <t>uCr (g/L) D1</t>
  </si>
  <si>
    <t>uNa (mEq/L) D1</t>
  </si>
  <si>
    <t>uK (mEq/L) D1</t>
  </si>
  <si>
    <t>UV U6h (g) D1</t>
  </si>
  <si>
    <t>UV Na 6h (mEq) D1</t>
  </si>
  <si>
    <t>BH (mL/24h)D-4</t>
  </si>
  <si>
    <t>sU (mg/dL) D-4</t>
  </si>
  <si>
    <t>sCr (mg/dL) D-4</t>
  </si>
  <si>
    <t>sNa (mEq/L) D-4</t>
  </si>
  <si>
    <t>sK (mEq/L) D-4</t>
  </si>
  <si>
    <t>uOsm (mOsm/Kg) D-4</t>
  </si>
  <si>
    <t>UV U24h (g) D-4</t>
  </si>
  <si>
    <t>FEU (%) D-4</t>
  </si>
  <si>
    <t>uU/uCr (g/L/g/L) D-4</t>
  </si>
  <si>
    <t>uNa/uCr (mEq/L/g/L) D-4</t>
  </si>
  <si>
    <t>UV Na 24h (mEq) D-4</t>
  </si>
  <si>
    <t>FENa (%) D-4</t>
  </si>
  <si>
    <t>FEK (%) D-4</t>
  </si>
  <si>
    <t>BH (mL/24h) D-3</t>
  </si>
  <si>
    <t>sU (mg/dL) D-3</t>
  </si>
  <si>
    <t>sCr (mg/dL) D-3</t>
  </si>
  <si>
    <t>sNa (mEq/L) D-3</t>
  </si>
  <si>
    <t>sK (mEq/L) D-3</t>
  </si>
  <si>
    <t>uOsm (mOsm/Kg) D-3</t>
  </si>
  <si>
    <t>UV U24h (g) D-3</t>
  </si>
  <si>
    <t>FEU (%) D-3</t>
  </si>
  <si>
    <t>uU/uCr (g/L/g/L)D-3</t>
  </si>
  <si>
    <t>uNa/uCr (mEq/L/g/L) D-3</t>
  </si>
  <si>
    <t>UV Na 24h (mEq) D-3</t>
  </si>
  <si>
    <t>FENa (%) D-3</t>
  </si>
  <si>
    <t>uU (mmol/L) D-4</t>
  </si>
  <si>
    <t>uU (mmol/L) D-3</t>
  </si>
  <si>
    <t>(uNa+uK) X 2 + uU (mmol/L) D-4</t>
  </si>
  <si>
    <t>(uNa+uK) X 2 + uU (mmol/L) D-3</t>
  </si>
  <si>
    <t>uU (mmol/L) D-2</t>
  </si>
  <si>
    <t>(uNa+uK) X 2 + uU (mmol/L) D-2</t>
  </si>
  <si>
    <t>uU (mmol/L) D-1</t>
  </si>
  <si>
    <t>(uNa+uK) X 2 + uU (mmol/L) D-1</t>
  </si>
  <si>
    <t>uU (mmol/L) D1</t>
  </si>
  <si>
    <t>(uNa+uK) X 2 + uU (mmol/L) D1</t>
  </si>
  <si>
    <t>uNa+uK (mEq/L) D-4</t>
  </si>
  <si>
    <t>uNa+uK (mEq/L) D-3</t>
  </si>
  <si>
    <t>FEK (%) D-3</t>
  </si>
  <si>
    <t>BH  (ml/24h) D-2</t>
  </si>
  <si>
    <t>sU (mg/dL) D-2</t>
  </si>
  <si>
    <t>sCr (mg/dL) D-2</t>
  </si>
  <si>
    <t>sNa (mEq/L) D-2</t>
  </si>
  <si>
    <t>sK (mEq/L) D-2</t>
  </si>
  <si>
    <t>UV U24h (g) D-2</t>
  </si>
  <si>
    <t>FEU (%) D-2</t>
  </si>
  <si>
    <t>uU/uCr (g/L/g/L) D-2</t>
  </si>
  <si>
    <t>uNa/uCr (mEq/L/g/L) D-2</t>
  </si>
  <si>
    <t>UV Na 24h (mEq) D-2</t>
  </si>
  <si>
    <t>uOsm (mOsm/Kg) D-2</t>
  </si>
  <si>
    <t>uNa+uK (mEq/L) D-2</t>
  </si>
  <si>
    <t>FENa (%) D-2</t>
  </si>
  <si>
    <t>FEK (%) D-2</t>
  </si>
  <si>
    <t>BH (mL/24h) D-1</t>
  </si>
  <si>
    <t>sU (mg/dL) D-1</t>
  </si>
  <si>
    <t>sCr (mg/dL) D-1</t>
  </si>
  <si>
    <t>sNa (mEq/L) D-1</t>
  </si>
  <si>
    <t>sK (mEq/L) D-1</t>
  </si>
  <si>
    <t>UV U24h (g) D-1</t>
  </si>
  <si>
    <t>FEU (%) D-1</t>
  </si>
  <si>
    <t>uU/uCr (g/L /g/L) D-1</t>
  </si>
  <si>
    <t>uNa/uCr (mEq/L/g/L)D-1</t>
  </si>
  <si>
    <t>UV Na 24h (mEq) D-1</t>
  </si>
  <si>
    <t>uOsm (mOsm/Kg) D-1</t>
  </si>
  <si>
    <t>uNa+uK (mEq/L) D-1</t>
  </si>
  <si>
    <t>FENa (%) D-1</t>
  </si>
  <si>
    <t>FEK (%) D-1</t>
  </si>
  <si>
    <t>sU/sCr (mg/dL/mg/dL) D-1</t>
  </si>
  <si>
    <t>BH (mL/24h) D1</t>
  </si>
  <si>
    <t>sU (mg/dL) D1</t>
  </si>
  <si>
    <t>sCr (mg/dL) D1</t>
  </si>
  <si>
    <t>sNa (mEq/L) D1</t>
  </si>
  <si>
    <t>sK (mEq/L) D1</t>
  </si>
  <si>
    <t>uOsm (mOsm/Kg) D1</t>
  </si>
  <si>
    <t>UV U24h (g) D1</t>
  </si>
  <si>
    <t>FEU (%) D1</t>
  </si>
  <si>
    <t>uU/uCr (g/L/g/L) D1</t>
  </si>
  <si>
    <t>uNa/uCr (mEq/l/g/L) D1</t>
  </si>
  <si>
    <t>UV Na 24h (mEq) D1</t>
  </si>
  <si>
    <t>uNa+uK (mEq/L) D1</t>
  </si>
  <si>
    <t>FENa (%) D1</t>
  </si>
  <si>
    <t>FEK (%) D1</t>
  </si>
  <si>
    <t>sU/sCr (mg/dL/mg/dL) D1</t>
  </si>
  <si>
    <t>sOsm (mOsm/L) D-4</t>
  </si>
  <si>
    <t>sU/sCr (mg/dL/mg/dL) D-4</t>
  </si>
  <si>
    <t>sOsm (mOsm/L) D-3</t>
  </si>
  <si>
    <t>sU/sCr (mg/dL/mg/dL) D-3</t>
  </si>
  <si>
    <t>sOsm (mOsm/L) D-2</t>
  </si>
  <si>
    <t>sU/sCr (mg/dL/mg/dL) D-2</t>
  </si>
  <si>
    <t>sOsm (mOsm/L) D-1</t>
  </si>
  <si>
    <t>sOsm (mOsm/L) D1</t>
  </si>
  <si>
    <t>Volume urinário (mL/24h) D-1</t>
  </si>
  <si>
    <t>Volume urinário (mL/24h) D1</t>
  </si>
  <si>
    <t>Volume urinário (mL/24h) D-2</t>
  </si>
  <si>
    <t>Volume urinário (mL/24h) D-3</t>
  </si>
  <si>
    <t>Volume urinário (mL/24h) D-4</t>
  </si>
  <si>
    <t>Causa da IRA / Exposição</t>
  </si>
  <si>
    <t>uU (g/L) D2</t>
  </si>
  <si>
    <t>uCr (g/L) D2</t>
  </si>
  <si>
    <t>uNa (mEq/L) D2</t>
  </si>
  <si>
    <t>uK (mEq/L) D2</t>
  </si>
  <si>
    <t>uU (g/L) D3</t>
  </si>
  <si>
    <t>uCr (g/L) D3</t>
  </si>
  <si>
    <t>uNa (mEq/L) D3</t>
  </si>
  <si>
    <t>uK (mEq/L) D3</t>
  </si>
  <si>
    <t>uU (g/L) D4</t>
  </si>
  <si>
    <t>uCr (g/L) D4</t>
  </si>
  <si>
    <t>uNa (mEq/L) D4</t>
  </si>
  <si>
    <t>uK (mEq/L) D4</t>
  </si>
  <si>
    <t>uU (g/L) D5</t>
  </si>
  <si>
    <t>uCr (g/L) D5</t>
  </si>
  <si>
    <t>uNa (mEq/L) D5</t>
  </si>
  <si>
    <t>uK (mEq/L) D5</t>
  </si>
  <si>
    <t>Diurese ml/kg/h D2</t>
  </si>
  <si>
    <t>BH (mL/24h) D2</t>
  </si>
  <si>
    <t>SOFA D2</t>
  </si>
  <si>
    <t>sU (mg/dL) D2</t>
  </si>
  <si>
    <t>sCr (mg/dL) D2</t>
  </si>
  <si>
    <t>sNa (mEq/L) D2</t>
  </si>
  <si>
    <t>sK (mEq/L) D2</t>
  </si>
  <si>
    <t>sOsm (mOsm/L) D2</t>
  </si>
  <si>
    <t>uOsm (mOsm/Kg) D2</t>
  </si>
  <si>
    <t>Volume urinário (mL/24h) D2</t>
  </si>
  <si>
    <t>UV U6h (g) D2</t>
  </si>
  <si>
    <t>UV U24h (g) D2</t>
  </si>
  <si>
    <t>FEU (%) D2</t>
  </si>
  <si>
    <t>uU/uCr (g/L/g/L) D2</t>
  </si>
  <si>
    <t>uNa/uCr (mEq/l/g/L) D2</t>
  </si>
  <si>
    <t>UV Na 6h (mEq) D2</t>
  </si>
  <si>
    <t>UV Na 24h (mEq) D2</t>
  </si>
  <si>
    <t>uNa+uK (mEq/L) D2</t>
  </si>
  <si>
    <t>uU (mmol/L) D2</t>
  </si>
  <si>
    <t>(uNa+uK) X 2 + uU (mmol/L) D2</t>
  </si>
  <si>
    <t>FENa (%) D2</t>
  </si>
  <si>
    <t>FEK (%) D2</t>
  </si>
  <si>
    <t>sU/sCr (mg/dL/mg/dL) D2</t>
  </si>
  <si>
    <t>Diurese ml/kg/h D3</t>
  </si>
  <si>
    <t>BH (mL/24h) D3</t>
  </si>
  <si>
    <t>SOFA D3</t>
  </si>
  <si>
    <t>sU (mg/dL) D3</t>
  </si>
  <si>
    <t>sCr (mg/dL) D3</t>
  </si>
  <si>
    <t>sNa (mEq/L) D3</t>
  </si>
  <si>
    <t>sK (mEq/L) D3</t>
  </si>
  <si>
    <t>sOsm (mOsm/L) D3</t>
  </si>
  <si>
    <t>uOsm (mOsm/Kg) D3</t>
  </si>
  <si>
    <t>Volume urinário (mL/24h) D3</t>
  </si>
  <si>
    <t>UV U6h (g) D3</t>
  </si>
  <si>
    <t>UV U24h (g) D3</t>
  </si>
  <si>
    <t>FEU (%) D3</t>
  </si>
  <si>
    <t>uU/uCr (g/L/g/L) D3</t>
  </si>
  <si>
    <t>uNa/uCr (mEq/l/g/L) D3</t>
  </si>
  <si>
    <t>UV Na 6h (mEq) D3</t>
  </si>
  <si>
    <t>UV Na 24h (mEq) D3</t>
  </si>
  <si>
    <t>uNa+uK (mEq/L) D3</t>
  </si>
  <si>
    <t>uU (mmol/L) D3</t>
  </si>
  <si>
    <t>(uNa+uK) X 2 + uU (mmol/L) D3</t>
  </si>
  <si>
    <t>FENa (%) D3</t>
  </si>
  <si>
    <t>FEK (%) D3</t>
  </si>
  <si>
    <t>sU/sCr (mg/dL/mg/dL) D3</t>
  </si>
  <si>
    <t>Diurese ml/kg/h Média D1 e D2</t>
  </si>
  <si>
    <t>BH (mL/24h) Média D1 e D2</t>
  </si>
  <si>
    <t>SOFA Média D1 e D2</t>
  </si>
  <si>
    <t>sU (mg/dL) Média D1 e D2</t>
  </si>
  <si>
    <t>sCr (mg/dL) Média D1 e D2</t>
  </si>
  <si>
    <t>sNa (mEq/L) Média D1 e D2</t>
  </si>
  <si>
    <t>sK (mEq/L) Média D1 e D2</t>
  </si>
  <si>
    <t>sOsm (mOsm/L) Média D1 e D2</t>
  </si>
  <si>
    <t>uU (g/L) Média D1 e D2</t>
  </si>
  <si>
    <t>uCr (g/L) Média D1 e D2</t>
  </si>
  <si>
    <t>uNa (mEq/L) Média D1 e D2</t>
  </si>
  <si>
    <t>uK (mEq/L) Média D1 e D2</t>
  </si>
  <si>
    <t>uOsm (mOsm/Kg) Média D1 e D2</t>
  </si>
  <si>
    <t>Volume urinário (mL/24h) Média D1 e D2</t>
  </si>
  <si>
    <t>UV U6h (g) Média D1 e D2</t>
  </si>
  <si>
    <t>UV U24h (g) Média D1 e D2</t>
  </si>
  <si>
    <t>FEU (%) Média D1 e D2</t>
  </si>
  <si>
    <t>uU/uCr (g/L/g/L) Média D1 e D2</t>
  </si>
  <si>
    <t>uNa/uCr (mEq/l/g/L) Média D1 e D2</t>
  </si>
  <si>
    <t>UV Na 6h (mEq) Média D1 e D2</t>
  </si>
  <si>
    <t>UV Na 24h (mEq) Média D1 e D2</t>
  </si>
  <si>
    <t>uNa+uK (mEq/L) Média D1 e D2</t>
  </si>
  <si>
    <t>uU (mmol/L) Média D1 e D2</t>
  </si>
  <si>
    <t>(uNa+uK) X 2 + uU (mmol/L) Média D1 e D2</t>
  </si>
  <si>
    <t>FENa (%) Média D1 e D2</t>
  </si>
  <si>
    <t>FEK (%) Média D1 e D2</t>
  </si>
  <si>
    <t>sU/sCr (mg/dL/mg/dL) Média D1 e D2</t>
  </si>
  <si>
    <t>Diurese ml/kg/h D4</t>
  </si>
  <si>
    <t>BH (mL/24h) D4</t>
  </si>
  <si>
    <t>SOFA D4</t>
  </si>
  <si>
    <t>sU (mg/dL) D4</t>
  </si>
  <si>
    <t>sCr (mg/dL) D4</t>
  </si>
  <si>
    <t>sNa (mEq/L) D4</t>
  </si>
  <si>
    <t>sK (mEq/L) D4</t>
  </si>
  <si>
    <t>sOsm (mOsm/L) D4</t>
  </si>
  <si>
    <t>uOsm (mOsm/Kg) D4</t>
  </si>
  <si>
    <t>Volume urinário (mL/24h) D4</t>
  </si>
  <si>
    <t>UV U6h (g) D4</t>
  </si>
  <si>
    <t>UV U24h (g) D4</t>
  </si>
  <si>
    <t>FEU (%) D4</t>
  </si>
  <si>
    <t>uU/uCr (g/L/g/L) D4</t>
  </si>
  <si>
    <t>uNa/uCr (mEq/l/g/L) D4</t>
  </si>
  <si>
    <t>UV Na 6h (mEq) D4</t>
  </si>
  <si>
    <t>UV Na 24h (mEq) D4</t>
  </si>
  <si>
    <t>uNa+uK (mEq/L) D4</t>
  </si>
  <si>
    <t>uU (mmol/L) D4</t>
  </si>
  <si>
    <t>(uNa+uK) X 2 + uU (mmol/L) D4</t>
  </si>
  <si>
    <t>FENa (%) D4</t>
  </si>
  <si>
    <t>FEK (%) D4</t>
  </si>
  <si>
    <t>sU/sCr (mg/dL/mg/dL) D4</t>
  </si>
  <si>
    <t>Diurese ml/kg/h D5</t>
  </si>
  <si>
    <t>BH (mL/24h) D5</t>
  </si>
  <si>
    <t>SOFA D5</t>
  </si>
  <si>
    <t>sU (mg/dL) D5</t>
  </si>
  <si>
    <t>sCr (mg/dL) D5</t>
  </si>
  <si>
    <t>sNa (mEq/L) D5</t>
  </si>
  <si>
    <t>sK (mEq/L) D5</t>
  </si>
  <si>
    <t>sOsm (mOsm/L) D5</t>
  </si>
  <si>
    <t>uOsm (mOsm/Kg) D5</t>
  </si>
  <si>
    <t>Volume urinário (mL/24h) D5</t>
  </si>
  <si>
    <t>UV U6h (g) D5</t>
  </si>
  <si>
    <t>UV U24h (g) D5</t>
  </si>
  <si>
    <t>FEU (%) D5</t>
  </si>
  <si>
    <t>uU/uCr (g/L/g/L) D5</t>
  </si>
  <si>
    <t>uNa/uCr (mEq/l/g/L) D5</t>
  </si>
  <si>
    <t>UV Na 6h (mEq) D5</t>
  </si>
  <si>
    <t>UV Na 24h (mEq) D5</t>
  </si>
  <si>
    <t>uNa+uK (mEq/L) D5</t>
  </si>
  <si>
    <t>uU (mmol/L) D5</t>
  </si>
  <si>
    <t>(uNa+uK) X 2 + uU (mmol/L) D5</t>
  </si>
  <si>
    <t>FENa (%) D5</t>
  </si>
  <si>
    <t>FEK (%) D5</t>
  </si>
  <si>
    <t>sU/sCr (mg/dL/mg/dL) D5</t>
  </si>
  <si>
    <t>Diurese ml/kg/h D6</t>
  </si>
  <si>
    <t>BH (mL/24h) D6</t>
  </si>
  <si>
    <t>SOFA D6</t>
  </si>
  <si>
    <t>sU (mg/dL) D6</t>
  </si>
  <si>
    <t>sCr (mg/dL) D6</t>
  </si>
  <si>
    <t>sNa (mEq/L) D6</t>
  </si>
  <si>
    <t>sK (mEq/L) D6</t>
  </si>
  <si>
    <t>uU (g/L) D6</t>
  </si>
  <si>
    <t>sOsm (mOsm/L) D6</t>
  </si>
  <si>
    <t>uCr (g/L) D6</t>
  </si>
  <si>
    <t>uK (mEq/L) D6</t>
  </si>
  <si>
    <t>uNa (mEq/L) D6</t>
  </si>
  <si>
    <t>uOsm (mOsm/Kg) D6</t>
  </si>
  <si>
    <t>Volume urinário (mL/24h) D6</t>
  </si>
  <si>
    <t>UV U24h (g) D6</t>
  </si>
  <si>
    <t>UV U6h (g) D6</t>
  </si>
  <si>
    <t>FEU (%) D6</t>
  </si>
  <si>
    <t>uU/uCr (g/L/g/L) D6</t>
  </si>
  <si>
    <t>UV Na 6h (mEq) D6</t>
  </si>
  <si>
    <t>uNa/uCr (mEq/l/g/L) D6</t>
  </si>
  <si>
    <t>UV Na 24h (mEq) D6</t>
  </si>
  <si>
    <t>uNa+uK (mEq/L) D6</t>
  </si>
  <si>
    <t>uU (mmol/L) D6</t>
  </si>
  <si>
    <t>(uNa+uK) X 2 + uU (mmol/L) D6</t>
  </si>
  <si>
    <t>FENa (%) D6</t>
  </si>
  <si>
    <t>FEK (%) D6</t>
  </si>
  <si>
    <t>sU/sCr (mg/dL/mg/dL) D6</t>
  </si>
  <si>
    <t>Diurese ml/kg/h D7</t>
  </si>
  <si>
    <t>BH (mL/24h) D7</t>
  </si>
  <si>
    <t>SOFA D7</t>
  </si>
  <si>
    <t>sU (mg/dL) D7</t>
  </si>
  <si>
    <t>sCr (mg/dL) D7</t>
  </si>
  <si>
    <t>sNa (mEq/L) D7</t>
  </si>
  <si>
    <t>sK (mEq/L) D7</t>
  </si>
  <si>
    <t>sOsm (mOsm/L) D7</t>
  </si>
  <si>
    <t>uU (g/L) D7</t>
  </si>
  <si>
    <t>uCr (g/L) D7</t>
  </si>
  <si>
    <t>uNa (mEq/L) D7</t>
  </si>
  <si>
    <t>uK (mEq/L) D7</t>
  </si>
  <si>
    <t>uOsm (mOsm/Kg) D7</t>
  </si>
  <si>
    <t>Volume urinário (mL/24h) D7</t>
  </si>
  <si>
    <t>UV U6h (g) D7</t>
  </si>
  <si>
    <t>UV U24h (g) D7</t>
  </si>
  <si>
    <t>FEU (%) D7</t>
  </si>
  <si>
    <t>uU/uCr (g/L/g/L) D7</t>
  </si>
  <si>
    <t>uNa/uCr (mEq/l/g/L) D7</t>
  </si>
  <si>
    <t>UV Na 6h (mEq) D7</t>
  </si>
  <si>
    <t>UV Na 24h (mEq) D7</t>
  </si>
  <si>
    <t>uNa+uK (mEq/L) D7</t>
  </si>
  <si>
    <t>uU (mmol/L) D7</t>
  </si>
  <si>
    <t>(uNa+uK) X 2 + uU (mmol/L) D7</t>
  </si>
  <si>
    <t>FENa (%) D7</t>
  </si>
  <si>
    <t>FEK (%) D7</t>
  </si>
  <si>
    <t>sU/sCr (mg/dL/mg/dL) D7</t>
  </si>
  <si>
    <t>Diurese ml/kg/h Média D1-D5</t>
  </si>
  <si>
    <t>BH (mL/24h) Média D1-D5</t>
  </si>
  <si>
    <t>SOFA Média D1-D5</t>
  </si>
  <si>
    <t>sU (mg/dL) Média D1-D5</t>
  </si>
  <si>
    <t>sCr (mg/dL) Média D1-D5</t>
  </si>
  <si>
    <t>sNa (mEq/L) Média D1-D5</t>
  </si>
  <si>
    <t>sK (mEq/L) Média D1-D5</t>
  </si>
  <si>
    <t>sOsm (mOsm/L) Média D1-D5</t>
  </si>
  <si>
    <t>uU (g/L) Média D1-D5</t>
  </si>
  <si>
    <t>uCr (g/L) Média D1-D5</t>
  </si>
  <si>
    <t>uNa (mEq/L) Média D1-D5</t>
  </si>
  <si>
    <t>uK (mEq/L) Média D1-D5</t>
  </si>
  <si>
    <t>uOsm (mOsm/Kg) Média D1-D5</t>
  </si>
  <si>
    <t>Volume urinário (mL/24h) Média D1-D5</t>
  </si>
  <si>
    <t>UV U6h (g) Média D1-D5</t>
  </si>
  <si>
    <t>UV U24h (g) Média D1-D5</t>
  </si>
  <si>
    <t>FEU (%) Média D1-D5</t>
  </si>
  <si>
    <t>uU/uCr (g/L/g/L) Média D1-D5</t>
  </si>
  <si>
    <t>uNa/uCr (mEq/l/g/L) Média D1-D5</t>
  </si>
  <si>
    <t>UV Na 6h (mEq) Média D1-D5</t>
  </si>
  <si>
    <t>UV Na 24h (mEq) Média D1-D5</t>
  </si>
  <si>
    <t>uNa+uK (mEq/L) Média D1-D5</t>
  </si>
  <si>
    <t>uU (mmol/L) Média D1-D5</t>
  </si>
  <si>
    <t>(uNa+uK) X 2 + uU (mmol/L) Média D1-D5</t>
  </si>
  <si>
    <t>FENa (%) Média D1-D5</t>
  </si>
  <si>
    <t>FEK (%) Média D1-D5</t>
  </si>
  <si>
    <t>sU/sCr (mg/dL/mg/dL) Média D1-D5</t>
  </si>
  <si>
    <t>diureticos</t>
  </si>
  <si>
    <t>vasopressina</t>
  </si>
  <si>
    <t>iSRAA</t>
  </si>
  <si>
    <t>número</t>
  </si>
  <si>
    <t>D_IRA</t>
  </si>
  <si>
    <t>saps3</t>
  </si>
  <si>
    <t>egfr_basal</t>
  </si>
  <si>
    <t>idade</t>
  </si>
  <si>
    <t>peso</t>
  </si>
  <si>
    <t>altura</t>
  </si>
  <si>
    <t>imc</t>
  </si>
  <si>
    <t>cor</t>
  </si>
  <si>
    <t>ventilacao_mecanica</t>
  </si>
  <si>
    <t>dva_mcg_kg_min</t>
  </si>
  <si>
    <t>has</t>
  </si>
  <si>
    <t>dm</t>
  </si>
  <si>
    <t>icc</t>
  </si>
  <si>
    <t>asma_dpoc</t>
  </si>
  <si>
    <t>hiv</t>
  </si>
  <si>
    <t>ca_ativo</t>
  </si>
  <si>
    <t>avc</t>
  </si>
  <si>
    <t>dvp</t>
  </si>
  <si>
    <t>drogadicao</t>
  </si>
  <si>
    <t>score_clinico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</si>
</sst>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Fill="1"/>
    <xf numFmtId="2" fontId="0" fillId="0" borderId="0" xfId="0" applyNumberFormat="1" applyFill="1"/>
    <xf numFmtId="164" fontId="3" fillId="0" borderId="0" xfId="0" applyNumberFormat="1" applyFont="1" applyFill="1"/>
    <xf numFmtId="0" fontId="0" fillId="0" borderId="0" xfId="0" applyFill="1"/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Fill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5" fontId="0" fillId="0" borderId="0" xfId="0" applyNumberFormat="1" applyFill="1"/>
    <xf numFmtId="1" fontId="0" fillId="0" borderId="0" xfId="0" applyNumberFormat="1" applyFill="1"/>
    <xf numFmtId="164" fontId="5" fillId="0" borderId="0" xfId="0" applyNumberFormat="1" applyFont="1" applyFill="1"/>
    <xf numFmtId="0" fontId="0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ont="1" applyFill="1" applyBorder="1" applyAlignment="1"/>
    <xf numFmtId="2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 indent="1"/>
    </xf>
    <xf numFmtId="2" fontId="0" fillId="0" borderId="0" xfId="0" applyNumberFormat="1" applyFont="1" applyFill="1" applyBorder="1" applyAlignment="1">
      <alignment horizontal="right" indent="1"/>
    </xf>
    <xf numFmtId="2" fontId="0" fillId="0" borderId="0" xfId="0" applyNumberFormat="1" applyFill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right" indent="1"/>
    </xf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164" fontId="6" fillId="0" borderId="0" xfId="0" applyNumberFormat="1" applyFont="1" applyFill="1"/>
    <xf numFmtId="1" fontId="3" fillId="0" borderId="0" xfId="0" applyNumberFormat="1" applyFont="1" applyFill="1"/>
    <xf numFmtId="0" fontId="8" fillId="0" borderId="0" xfId="0" applyFont="1" applyFill="1"/>
    <xf numFmtId="2" fontId="7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0" fontId="1" fillId="2" borderId="4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  <color rgb="FF99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K59"/>
  <sheetViews>
    <sheetView tabSelected="1" zoomScaleNormal="100" workbookViewId="0">
      <pane ySplit="1" topLeftCell="A2" activePane="bottomLeft" state="frozen"/>
      <selection pane="bottomLeft" activeCell="AD17" sqref="AD17"/>
    </sheetView>
  </sheetViews>
  <sheetFormatPr defaultRowHeight="15" x14ac:dyDescent="0.25"/>
  <cols>
    <col min="1" max="1" width="19.42578125" style="4" bestFit="1" customWidth="1"/>
    <col min="2" max="10" width="8.28515625" style="4" customWidth="1"/>
    <col min="11" max="11" width="10.85546875" style="4" bestFit="1" customWidth="1"/>
    <col min="12" max="15" width="8.28515625" style="4" customWidth="1"/>
    <col min="16" max="16" width="10.7109375" style="4" bestFit="1" customWidth="1"/>
    <col min="17" max="17" width="12.42578125" style="4" bestFit="1" customWidth="1"/>
    <col min="18" max="18" width="19.7109375" style="4" bestFit="1" customWidth="1"/>
    <col min="19" max="19" width="19.7109375" style="4" customWidth="1"/>
    <col min="20" max="20" width="9.85546875" style="4" bestFit="1" customWidth="1"/>
    <col min="21" max="21" width="12.42578125" style="4" bestFit="1" customWidth="1"/>
    <col min="22" max="24" width="9.85546875" style="4" customWidth="1"/>
    <col min="25" max="25" width="23" style="4" bestFit="1" customWidth="1"/>
    <col min="26" max="26" width="8.28515625" style="4" customWidth="1"/>
    <col min="27" max="27" width="19.85546875" style="4" bestFit="1" customWidth="1"/>
    <col min="28" max="28" width="15.7109375" style="4" bestFit="1" customWidth="1"/>
    <col min="29" max="29" width="9.140625" style="4"/>
    <col min="30" max="30" width="15.140625" style="4" bestFit="1" customWidth="1"/>
    <col min="31" max="31" width="15.5703125" style="4" bestFit="1" customWidth="1"/>
    <col min="32" max="32" width="16.140625" style="4" bestFit="1" customWidth="1"/>
    <col min="33" max="33" width="14.7109375" style="4" bestFit="1" customWidth="1"/>
    <col min="34" max="34" width="20.5703125" style="4" bestFit="1" customWidth="1"/>
    <col min="35" max="35" width="12.42578125" style="4" bestFit="1" customWidth="1"/>
    <col min="36" max="36" width="12.85546875" style="4" bestFit="1" customWidth="1"/>
    <col min="37" max="37" width="16.42578125" style="4" bestFit="1" customWidth="1"/>
    <col min="38" max="38" width="15" style="4" bestFit="1" customWidth="1"/>
    <col min="39" max="39" width="28.5703125" style="4" bestFit="1" customWidth="1"/>
    <col min="40" max="40" width="14.85546875" style="1" bestFit="1" customWidth="1"/>
    <col min="41" max="41" width="15.85546875" style="1" bestFit="1" customWidth="1"/>
    <col min="42" max="42" width="11.85546875" style="4" bestFit="1" customWidth="1"/>
    <col min="43" max="43" width="20.7109375" style="4" bestFit="1" customWidth="1"/>
    <col min="44" max="44" width="24.7109375" style="4" bestFit="1" customWidth="1"/>
    <col min="45" max="45" width="19.28515625" style="1" bestFit="1" customWidth="1"/>
    <col min="46" max="46" width="20.28515625" style="1" bestFit="1" customWidth="1"/>
    <col min="47" max="47" width="21.28515625" style="4" bestFit="1" customWidth="1"/>
    <col min="48" max="48" width="19.85546875" style="4" bestFit="1" customWidth="1"/>
    <col min="49" max="49" width="16.5703125" style="4" bestFit="1" customWidth="1"/>
    <col min="50" max="50" width="30.42578125" style="4" bestFit="1" customWidth="1"/>
    <col min="51" max="51" width="13" style="4" bestFit="1" customWidth="1"/>
    <col min="52" max="52" width="11.5703125" style="4" bestFit="1" customWidth="1"/>
    <col min="53" max="53" width="26.140625" style="4" bestFit="1" customWidth="1"/>
    <col min="54" max="54" width="19.85546875" style="4" bestFit="1" customWidth="1"/>
    <col min="55" max="55" width="16.140625" style="4" bestFit="1" customWidth="1"/>
    <col min="56" max="56" width="9.140625" style="4"/>
    <col min="57" max="57" width="15.140625" style="4" bestFit="1" customWidth="1"/>
    <col min="58" max="58" width="15.5703125" style="4" bestFit="1" customWidth="1"/>
    <col min="59" max="59" width="16.140625" style="4" bestFit="1" customWidth="1"/>
    <col min="60" max="60" width="14.7109375" style="4" bestFit="1" customWidth="1"/>
    <col min="61" max="61" width="21" style="4" bestFit="1" customWidth="1"/>
    <col min="62" max="62" width="23.140625" style="4" bestFit="1" customWidth="1"/>
    <col min="63" max="63" width="12.85546875" style="4" bestFit="1" customWidth="1"/>
    <col min="64" max="64" width="16.42578125" style="4" bestFit="1" customWidth="1"/>
    <col min="65" max="65" width="15" style="4" bestFit="1" customWidth="1"/>
    <col min="66" max="66" width="28.5703125" style="4" bestFit="1" customWidth="1"/>
    <col min="67" max="67" width="14.85546875" style="1" bestFit="1" customWidth="1"/>
    <col min="68" max="68" width="15.85546875" style="1" bestFit="1" customWidth="1"/>
    <col min="69" max="69" width="11.85546875" style="4" bestFit="1" customWidth="1"/>
    <col min="70" max="70" width="20.28515625" style="4" bestFit="1" customWidth="1"/>
    <col min="71" max="71" width="24.7109375" style="4" bestFit="1" customWidth="1"/>
    <col min="72" max="72" width="19.28515625" style="1" bestFit="1" customWidth="1"/>
    <col min="73" max="73" width="20.28515625" style="1" bestFit="1" customWidth="1"/>
    <col min="74" max="74" width="21.28515625" style="4" bestFit="1" customWidth="1"/>
    <col min="75" max="75" width="19.85546875" style="4" bestFit="1" customWidth="1"/>
    <col min="76" max="76" width="16.5703125" style="4" bestFit="1" customWidth="1"/>
    <col min="77" max="77" width="30.42578125" style="4" bestFit="1" customWidth="1"/>
    <col min="78" max="78" width="13" style="4" bestFit="1" customWidth="1"/>
    <col min="79" max="79" width="12" style="4" bestFit="1" customWidth="1"/>
    <col min="80" max="80" width="26.140625" style="4" bestFit="1" customWidth="1"/>
    <col min="81" max="81" width="19.85546875" style="4" bestFit="1" customWidth="1"/>
    <col min="82" max="82" width="16.28515625" style="4" bestFit="1" customWidth="1"/>
    <col min="83" max="83" width="9.7109375" style="4" bestFit="1" customWidth="1"/>
    <col min="84" max="84" width="15.140625" style="4" bestFit="1" customWidth="1"/>
    <col min="85" max="85" width="15.5703125" style="4" bestFit="1" customWidth="1"/>
    <col min="86" max="86" width="16.140625" style="4" bestFit="1" customWidth="1"/>
    <col min="87" max="87" width="14.7109375" style="4" bestFit="1" customWidth="1"/>
    <col min="88" max="88" width="21" style="4" bestFit="1" customWidth="1"/>
    <col min="89" max="89" width="12.42578125" style="4" bestFit="1" customWidth="1"/>
    <col min="90" max="90" width="12.85546875" style="4" bestFit="1" customWidth="1"/>
    <col min="91" max="91" width="16.42578125" style="4" bestFit="1" customWidth="1"/>
    <col min="92" max="92" width="15" style="4" bestFit="1" customWidth="1"/>
    <col min="93" max="93" width="28.5703125" style="4" bestFit="1" customWidth="1"/>
    <col min="94" max="94" width="14.85546875" style="1" bestFit="1" customWidth="1"/>
    <col min="95" max="95" width="15.85546875" style="1" bestFit="1" customWidth="1"/>
    <col min="96" max="96" width="12" style="4" bestFit="1" customWidth="1"/>
    <col min="97" max="97" width="20.7109375" style="4" bestFit="1" customWidth="1"/>
    <col min="98" max="98" width="24.7109375" style="4" bestFit="1" customWidth="1"/>
    <col min="99" max="99" width="19.28515625" style="1" bestFit="1" customWidth="1"/>
    <col min="100" max="100" width="20.28515625" style="1" bestFit="1" customWidth="1"/>
    <col min="101" max="101" width="21.28515625" style="4" bestFit="1" customWidth="1"/>
    <col min="102" max="102" width="19.85546875" style="4" bestFit="1" customWidth="1"/>
    <col min="103" max="103" width="16.5703125" style="4" bestFit="1" customWidth="1"/>
    <col min="104" max="104" width="30.42578125" style="4" bestFit="1" customWidth="1"/>
    <col min="105" max="105" width="13" style="4" bestFit="1" customWidth="1"/>
    <col min="106" max="106" width="11.5703125" style="4" bestFit="1" customWidth="1"/>
    <col min="107" max="107" width="26.140625" style="4" bestFit="1" customWidth="1"/>
    <col min="108" max="108" width="19.85546875" style="4" bestFit="1" customWidth="1"/>
    <col min="109" max="109" width="16.140625" style="4" bestFit="1" customWidth="1"/>
    <col min="110" max="110" width="9.7109375" style="4" bestFit="1" customWidth="1"/>
    <col min="111" max="111" width="15.140625" style="4" bestFit="1" customWidth="1"/>
    <col min="112" max="112" width="15.5703125" style="4" bestFit="1" customWidth="1"/>
    <col min="113" max="113" width="16.140625" style="4" bestFit="1" customWidth="1"/>
    <col min="114" max="114" width="14.7109375" style="4" bestFit="1" customWidth="1"/>
    <col min="115" max="115" width="21" style="4" bestFit="1" customWidth="1"/>
    <col min="116" max="116" width="12.42578125" style="4" bestFit="1" customWidth="1"/>
    <col min="117" max="117" width="12.85546875" style="4" bestFit="1" customWidth="1"/>
    <col min="118" max="118" width="16.42578125" style="4" bestFit="1" customWidth="1"/>
    <col min="119" max="119" width="15" style="4" bestFit="1" customWidth="1"/>
    <col min="120" max="120" width="28.5703125" style="4" bestFit="1" customWidth="1"/>
    <col min="121" max="121" width="14.85546875" style="1" bestFit="1" customWidth="1"/>
    <col min="122" max="122" width="15.85546875" style="1" bestFit="1" customWidth="1"/>
    <col min="123" max="123" width="11.85546875" style="4" bestFit="1" customWidth="1"/>
    <col min="124" max="124" width="21.140625" style="4" bestFit="1" customWidth="1"/>
    <col min="125" max="125" width="24.28515625" style="4" bestFit="1" customWidth="1"/>
    <col min="126" max="126" width="19.28515625" style="1" bestFit="1" customWidth="1"/>
    <col min="127" max="127" width="20.28515625" style="1" bestFit="1" customWidth="1"/>
    <col min="128" max="128" width="21.28515625" style="4" bestFit="1" customWidth="1"/>
    <col min="129" max="129" width="19.85546875" style="4" bestFit="1" customWidth="1"/>
    <col min="130" max="130" width="16.5703125" style="4" bestFit="1" customWidth="1"/>
    <col min="131" max="131" width="30.42578125" style="4" bestFit="1" customWidth="1"/>
    <col min="132" max="132" width="13" style="4" bestFit="1" customWidth="1"/>
    <col min="133" max="133" width="11.5703125" style="4" bestFit="1" customWidth="1"/>
    <col min="134" max="134" width="26.140625" style="4" bestFit="1" customWidth="1"/>
    <col min="135" max="135" width="19.140625" style="4" bestFit="1" customWidth="1"/>
    <col min="136" max="136" width="15.42578125" style="4" bestFit="1" customWidth="1"/>
    <col min="137" max="137" width="9" style="4" bestFit="1" customWidth="1"/>
    <col min="138" max="138" width="14.42578125" style="4" bestFit="1" customWidth="1"/>
    <col min="139" max="139" width="14.85546875" style="4" bestFit="1" customWidth="1"/>
    <col min="140" max="140" width="15.42578125" style="4" bestFit="1" customWidth="1"/>
    <col min="141" max="141" width="14" style="4" bestFit="1" customWidth="1"/>
    <col min="142" max="142" width="20.28515625" style="4" bestFit="1" customWidth="1"/>
    <col min="143" max="143" width="11.7109375" style="4" bestFit="1" customWidth="1"/>
    <col min="144" max="144" width="12.140625" style="4" bestFit="1" customWidth="1"/>
    <col min="145" max="145" width="15.7109375" style="4" bestFit="1" customWidth="1"/>
    <col min="146" max="146" width="14.28515625" style="4" bestFit="1" customWidth="1"/>
    <col min="147" max="147" width="20.5703125" style="4" bestFit="1" customWidth="1"/>
    <col min="148" max="148" width="27.85546875" style="4" bestFit="1" customWidth="1"/>
    <col min="149" max="149" width="14.140625" style="1" bestFit="1" customWidth="1"/>
    <col min="150" max="150" width="15.140625" style="1" bestFit="1" customWidth="1"/>
    <col min="151" max="151" width="11.140625" style="4" bestFit="1" customWidth="1"/>
    <col min="152" max="152" width="20" style="4" bestFit="1" customWidth="1"/>
    <col min="153" max="153" width="24" style="4" bestFit="1" customWidth="1"/>
    <col min="154" max="154" width="18.5703125" style="1" bestFit="1" customWidth="1"/>
    <col min="155" max="155" width="19.5703125" style="1" bestFit="1" customWidth="1"/>
    <col min="156" max="156" width="19.140625" style="4" bestFit="1" customWidth="1"/>
    <col min="157" max="157" width="16.5703125" style="4" bestFit="1" customWidth="1"/>
    <col min="158" max="158" width="29.5703125" style="4" bestFit="1" customWidth="1"/>
    <col min="159" max="159" width="12.28515625" style="4" bestFit="1" customWidth="1"/>
    <col min="160" max="160" width="12" style="4" bestFit="1" customWidth="1"/>
    <col min="161" max="161" width="25.28515625" style="4" bestFit="1" customWidth="1"/>
    <col min="162" max="162" width="19.140625" style="4" bestFit="1" customWidth="1"/>
    <col min="163" max="163" width="15.42578125" style="4" bestFit="1" customWidth="1"/>
    <col min="164" max="164" width="9.140625" style="4"/>
    <col min="165" max="165" width="14.42578125" style="4" bestFit="1" customWidth="1"/>
    <col min="166" max="166" width="14.85546875" style="4" bestFit="1" customWidth="1"/>
    <col min="167" max="167" width="15.42578125" style="4" bestFit="1" customWidth="1"/>
    <col min="168" max="168" width="14" style="4" bestFit="1" customWidth="1"/>
    <col min="169" max="169" width="20.28515625" style="4" bestFit="1" customWidth="1"/>
    <col min="170" max="170" width="11.7109375" style="4" bestFit="1" customWidth="1"/>
    <col min="171" max="171" width="12.140625" style="4" bestFit="1" customWidth="1"/>
    <col min="172" max="172" width="15.7109375" style="4" bestFit="1" customWidth="1"/>
    <col min="173" max="173" width="14.28515625" style="4" bestFit="1" customWidth="1"/>
    <col min="174" max="174" width="20.5703125" style="4" bestFit="1" customWidth="1"/>
    <col min="175" max="175" width="27.85546875" style="4" bestFit="1" customWidth="1"/>
    <col min="176" max="176" width="14.140625" style="1" bestFit="1" customWidth="1"/>
    <col min="177" max="177" width="15.140625" style="1" bestFit="1" customWidth="1"/>
    <col min="178" max="178" width="12" style="4" bestFit="1" customWidth="1"/>
    <col min="179" max="179" width="20" style="4" bestFit="1" customWidth="1"/>
    <col min="180" max="180" width="23.7109375" style="4" bestFit="1" customWidth="1"/>
    <col min="181" max="181" width="18.5703125" style="1" bestFit="1" customWidth="1"/>
    <col min="182" max="182" width="19.5703125" style="1" bestFit="1" customWidth="1"/>
    <col min="183" max="183" width="19.140625" style="4" bestFit="1" customWidth="1"/>
    <col min="184" max="184" width="16.5703125" style="4" bestFit="1" customWidth="1"/>
    <col min="185" max="185" width="29.5703125" style="4" bestFit="1" customWidth="1"/>
    <col min="186" max="186" width="12.28515625" style="4" bestFit="1" customWidth="1"/>
    <col min="187" max="187" width="10.85546875" style="4" bestFit="1" customWidth="1"/>
    <col min="188" max="188" width="25.28515625" style="4" bestFit="1" customWidth="1"/>
    <col min="189" max="189" width="29.7109375" style="4" bestFit="1" customWidth="1"/>
    <col min="190" max="190" width="26.140625" style="4" bestFit="1" customWidth="1"/>
    <col min="191" max="191" width="19.5703125" style="4" bestFit="1" customWidth="1"/>
    <col min="192" max="192" width="25" style="4" bestFit="1" customWidth="1"/>
    <col min="193" max="193" width="25.42578125" style="4" bestFit="1" customWidth="1"/>
    <col min="194" max="194" width="26.140625" style="4" bestFit="1" customWidth="1"/>
    <col min="195" max="195" width="24.5703125" style="4" bestFit="1" customWidth="1"/>
    <col min="196" max="196" width="29.42578125" style="4" bestFit="1" customWidth="1"/>
    <col min="197" max="197" width="22.42578125" style="4" bestFit="1" customWidth="1"/>
    <col min="198" max="198" width="22.85546875" style="4" bestFit="1" customWidth="1"/>
    <col min="199" max="199" width="26.42578125" style="4" bestFit="1" customWidth="1"/>
    <col min="200" max="200" width="24.85546875" style="4" bestFit="1" customWidth="1"/>
    <col min="201" max="201" width="31.28515625" style="4" bestFit="1" customWidth="1"/>
    <col min="202" max="202" width="38.5703125" style="4" bestFit="1" customWidth="1"/>
    <col min="203" max="203" width="24.7109375" style="4" bestFit="1" customWidth="1"/>
    <col min="204" max="204" width="25.85546875" style="4" bestFit="1" customWidth="1"/>
    <col min="205" max="205" width="21.85546875" style="4" bestFit="1" customWidth="1"/>
    <col min="206" max="206" width="30.7109375" style="4" bestFit="1" customWidth="1"/>
    <col min="207" max="207" width="34.42578125" style="4" bestFit="1" customWidth="1"/>
    <col min="208" max="208" width="29.140625" style="4" bestFit="1" customWidth="1"/>
    <col min="209" max="209" width="30.28515625" style="4" bestFit="1" customWidth="1"/>
    <col min="210" max="210" width="29.7109375" style="4" bestFit="1" customWidth="1"/>
    <col min="211" max="211" width="26.5703125" style="4" bestFit="1" customWidth="1"/>
    <col min="212" max="212" width="40.28515625" style="4" bestFit="1" customWidth="1"/>
    <col min="213" max="213" width="23" style="4" bestFit="1" customWidth="1"/>
    <col min="214" max="214" width="21.42578125" style="4" bestFit="1" customWidth="1"/>
    <col min="215" max="215" width="36" style="4" bestFit="1" customWidth="1"/>
    <col min="216" max="216" width="19.140625" style="4" bestFit="1" customWidth="1"/>
    <col min="217" max="217" width="15.42578125" style="4" bestFit="1" customWidth="1"/>
    <col min="218" max="218" width="9" style="4" bestFit="1" customWidth="1"/>
    <col min="219" max="219" width="14.42578125" style="4" bestFit="1" customWidth="1"/>
    <col min="220" max="220" width="14.85546875" style="4" bestFit="1" customWidth="1"/>
    <col min="221" max="221" width="15.42578125" style="4" bestFit="1" customWidth="1"/>
    <col min="222" max="222" width="14" style="4" bestFit="1" customWidth="1"/>
    <col min="223" max="223" width="18.85546875" style="4" bestFit="1" customWidth="1"/>
    <col min="224" max="224" width="11.7109375" style="4" bestFit="1" customWidth="1"/>
    <col min="225" max="225" width="12.140625" style="4" bestFit="1" customWidth="1"/>
    <col min="226" max="226" width="15.7109375" style="4" bestFit="1" customWidth="1"/>
    <col min="227" max="227" width="14.28515625" style="4" bestFit="1" customWidth="1"/>
    <col min="228" max="228" width="20.5703125" style="4" bestFit="1" customWidth="1"/>
    <col min="229" max="229" width="27.85546875" style="4" bestFit="1" customWidth="1"/>
    <col min="230" max="230" width="14.140625" style="4" bestFit="1" customWidth="1"/>
    <col min="231" max="231" width="15.140625" style="4" bestFit="1" customWidth="1"/>
    <col min="232" max="232" width="11.140625" style="4" bestFit="1" customWidth="1"/>
    <col min="233" max="233" width="20" style="4" bestFit="1" customWidth="1"/>
    <col min="234" max="234" width="23.7109375" style="4" bestFit="1" customWidth="1"/>
    <col min="235" max="235" width="18.5703125" style="4" bestFit="1" customWidth="1"/>
    <col min="236" max="236" width="19.5703125" style="4" bestFit="1" customWidth="1"/>
    <col min="237" max="237" width="19.140625" style="4" bestFit="1" customWidth="1"/>
    <col min="238" max="238" width="15.85546875" style="4" bestFit="1" customWidth="1"/>
    <col min="239" max="239" width="29.5703125" style="4" bestFit="1" customWidth="1"/>
    <col min="240" max="240" width="12.28515625" style="4" bestFit="1" customWidth="1"/>
    <col min="241" max="241" width="10.85546875" style="4" bestFit="1" customWidth="1"/>
    <col min="242" max="242" width="25.28515625" style="4" bestFit="1" customWidth="1"/>
    <col min="243" max="243" width="19.140625" style="4" bestFit="1" customWidth="1"/>
    <col min="244" max="244" width="15.42578125" style="4" bestFit="1" customWidth="1"/>
    <col min="245" max="245" width="9.140625" style="4"/>
    <col min="246" max="246" width="14.42578125" style="4" bestFit="1" customWidth="1"/>
    <col min="247" max="247" width="14.85546875" style="4" bestFit="1" customWidth="1"/>
    <col min="248" max="248" width="15.42578125" style="4" bestFit="1" customWidth="1"/>
    <col min="249" max="249" width="14" style="4" bestFit="1" customWidth="1"/>
    <col min="250" max="250" width="18.85546875" style="4" bestFit="1" customWidth="1"/>
    <col min="251" max="251" width="11.7109375" style="4" bestFit="1" customWidth="1"/>
    <col min="252" max="252" width="12.140625" style="4" bestFit="1" customWidth="1"/>
    <col min="253" max="253" width="15.7109375" style="4" bestFit="1" customWidth="1"/>
    <col min="254" max="254" width="14.28515625" style="4" bestFit="1" customWidth="1"/>
    <col min="255" max="255" width="20.5703125" style="4" bestFit="1" customWidth="1"/>
    <col min="256" max="256" width="27.85546875" style="4" bestFit="1" customWidth="1"/>
    <col min="257" max="257" width="14.140625" style="4" bestFit="1" customWidth="1"/>
    <col min="258" max="258" width="15.140625" style="4" bestFit="1" customWidth="1"/>
    <col min="259" max="259" width="11.140625" style="4" bestFit="1" customWidth="1"/>
    <col min="260" max="260" width="20" style="4" bestFit="1" customWidth="1"/>
    <col min="261" max="261" width="23.7109375" style="4" bestFit="1" customWidth="1"/>
    <col min="262" max="262" width="18.5703125" style="4" bestFit="1" customWidth="1"/>
    <col min="263" max="263" width="19.5703125" style="4" bestFit="1" customWidth="1"/>
    <col min="264" max="264" width="19.140625" style="4" bestFit="1" customWidth="1"/>
    <col min="265" max="265" width="15.85546875" style="4" bestFit="1" customWidth="1"/>
    <col min="266" max="266" width="29.5703125" style="4" bestFit="1" customWidth="1"/>
    <col min="267" max="267" width="12.28515625" style="4" bestFit="1" customWidth="1"/>
    <col min="268" max="268" width="10.85546875" style="4" bestFit="1" customWidth="1"/>
    <col min="269" max="269" width="25.28515625" style="4" bestFit="1" customWidth="1"/>
    <col min="270" max="270" width="19.140625" style="4" bestFit="1" customWidth="1"/>
    <col min="271" max="271" width="15.42578125" style="4" bestFit="1" customWidth="1"/>
    <col min="272" max="272" width="9" style="4" bestFit="1" customWidth="1"/>
    <col min="273" max="273" width="14.42578125" style="4" bestFit="1" customWidth="1"/>
    <col min="274" max="274" width="14.85546875" style="4" bestFit="1" customWidth="1"/>
    <col min="275" max="275" width="15.42578125" style="4" bestFit="1" customWidth="1"/>
    <col min="276" max="276" width="14" style="4" bestFit="1" customWidth="1"/>
    <col min="277" max="277" width="18.85546875" style="4" bestFit="1" customWidth="1"/>
    <col min="278" max="278" width="11.7109375" style="4" bestFit="1" customWidth="1"/>
    <col min="279" max="279" width="12.140625" style="4" bestFit="1" customWidth="1"/>
    <col min="280" max="280" width="15.7109375" style="4" bestFit="1" customWidth="1"/>
    <col min="281" max="281" width="14.28515625" style="4" bestFit="1" customWidth="1"/>
    <col min="282" max="282" width="20.5703125" style="4" bestFit="1" customWidth="1"/>
    <col min="283" max="283" width="27.85546875" style="4" bestFit="1" customWidth="1"/>
    <col min="284" max="284" width="14.140625" style="4" bestFit="1" customWidth="1"/>
    <col min="285" max="285" width="15.140625" style="4" bestFit="1" customWidth="1"/>
    <col min="286" max="286" width="11.140625" style="4" bestFit="1" customWidth="1"/>
    <col min="287" max="287" width="20" style="4" bestFit="1" customWidth="1"/>
    <col min="288" max="288" width="23.7109375" style="4" bestFit="1" customWidth="1"/>
    <col min="289" max="289" width="18.5703125" style="4" bestFit="1" customWidth="1"/>
    <col min="290" max="290" width="19.5703125" style="4" bestFit="1" customWidth="1"/>
    <col min="291" max="291" width="19.140625" style="4" bestFit="1" customWidth="1"/>
    <col min="292" max="292" width="15.85546875" style="4" bestFit="1" customWidth="1"/>
    <col min="293" max="293" width="29.5703125" style="4" bestFit="1" customWidth="1"/>
    <col min="294" max="294" width="12.28515625" style="4" bestFit="1" customWidth="1"/>
    <col min="295" max="295" width="10.85546875" style="4" bestFit="1" customWidth="1"/>
    <col min="296" max="296" width="25.28515625" style="4" bestFit="1" customWidth="1"/>
    <col min="297" max="297" width="28.5703125" style="4" bestFit="1" customWidth="1"/>
    <col min="298" max="298" width="24.85546875" style="4" bestFit="1" customWidth="1"/>
    <col min="299" max="299" width="18.42578125" style="4" bestFit="1" customWidth="1"/>
    <col min="300" max="300" width="23.85546875" style="4" bestFit="1" customWidth="1"/>
    <col min="301" max="301" width="24.28515625" style="4" bestFit="1" customWidth="1"/>
    <col min="302" max="302" width="24.85546875" style="4" bestFit="1" customWidth="1"/>
    <col min="303" max="303" width="23.42578125" style="4" bestFit="1" customWidth="1"/>
    <col min="304" max="304" width="28.28515625" style="4" bestFit="1" customWidth="1"/>
    <col min="305" max="305" width="21.140625" style="4" bestFit="1" customWidth="1"/>
    <col min="306" max="306" width="21.7109375" style="4" bestFit="1" customWidth="1"/>
    <col min="307" max="307" width="25.140625" style="4" bestFit="1" customWidth="1"/>
    <col min="308" max="308" width="23.7109375" style="4" bestFit="1" customWidth="1"/>
    <col min="309" max="309" width="30.140625" style="4" bestFit="1" customWidth="1"/>
    <col min="310" max="310" width="37.28515625" style="4" bestFit="1" customWidth="1"/>
    <col min="311" max="311" width="23.5703125" style="4" bestFit="1" customWidth="1"/>
    <col min="312" max="312" width="24.5703125" style="4" bestFit="1" customWidth="1"/>
    <col min="313" max="313" width="20.5703125" style="4" bestFit="1" customWidth="1"/>
    <col min="314" max="314" width="29.42578125" style="4" bestFit="1" customWidth="1"/>
    <col min="315" max="315" width="33.140625" style="4" bestFit="1" customWidth="1"/>
    <col min="316" max="316" width="28" style="4" bestFit="1" customWidth="1"/>
    <col min="317" max="317" width="29" style="4" bestFit="1" customWidth="1"/>
    <col min="318" max="318" width="28.5703125" style="4" bestFit="1" customWidth="1"/>
    <col min="319" max="319" width="25.28515625" style="4" bestFit="1" customWidth="1"/>
    <col min="320" max="320" width="39.140625" style="4" bestFit="1" customWidth="1"/>
    <col min="321" max="321" width="21.85546875" style="4" bestFit="1" customWidth="1"/>
    <col min="322" max="322" width="20.28515625" style="4" bestFit="1" customWidth="1"/>
    <col min="323" max="323" width="34.85546875" style="4" bestFit="1" customWidth="1"/>
    <col min="324" max="324" width="22.7109375" style="66" customWidth="1"/>
    <col min="325" max="325" width="19.140625" style="4" bestFit="1" customWidth="1"/>
    <col min="326" max="326" width="15.42578125" style="4" bestFit="1" customWidth="1"/>
    <col min="327" max="327" width="9" style="4" bestFit="1" customWidth="1"/>
    <col min="328" max="328" width="14.42578125" style="4" bestFit="1" customWidth="1"/>
    <col min="329" max="329" width="14.85546875" style="4" bestFit="1" customWidth="1"/>
    <col min="330" max="330" width="15.42578125" style="4" bestFit="1" customWidth="1"/>
    <col min="331" max="331" width="14" style="4" bestFit="1" customWidth="1"/>
    <col min="332" max="332" width="18.85546875" style="4" bestFit="1" customWidth="1"/>
    <col min="333" max="333" width="11.7109375" style="4" bestFit="1" customWidth="1"/>
    <col min="334" max="334" width="12.140625" style="4" bestFit="1" customWidth="1"/>
    <col min="335" max="335" width="15.7109375" style="4" bestFit="1" customWidth="1"/>
    <col min="336" max="336" width="14.28515625" style="4" bestFit="1" customWidth="1"/>
    <col min="337" max="337" width="20.5703125" style="4" bestFit="1" customWidth="1"/>
    <col min="338" max="338" width="27.85546875" style="4" bestFit="1" customWidth="1"/>
    <col min="339" max="339" width="14.140625" style="4" bestFit="1" customWidth="1"/>
    <col min="340" max="340" width="15.140625" style="4" bestFit="1" customWidth="1"/>
    <col min="341" max="341" width="11.140625" style="4" bestFit="1" customWidth="1"/>
    <col min="342" max="342" width="20" style="4" bestFit="1" customWidth="1"/>
    <col min="343" max="343" width="23.7109375" style="4" bestFit="1" customWidth="1"/>
    <col min="344" max="344" width="18.5703125" style="4" bestFit="1" customWidth="1"/>
    <col min="345" max="345" width="19.5703125" style="4" bestFit="1" customWidth="1"/>
    <col min="346" max="346" width="19.140625" style="4" bestFit="1" customWidth="1"/>
    <col min="347" max="347" width="15.85546875" style="4" bestFit="1" customWidth="1"/>
    <col min="348" max="348" width="29.5703125" style="4" bestFit="1" customWidth="1"/>
    <col min="349" max="349" width="12.28515625" style="4" bestFit="1" customWidth="1"/>
    <col min="350" max="350" width="10.85546875" style="4" bestFit="1" customWidth="1"/>
    <col min="351" max="351" width="25.28515625" style="4" bestFit="1" customWidth="1"/>
    <col min="352" max="352" width="19.140625" style="4" bestFit="1" customWidth="1"/>
    <col min="353" max="353" width="15.42578125" style="4" bestFit="1" customWidth="1"/>
    <col min="354" max="354" width="9" style="4" bestFit="1" customWidth="1"/>
    <col min="355" max="355" width="14.42578125" style="4" bestFit="1" customWidth="1"/>
    <col min="356" max="356" width="14.85546875" style="4" bestFit="1" customWidth="1"/>
    <col min="357" max="357" width="15.42578125" style="4" bestFit="1" customWidth="1"/>
    <col min="358" max="358" width="14" style="4" bestFit="1" customWidth="1"/>
    <col min="359" max="359" width="18.85546875" style="4" bestFit="1" customWidth="1"/>
    <col min="360" max="360" width="11.7109375" style="4" bestFit="1" customWidth="1"/>
    <col min="361" max="361" width="12.140625" style="4" bestFit="1" customWidth="1"/>
    <col min="362" max="362" width="15.7109375" style="4" bestFit="1" customWidth="1"/>
    <col min="363" max="363" width="14.28515625" style="4" bestFit="1" customWidth="1"/>
    <col min="364" max="364" width="20.5703125" style="4" bestFit="1" customWidth="1"/>
    <col min="365" max="365" width="27.85546875" style="4" bestFit="1" customWidth="1"/>
    <col min="366" max="366" width="14.140625" style="4" bestFit="1" customWidth="1"/>
    <col min="367" max="367" width="15.140625" style="4" bestFit="1" customWidth="1"/>
    <col min="368" max="368" width="11.140625" style="4" bestFit="1" customWidth="1"/>
    <col min="369" max="369" width="20" style="4" bestFit="1" customWidth="1"/>
    <col min="370" max="370" width="23.7109375" style="4" bestFit="1" customWidth="1"/>
    <col min="371" max="371" width="18.5703125" style="4" bestFit="1" customWidth="1"/>
    <col min="372" max="372" width="19.5703125" style="4" bestFit="1" customWidth="1"/>
    <col min="373" max="373" width="19.140625" style="4" bestFit="1" customWidth="1"/>
    <col min="374" max="374" width="15.85546875" style="4" bestFit="1" customWidth="1"/>
    <col min="375" max="375" width="29.5703125" style="4" bestFit="1" customWidth="1"/>
    <col min="376" max="376" width="12.28515625" style="4" bestFit="1" customWidth="1"/>
    <col min="377" max="377" width="10.85546875" style="4" bestFit="1" customWidth="1"/>
    <col min="378" max="378" width="25.28515625" style="4" bestFit="1" customWidth="1"/>
    <col min="379" max="16384" width="9.140625" style="4"/>
  </cols>
  <sheetData>
    <row r="1" spans="1:427" s="18" customFormat="1" x14ac:dyDescent="0.25">
      <c r="A1" s="18" t="s">
        <v>365</v>
      </c>
      <c r="B1" s="18" t="s">
        <v>366</v>
      </c>
      <c r="C1" s="18" t="s">
        <v>369</v>
      </c>
      <c r="D1" s="18" t="s">
        <v>373</v>
      </c>
      <c r="E1" s="18" t="s">
        <v>370</v>
      </c>
      <c r="F1" s="18" t="s">
        <v>371</v>
      </c>
      <c r="G1" s="18" t="s">
        <v>372</v>
      </c>
      <c r="H1" s="18" t="s">
        <v>376</v>
      </c>
      <c r="I1" s="18" t="s">
        <v>377</v>
      </c>
      <c r="J1" s="18" t="s">
        <v>378</v>
      </c>
      <c r="K1" s="18" t="s">
        <v>379</v>
      </c>
      <c r="L1" s="18" t="s">
        <v>380</v>
      </c>
      <c r="M1" s="18" t="s">
        <v>381</v>
      </c>
      <c r="N1" s="18" t="s">
        <v>382</v>
      </c>
      <c r="O1" s="18" t="s">
        <v>383</v>
      </c>
      <c r="P1" s="18" t="s">
        <v>384</v>
      </c>
      <c r="Q1" s="18" t="s">
        <v>385</v>
      </c>
      <c r="R1" s="18" t="s">
        <v>374</v>
      </c>
      <c r="S1" s="18" t="s">
        <v>375</v>
      </c>
      <c r="T1" s="18" t="s">
        <v>362</v>
      </c>
      <c r="U1" s="18" t="s">
        <v>363</v>
      </c>
      <c r="V1" s="18" t="s">
        <v>364</v>
      </c>
      <c r="W1" s="18" t="s">
        <v>367</v>
      </c>
      <c r="X1" s="18" t="s">
        <v>368</v>
      </c>
      <c r="Y1" s="18" t="s">
        <v>145</v>
      </c>
      <c r="Z1" s="18" t="s">
        <v>3</v>
      </c>
      <c r="AA1" s="19" t="s">
        <v>34</v>
      </c>
      <c r="AB1" s="20" t="s">
        <v>50</v>
      </c>
      <c r="AC1" s="20" t="s">
        <v>10</v>
      </c>
      <c r="AD1" s="20" t="s">
        <v>51</v>
      </c>
      <c r="AE1" s="20" t="s">
        <v>52</v>
      </c>
      <c r="AF1" s="20" t="s">
        <v>53</v>
      </c>
      <c r="AG1" s="20" t="s">
        <v>54</v>
      </c>
      <c r="AH1" s="20" t="s">
        <v>132</v>
      </c>
      <c r="AI1" s="20" t="s">
        <v>11</v>
      </c>
      <c r="AJ1" s="20" t="s">
        <v>12</v>
      </c>
      <c r="AK1" s="20" t="s">
        <v>13</v>
      </c>
      <c r="AL1" s="20" t="s">
        <v>14</v>
      </c>
      <c r="AM1" s="20" t="s">
        <v>144</v>
      </c>
      <c r="AN1" s="23" t="s">
        <v>15</v>
      </c>
      <c r="AO1" s="23" t="s">
        <v>56</v>
      </c>
      <c r="AP1" s="20" t="s">
        <v>57</v>
      </c>
      <c r="AQ1" s="20" t="s">
        <v>58</v>
      </c>
      <c r="AR1" s="20" t="s">
        <v>59</v>
      </c>
      <c r="AS1" s="23" t="s">
        <v>16</v>
      </c>
      <c r="AT1" s="23" t="s">
        <v>60</v>
      </c>
      <c r="AU1" s="20" t="s">
        <v>55</v>
      </c>
      <c r="AV1" s="20" t="s">
        <v>85</v>
      </c>
      <c r="AW1" s="20" t="s">
        <v>75</v>
      </c>
      <c r="AX1" s="20" t="s">
        <v>77</v>
      </c>
      <c r="AY1" s="20" t="s">
        <v>61</v>
      </c>
      <c r="AZ1" s="20" t="s">
        <v>62</v>
      </c>
      <c r="BA1" s="19" t="s">
        <v>133</v>
      </c>
      <c r="BB1" s="19" t="s">
        <v>33</v>
      </c>
      <c r="BC1" s="19" t="s">
        <v>63</v>
      </c>
      <c r="BD1" s="19" t="s">
        <v>17</v>
      </c>
      <c r="BE1" s="45" t="s">
        <v>64</v>
      </c>
      <c r="BF1" s="22" t="s">
        <v>65</v>
      </c>
      <c r="BG1" s="20" t="s">
        <v>66</v>
      </c>
      <c r="BH1" s="20" t="s">
        <v>67</v>
      </c>
      <c r="BI1" s="20" t="s">
        <v>134</v>
      </c>
      <c r="BJ1" s="20" t="s">
        <v>18</v>
      </c>
      <c r="BK1" s="20" t="s">
        <v>19</v>
      </c>
      <c r="BL1" s="20" t="s">
        <v>20</v>
      </c>
      <c r="BM1" s="20" t="s">
        <v>21</v>
      </c>
      <c r="BN1" s="20" t="s">
        <v>143</v>
      </c>
      <c r="BO1" s="23" t="s">
        <v>22</v>
      </c>
      <c r="BP1" s="23" t="s">
        <v>69</v>
      </c>
      <c r="BQ1" s="20" t="s">
        <v>70</v>
      </c>
      <c r="BR1" s="20" t="s">
        <v>71</v>
      </c>
      <c r="BS1" s="20" t="s">
        <v>72</v>
      </c>
      <c r="BT1" s="23" t="s">
        <v>23</v>
      </c>
      <c r="BU1" s="23" t="s">
        <v>73</v>
      </c>
      <c r="BV1" s="20" t="s">
        <v>68</v>
      </c>
      <c r="BW1" s="20" t="s">
        <v>86</v>
      </c>
      <c r="BX1" s="20" t="s">
        <v>76</v>
      </c>
      <c r="BY1" s="20" t="s">
        <v>78</v>
      </c>
      <c r="BZ1" s="20" t="s">
        <v>74</v>
      </c>
      <c r="CA1" s="20" t="s">
        <v>87</v>
      </c>
      <c r="CB1" s="19" t="s">
        <v>135</v>
      </c>
      <c r="CC1" s="19" t="s">
        <v>32</v>
      </c>
      <c r="CD1" s="19" t="s">
        <v>88</v>
      </c>
      <c r="CE1" s="19" t="s">
        <v>24</v>
      </c>
      <c r="CF1" s="21" t="s">
        <v>89</v>
      </c>
      <c r="CG1" s="22" t="s">
        <v>90</v>
      </c>
      <c r="CH1" s="20" t="s">
        <v>91</v>
      </c>
      <c r="CI1" s="20" t="s">
        <v>92</v>
      </c>
      <c r="CJ1" s="20" t="s">
        <v>136</v>
      </c>
      <c r="CK1" s="20" t="s">
        <v>25</v>
      </c>
      <c r="CL1" s="20" t="s">
        <v>26</v>
      </c>
      <c r="CM1" s="20" t="s">
        <v>27</v>
      </c>
      <c r="CN1" s="20" t="s">
        <v>28</v>
      </c>
      <c r="CO1" s="20" t="s">
        <v>142</v>
      </c>
      <c r="CP1" s="23" t="s">
        <v>29</v>
      </c>
      <c r="CQ1" s="23" t="s">
        <v>93</v>
      </c>
      <c r="CR1" s="20" t="s">
        <v>94</v>
      </c>
      <c r="CS1" s="20" t="s">
        <v>95</v>
      </c>
      <c r="CT1" s="20" t="s">
        <v>96</v>
      </c>
      <c r="CU1" s="23" t="s">
        <v>30</v>
      </c>
      <c r="CV1" s="23" t="s">
        <v>97</v>
      </c>
      <c r="CW1" s="20" t="s">
        <v>98</v>
      </c>
      <c r="CX1" s="20" t="s">
        <v>99</v>
      </c>
      <c r="CY1" s="20" t="s">
        <v>79</v>
      </c>
      <c r="CZ1" s="20" t="s">
        <v>80</v>
      </c>
      <c r="DA1" s="20" t="s">
        <v>100</v>
      </c>
      <c r="DB1" s="20" t="s">
        <v>101</v>
      </c>
      <c r="DC1" s="19" t="s">
        <v>137</v>
      </c>
      <c r="DD1" s="19" t="s">
        <v>31</v>
      </c>
      <c r="DE1" s="19" t="s">
        <v>102</v>
      </c>
      <c r="DF1" s="19" t="s">
        <v>35</v>
      </c>
      <c r="DG1" s="21" t="s">
        <v>103</v>
      </c>
      <c r="DH1" s="22" t="s">
        <v>104</v>
      </c>
      <c r="DI1" s="20" t="s">
        <v>105</v>
      </c>
      <c r="DJ1" s="20" t="s">
        <v>106</v>
      </c>
      <c r="DK1" s="20" t="s">
        <v>138</v>
      </c>
      <c r="DL1" s="20" t="s">
        <v>36</v>
      </c>
      <c r="DM1" s="20" t="s">
        <v>37</v>
      </c>
      <c r="DN1" s="20" t="s">
        <v>38</v>
      </c>
      <c r="DO1" s="20" t="s">
        <v>39</v>
      </c>
      <c r="DP1" s="20" t="s">
        <v>140</v>
      </c>
      <c r="DQ1" s="23" t="s">
        <v>40</v>
      </c>
      <c r="DR1" s="23" t="s">
        <v>107</v>
      </c>
      <c r="DS1" s="20" t="s">
        <v>108</v>
      </c>
      <c r="DT1" s="20" t="s">
        <v>109</v>
      </c>
      <c r="DU1" s="20" t="s">
        <v>110</v>
      </c>
      <c r="DV1" s="23" t="s">
        <v>41</v>
      </c>
      <c r="DW1" s="23" t="s">
        <v>111</v>
      </c>
      <c r="DX1" s="20" t="s">
        <v>112</v>
      </c>
      <c r="DY1" s="20" t="s">
        <v>113</v>
      </c>
      <c r="DZ1" s="20" t="s">
        <v>81</v>
      </c>
      <c r="EA1" s="20" t="s">
        <v>82</v>
      </c>
      <c r="EB1" s="20" t="s">
        <v>114</v>
      </c>
      <c r="EC1" s="20" t="s">
        <v>115</v>
      </c>
      <c r="ED1" s="19" t="s">
        <v>116</v>
      </c>
      <c r="EE1" s="19" t="s">
        <v>42</v>
      </c>
      <c r="EF1" s="19" t="s">
        <v>117</v>
      </c>
      <c r="EG1" s="19" t="s">
        <v>43</v>
      </c>
      <c r="EH1" s="21" t="s">
        <v>118</v>
      </c>
      <c r="EI1" s="22" t="s">
        <v>119</v>
      </c>
      <c r="EJ1" s="20" t="s">
        <v>120</v>
      </c>
      <c r="EK1" s="20" t="s">
        <v>121</v>
      </c>
      <c r="EL1" s="20" t="s">
        <v>139</v>
      </c>
      <c r="EM1" s="20" t="s">
        <v>44</v>
      </c>
      <c r="EN1" s="20" t="s">
        <v>45</v>
      </c>
      <c r="EO1" s="20" t="s">
        <v>46</v>
      </c>
      <c r="EP1" s="20" t="s">
        <v>47</v>
      </c>
      <c r="EQ1" s="20" t="s">
        <v>122</v>
      </c>
      <c r="ER1" s="20" t="s">
        <v>141</v>
      </c>
      <c r="ES1" s="23" t="s">
        <v>48</v>
      </c>
      <c r="ET1" s="23" t="s">
        <v>123</v>
      </c>
      <c r="EU1" s="20" t="s">
        <v>124</v>
      </c>
      <c r="EV1" s="20" t="s">
        <v>125</v>
      </c>
      <c r="EW1" s="20" t="s">
        <v>126</v>
      </c>
      <c r="EX1" s="23" t="s">
        <v>49</v>
      </c>
      <c r="EY1" s="23" t="s">
        <v>127</v>
      </c>
      <c r="EZ1" s="20" t="s">
        <v>128</v>
      </c>
      <c r="FA1" s="20" t="s">
        <v>83</v>
      </c>
      <c r="FB1" s="20" t="s">
        <v>84</v>
      </c>
      <c r="FC1" s="20" t="s">
        <v>129</v>
      </c>
      <c r="FD1" s="20" t="s">
        <v>130</v>
      </c>
      <c r="FE1" s="19" t="s">
        <v>131</v>
      </c>
      <c r="FF1" s="19" t="s">
        <v>162</v>
      </c>
      <c r="FG1" s="19" t="s">
        <v>163</v>
      </c>
      <c r="FH1" s="19" t="s">
        <v>164</v>
      </c>
      <c r="FI1" s="21" t="s">
        <v>165</v>
      </c>
      <c r="FJ1" s="22" t="s">
        <v>166</v>
      </c>
      <c r="FK1" s="20" t="s">
        <v>167</v>
      </c>
      <c r="FL1" s="20" t="s">
        <v>168</v>
      </c>
      <c r="FM1" s="20" t="s">
        <v>169</v>
      </c>
      <c r="FN1" s="20" t="s">
        <v>146</v>
      </c>
      <c r="FO1" s="20" t="s">
        <v>147</v>
      </c>
      <c r="FP1" s="20" t="s">
        <v>148</v>
      </c>
      <c r="FQ1" s="20" t="s">
        <v>149</v>
      </c>
      <c r="FR1" s="20" t="s">
        <v>170</v>
      </c>
      <c r="FS1" s="20" t="s">
        <v>171</v>
      </c>
      <c r="FT1" s="23" t="s">
        <v>172</v>
      </c>
      <c r="FU1" s="23" t="s">
        <v>173</v>
      </c>
      <c r="FV1" s="20" t="s">
        <v>174</v>
      </c>
      <c r="FW1" s="20" t="s">
        <v>175</v>
      </c>
      <c r="FX1" s="20" t="s">
        <v>176</v>
      </c>
      <c r="FY1" s="23" t="s">
        <v>177</v>
      </c>
      <c r="FZ1" s="23" t="s">
        <v>178</v>
      </c>
      <c r="GA1" s="20" t="s">
        <v>179</v>
      </c>
      <c r="GB1" s="20" t="s">
        <v>180</v>
      </c>
      <c r="GC1" s="20" t="s">
        <v>181</v>
      </c>
      <c r="GD1" s="20" t="s">
        <v>182</v>
      </c>
      <c r="GE1" s="20" t="s">
        <v>183</v>
      </c>
      <c r="GF1" s="19" t="s">
        <v>184</v>
      </c>
      <c r="GG1" s="19" t="s">
        <v>208</v>
      </c>
      <c r="GH1" s="19" t="s">
        <v>209</v>
      </c>
      <c r="GI1" s="19" t="s">
        <v>210</v>
      </c>
      <c r="GJ1" s="21" t="s">
        <v>211</v>
      </c>
      <c r="GK1" s="22" t="s">
        <v>212</v>
      </c>
      <c r="GL1" s="20" t="s">
        <v>213</v>
      </c>
      <c r="GM1" s="20" t="s">
        <v>214</v>
      </c>
      <c r="GN1" s="20" t="s">
        <v>215</v>
      </c>
      <c r="GO1" s="20" t="s">
        <v>216</v>
      </c>
      <c r="GP1" s="20" t="s">
        <v>217</v>
      </c>
      <c r="GQ1" s="20" t="s">
        <v>218</v>
      </c>
      <c r="GR1" s="20" t="s">
        <v>219</v>
      </c>
      <c r="GS1" s="20" t="s">
        <v>220</v>
      </c>
      <c r="GT1" s="20" t="s">
        <v>221</v>
      </c>
      <c r="GU1" s="23" t="s">
        <v>222</v>
      </c>
      <c r="GV1" s="23" t="s">
        <v>223</v>
      </c>
      <c r="GW1" s="20" t="s">
        <v>224</v>
      </c>
      <c r="GX1" s="20" t="s">
        <v>225</v>
      </c>
      <c r="GY1" s="20" t="s">
        <v>226</v>
      </c>
      <c r="GZ1" s="23" t="s">
        <v>227</v>
      </c>
      <c r="HA1" s="23" t="s">
        <v>228</v>
      </c>
      <c r="HB1" s="20" t="s">
        <v>229</v>
      </c>
      <c r="HC1" s="20" t="s">
        <v>230</v>
      </c>
      <c r="HD1" s="20" t="s">
        <v>231</v>
      </c>
      <c r="HE1" s="20" t="s">
        <v>232</v>
      </c>
      <c r="HF1" s="20" t="s">
        <v>233</v>
      </c>
      <c r="HG1" s="19" t="s">
        <v>234</v>
      </c>
      <c r="HH1" s="19" t="s">
        <v>185</v>
      </c>
      <c r="HI1" s="19" t="s">
        <v>186</v>
      </c>
      <c r="HJ1" s="19" t="s">
        <v>187</v>
      </c>
      <c r="HK1" s="21" t="s">
        <v>188</v>
      </c>
      <c r="HL1" s="22" t="s">
        <v>189</v>
      </c>
      <c r="HM1" s="20" t="s">
        <v>190</v>
      </c>
      <c r="HN1" s="20" t="s">
        <v>191</v>
      </c>
      <c r="HO1" s="20" t="s">
        <v>192</v>
      </c>
      <c r="HP1" s="20" t="s">
        <v>150</v>
      </c>
      <c r="HQ1" s="20" t="s">
        <v>151</v>
      </c>
      <c r="HR1" s="20" t="s">
        <v>152</v>
      </c>
      <c r="HS1" s="20" t="s">
        <v>153</v>
      </c>
      <c r="HT1" s="20" t="s">
        <v>193</v>
      </c>
      <c r="HU1" s="20" t="s">
        <v>194</v>
      </c>
      <c r="HV1" s="23" t="s">
        <v>195</v>
      </c>
      <c r="HW1" s="23" t="s">
        <v>196</v>
      </c>
      <c r="HX1" s="20" t="s">
        <v>197</v>
      </c>
      <c r="HY1" s="20" t="s">
        <v>198</v>
      </c>
      <c r="HZ1" s="20" t="s">
        <v>199</v>
      </c>
      <c r="IA1" s="23" t="s">
        <v>200</v>
      </c>
      <c r="IB1" s="23" t="s">
        <v>201</v>
      </c>
      <c r="IC1" s="20" t="s">
        <v>202</v>
      </c>
      <c r="ID1" s="20" t="s">
        <v>203</v>
      </c>
      <c r="IE1" s="20" t="s">
        <v>204</v>
      </c>
      <c r="IF1" s="20" t="s">
        <v>205</v>
      </c>
      <c r="IG1" s="20" t="s">
        <v>206</v>
      </c>
      <c r="IH1" s="19" t="s">
        <v>207</v>
      </c>
      <c r="II1" s="19" t="s">
        <v>235</v>
      </c>
      <c r="IJ1" s="19" t="s">
        <v>236</v>
      </c>
      <c r="IK1" s="19" t="s">
        <v>237</v>
      </c>
      <c r="IL1" s="21" t="s">
        <v>238</v>
      </c>
      <c r="IM1" s="22" t="s">
        <v>239</v>
      </c>
      <c r="IN1" s="20" t="s">
        <v>240</v>
      </c>
      <c r="IO1" s="20" t="s">
        <v>241</v>
      </c>
      <c r="IP1" s="20" t="s">
        <v>242</v>
      </c>
      <c r="IQ1" s="20" t="s">
        <v>154</v>
      </c>
      <c r="IR1" s="20" t="s">
        <v>155</v>
      </c>
      <c r="IS1" s="20" t="s">
        <v>156</v>
      </c>
      <c r="IT1" s="20" t="s">
        <v>157</v>
      </c>
      <c r="IU1" s="20" t="s">
        <v>243</v>
      </c>
      <c r="IV1" s="20" t="s">
        <v>244</v>
      </c>
      <c r="IW1" s="23" t="s">
        <v>245</v>
      </c>
      <c r="IX1" s="23" t="s">
        <v>246</v>
      </c>
      <c r="IY1" s="20" t="s">
        <v>247</v>
      </c>
      <c r="IZ1" s="20" t="s">
        <v>248</v>
      </c>
      <c r="JA1" s="20" t="s">
        <v>249</v>
      </c>
      <c r="JB1" s="23" t="s">
        <v>250</v>
      </c>
      <c r="JC1" s="23" t="s">
        <v>251</v>
      </c>
      <c r="JD1" s="20" t="s">
        <v>252</v>
      </c>
      <c r="JE1" s="20" t="s">
        <v>253</v>
      </c>
      <c r="JF1" s="20" t="s">
        <v>254</v>
      </c>
      <c r="JG1" s="20" t="s">
        <v>255</v>
      </c>
      <c r="JH1" s="20" t="s">
        <v>256</v>
      </c>
      <c r="JI1" s="19" t="s">
        <v>257</v>
      </c>
      <c r="JJ1" s="19" t="s">
        <v>258</v>
      </c>
      <c r="JK1" s="19" t="s">
        <v>259</v>
      </c>
      <c r="JL1" s="19" t="s">
        <v>260</v>
      </c>
      <c r="JM1" s="21" t="s">
        <v>261</v>
      </c>
      <c r="JN1" s="22" t="s">
        <v>262</v>
      </c>
      <c r="JO1" s="20" t="s">
        <v>263</v>
      </c>
      <c r="JP1" s="20" t="s">
        <v>264</v>
      </c>
      <c r="JQ1" s="20" t="s">
        <v>265</v>
      </c>
      <c r="JR1" s="20" t="s">
        <v>158</v>
      </c>
      <c r="JS1" s="20" t="s">
        <v>159</v>
      </c>
      <c r="JT1" s="20" t="s">
        <v>160</v>
      </c>
      <c r="JU1" s="20" t="s">
        <v>161</v>
      </c>
      <c r="JV1" s="20" t="s">
        <v>266</v>
      </c>
      <c r="JW1" s="20" t="s">
        <v>267</v>
      </c>
      <c r="JX1" s="23" t="s">
        <v>268</v>
      </c>
      <c r="JY1" s="23" t="s">
        <v>269</v>
      </c>
      <c r="JZ1" s="20" t="s">
        <v>270</v>
      </c>
      <c r="KA1" s="20" t="s">
        <v>271</v>
      </c>
      <c r="KB1" s="20" t="s">
        <v>272</v>
      </c>
      <c r="KC1" s="23" t="s">
        <v>273</v>
      </c>
      <c r="KD1" s="23" t="s">
        <v>274</v>
      </c>
      <c r="KE1" s="20" t="s">
        <v>275</v>
      </c>
      <c r="KF1" s="20" t="s">
        <v>276</v>
      </c>
      <c r="KG1" s="20" t="s">
        <v>277</v>
      </c>
      <c r="KH1" s="20" t="s">
        <v>278</v>
      </c>
      <c r="KI1" s="20" t="s">
        <v>279</v>
      </c>
      <c r="KJ1" s="19" t="s">
        <v>280</v>
      </c>
      <c r="KK1" s="19" t="s">
        <v>335</v>
      </c>
      <c r="KL1" s="19" t="s">
        <v>336</v>
      </c>
      <c r="KM1" s="19" t="s">
        <v>337</v>
      </c>
      <c r="KN1" s="21" t="s">
        <v>338</v>
      </c>
      <c r="KO1" s="22" t="s">
        <v>339</v>
      </c>
      <c r="KP1" s="20" t="s">
        <v>340</v>
      </c>
      <c r="KQ1" s="20" t="s">
        <v>341</v>
      </c>
      <c r="KR1" s="20" t="s">
        <v>342</v>
      </c>
      <c r="KS1" s="20" t="s">
        <v>343</v>
      </c>
      <c r="KT1" s="20" t="s">
        <v>344</v>
      </c>
      <c r="KU1" s="20" t="s">
        <v>345</v>
      </c>
      <c r="KV1" s="20" t="s">
        <v>346</v>
      </c>
      <c r="KW1" s="20" t="s">
        <v>347</v>
      </c>
      <c r="KX1" s="20" t="s">
        <v>348</v>
      </c>
      <c r="KY1" s="23" t="s">
        <v>349</v>
      </c>
      <c r="KZ1" s="23" t="s">
        <v>350</v>
      </c>
      <c r="LA1" s="20" t="s">
        <v>351</v>
      </c>
      <c r="LB1" s="20" t="s">
        <v>352</v>
      </c>
      <c r="LC1" s="20" t="s">
        <v>353</v>
      </c>
      <c r="LD1" s="23" t="s">
        <v>354</v>
      </c>
      <c r="LE1" s="23" t="s">
        <v>355</v>
      </c>
      <c r="LF1" s="20" t="s">
        <v>356</v>
      </c>
      <c r="LG1" s="20" t="s">
        <v>357</v>
      </c>
      <c r="LH1" s="20" t="s">
        <v>358</v>
      </c>
      <c r="LI1" s="20" t="s">
        <v>359</v>
      </c>
      <c r="LJ1" s="20" t="s">
        <v>360</v>
      </c>
      <c r="LK1" s="19" t="s">
        <v>361</v>
      </c>
      <c r="LL1" s="65"/>
      <c r="LM1" s="19" t="s">
        <v>281</v>
      </c>
      <c r="LN1" s="19" t="s">
        <v>282</v>
      </c>
      <c r="LO1" s="19" t="s">
        <v>283</v>
      </c>
      <c r="LP1" s="21" t="s">
        <v>284</v>
      </c>
      <c r="LQ1" s="22" t="s">
        <v>285</v>
      </c>
      <c r="LR1" s="20" t="s">
        <v>286</v>
      </c>
      <c r="LS1" s="20" t="s">
        <v>287</v>
      </c>
      <c r="LT1" s="20" t="s">
        <v>289</v>
      </c>
      <c r="LU1" s="20" t="s">
        <v>288</v>
      </c>
      <c r="LV1" s="20" t="s">
        <v>290</v>
      </c>
      <c r="LW1" s="20" t="s">
        <v>292</v>
      </c>
      <c r="LX1" s="20" t="s">
        <v>291</v>
      </c>
      <c r="LY1" s="20" t="s">
        <v>293</v>
      </c>
      <c r="LZ1" s="20" t="s">
        <v>294</v>
      </c>
      <c r="MA1" s="23" t="s">
        <v>296</v>
      </c>
      <c r="MB1" s="23" t="s">
        <v>295</v>
      </c>
      <c r="MC1" s="20" t="s">
        <v>297</v>
      </c>
      <c r="MD1" s="20" t="s">
        <v>298</v>
      </c>
      <c r="ME1" s="20" t="s">
        <v>300</v>
      </c>
      <c r="MF1" s="23" t="s">
        <v>299</v>
      </c>
      <c r="MG1" s="23" t="s">
        <v>301</v>
      </c>
      <c r="MH1" s="20" t="s">
        <v>302</v>
      </c>
      <c r="MI1" s="20" t="s">
        <v>303</v>
      </c>
      <c r="MJ1" s="20" t="s">
        <v>304</v>
      </c>
      <c r="MK1" s="20" t="s">
        <v>305</v>
      </c>
      <c r="ML1" s="20" t="s">
        <v>306</v>
      </c>
      <c r="MM1" s="19" t="s">
        <v>307</v>
      </c>
      <c r="MN1" s="19" t="s">
        <v>308</v>
      </c>
      <c r="MO1" s="19" t="s">
        <v>309</v>
      </c>
      <c r="MP1" s="19" t="s">
        <v>310</v>
      </c>
      <c r="MQ1" s="21" t="s">
        <v>311</v>
      </c>
      <c r="MR1" s="22" t="s">
        <v>312</v>
      </c>
      <c r="MS1" s="20" t="s">
        <v>313</v>
      </c>
      <c r="MT1" s="20" t="s">
        <v>314</v>
      </c>
      <c r="MU1" s="20" t="s">
        <v>315</v>
      </c>
      <c r="MV1" s="20" t="s">
        <v>316</v>
      </c>
      <c r="MW1" s="20" t="s">
        <v>317</v>
      </c>
      <c r="MX1" s="20" t="s">
        <v>318</v>
      </c>
      <c r="MY1" s="20" t="s">
        <v>319</v>
      </c>
      <c r="MZ1" s="20" t="s">
        <v>320</v>
      </c>
      <c r="NA1" s="20" t="s">
        <v>321</v>
      </c>
      <c r="NB1" s="23" t="s">
        <v>322</v>
      </c>
      <c r="NC1" s="23" t="s">
        <v>323</v>
      </c>
      <c r="ND1" s="20" t="s">
        <v>324</v>
      </c>
      <c r="NE1" s="20" t="s">
        <v>325</v>
      </c>
      <c r="NF1" s="20" t="s">
        <v>326</v>
      </c>
      <c r="NG1" s="23" t="s">
        <v>327</v>
      </c>
      <c r="NH1" s="23" t="s">
        <v>328</v>
      </c>
      <c r="NI1" s="20" t="s">
        <v>329</v>
      </c>
      <c r="NJ1" s="20" t="s">
        <v>330</v>
      </c>
      <c r="NK1" s="20" t="s">
        <v>331</v>
      </c>
      <c r="NL1" s="20" t="s">
        <v>332</v>
      </c>
      <c r="NM1" s="20" t="s">
        <v>333</v>
      </c>
      <c r="NN1" s="19" t="s">
        <v>334</v>
      </c>
      <c r="NO1" s="19"/>
      <c r="NP1" s="19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</row>
    <row r="2" spans="1:427" x14ac:dyDescent="0.25">
      <c r="A2" s="13">
        <v>4</v>
      </c>
      <c r="B2" s="4" t="s">
        <v>2</v>
      </c>
      <c r="C2" s="4">
        <v>51</v>
      </c>
      <c r="D2" s="4">
        <v>1</v>
      </c>
      <c r="E2" s="4">
        <v>58.5</v>
      </c>
      <c r="F2" s="4">
        <v>1.75</v>
      </c>
      <c r="G2" s="4">
        <v>19.102040816326532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8</v>
      </c>
      <c r="R2" s="15">
        <v>0</v>
      </c>
      <c r="S2" s="2">
        <v>0</v>
      </c>
      <c r="T2" s="4">
        <v>0</v>
      </c>
      <c r="U2" s="4">
        <v>0</v>
      </c>
      <c r="V2" s="11">
        <v>0</v>
      </c>
      <c r="W2" s="11">
        <v>57</v>
      </c>
      <c r="X2" s="11">
        <v>51.5</v>
      </c>
      <c r="Y2" s="4" t="s">
        <v>7</v>
      </c>
      <c r="Z2" s="12">
        <v>1</v>
      </c>
      <c r="DD2" s="2">
        <v>0.8</v>
      </c>
      <c r="DE2" s="4">
        <v>932</v>
      </c>
      <c r="DF2" s="4">
        <v>3</v>
      </c>
      <c r="DG2" s="4">
        <v>59</v>
      </c>
      <c r="DH2" s="2">
        <v>1.72</v>
      </c>
      <c r="DI2" s="4">
        <v>144</v>
      </c>
      <c r="DJ2" s="7">
        <v>4.5999999999999996</v>
      </c>
      <c r="DK2" s="15">
        <f t="shared" ref="DK2:DK27" si="0">2*DI2+DG2/6</f>
        <v>297.83333333333331</v>
      </c>
      <c r="DL2" s="7">
        <v>7.8</v>
      </c>
      <c r="DM2" s="7">
        <v>0.83</v>
      </c>
      <c r="DN2" s="15">
        <v>107</v>
      </c>
      <c r="DO2" s="7">
        <v>26</v>
      </c>
      <c r="DP2" s="15">
        <v>1120</v>
      </c>
      <c r="DQ2" s="3">
        <f t="shared" ref="DQ2:DQ15" si="1">DR2/4</f>
        <v>2.1840000000000002</v>
      </c>
      <c r="DR2" s="3">
        <f t="shared" ref="DR2:DR15" si="2">DL2*DP2/1000</f>
        <v>8.7360000000000007</v>
      </c>
      <c r="DS2" s="7">
        <f t="shared" ref="DS2:DS15" si="3">((DL2/DG2)/(DM2/DH2))*100</f>
        <v>27.396365121502964</v>
      </c>
      <c r="DT2" s="7">
        <f t="shared" ref="DT2:DT15" si="4">DL2/DM2</f>
        <v>9.3975903614457827</v>
      </c>
      <c r="DU2" s="7">
        <f t="shared" ref="DU2:DU15" si="5">DN2/DM2</f>
        <v>128.91566265060243</v>
      </c>
      <c r="DV2" s="3">
        <f t="shared" ref="DV2:DV15" si="6">DW2/4</f>
        <v>29.96</v>
      </c>
      <c r="DW2" s="3">
        <f t="shared" ref="DW2:DW15" si="7">DN2*DP2/1000</f>
        <v>119.84</v>
      </c>
      <c r="DX2" s="4">
        <v>483</v>
      </c>
      <c r="DY2" s="7">
        <f t="shared" ref="DY2:DY15" si="8">DN2+DO2</f>
        <v>133</v>
      </c>
      <c r="DZ2" s="7">
        <f t="shared" ref="DZ2:DZ15" si="9">((DL2*100)/2.1428)*0.357</f>
        <v>129.95146537240993</v>
      </c>
      <c r="EA2" s="15">
        <f t="shared" ref="EA2:EA15" si="10">((DN2+DO2)*2)+DZ2</f>
        <v>395.95146537240993</v>
      </c>
      <c r="EB2" s="2">
        <f t="shared" ref="EB2:EB15" si="11">((DN2/DI2)/(DM2*100/DH2))*100</f>
        <v>1.5398259705488622</v>
      </c>
      <c r="EC2" s="7">
        <f t="shared" ref="EC2:EC15" si="12">((DO2/DJ2)/(DM2*100/DH2))*100</f>
        <v>11.712938711367208</v>
      </c>
      <c r="ED2" s="7">
        <f t="shared" ref="ED2:ED26" si="13">DG2/DH2</f>
        <v>34.302325581395351</v>
      </c>
      <c r="FA2" s="7"/>
      <c r="GB2" s="7"/>
    </row>
    <row r="3" spans="1:427" x14ac:dyDescent="0.25">
      <c r="A3" s="9">
        <v>7</v>
      </c>
      <c r="B3" s="4" t="s">
        <v>2</v>
      </c>
      <c r="C3" s="4">
        <v>82</v>
      </c>
      <c r="D3" s="4">
        <v>1</v>
      </c>
      <c r="E3" s="4">
        <v>72</v>
      </c>
      <c r="F3" s="4">
        <v>1.75</v>
      </c>
      <c r="G3" s="4">
        <v>23.510204081632654</v>
      </c>
      <c r="H3" s="15">
        <v>1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8</v>
      </c>
      <c r="R3" s="15">
        <v>0</v>
      </c>
      <c r="S3" s="2">
        <v>0</v>
      </c>
      <c r="T3" s="4">
        <v>1</v>
      </c>
      <c r="U3" s="4">
        <v>0</v>
      </c>
      <c r="V3" s="11">
        <v>0</v>
      </c>
      <c r="W3" s="11">
        <v>83</v>
      </c>
      <c r="X3" s="11">
        <v>95.6</v>
      </c>
      <c r="Y3" s="4" t="s">
        <v>6</v>
      </c>
      <c r="Z3" s="12">
        <v>1</v>
      </c>
      <c r="DD3" s="2">
        <v>1.44</v>
      </c>
      <c r="DE3" s="4">
        <v>-670</v>
      </c>
      <c r="DF3" s="4">
        <v>3</v>
      </c>
      <c r="DG3" s="4">
        <v>54</v>
      </c>
      <c r="DH3" s="2">
        <v>0.63</v>
      </c>
      <c r="DI3" s="4">
        <v>127</v>
      </c>
      <c r="DJ3" s="7">
        <v>3.2</v>
      </c>
      <c r="DK3" s="15">
        <f t="shared" si="0"/>
        <v>263</v>
      </c>
      <c r="DL3" s="7">
        <v>11.7</v>
      </c>
      <c r="DM3" s="7">
        <v>1.59</v>
      </c>
      <c r="DN3" s="7">
        <v>23</v>
      </c>
      <c r="DO3" s="7">
        <v>88</v>
      </c>
      <c r="DP3" s="4">
        <v>2480</v>
      </c>
      <c r="DQ3" s="3">
        <f t="shared" si="1"/>
        <v>7.2539999999999996</v>
      </c>
      <c r="DR3" s="3">
        <f t="shared" si="2"/>
        <v>29.015999999999998</v>
      </c>
      <c r="DS3" s="7">
        <f t="shared" si="3"/>
        <v>8.5849056603773573</v>
      </c>
      <c r="DT3" s="7">
        <f t="shared" si="4"/>
        <v>7.3584905660377347</v>
      </c>
      <c r="DU3" s="7">
        <f t="shared" si="5"/>
        <v>14.465408805031446</v>
      </c>
      <c r="DV3" s="3">
        <f t="shared" si="6"/>
        <v>14.26</v>
      </c>
      <c r="DW3" s="3">
        <f t="shared" si="7"/>
        <v>57.04</v>
      </c>
      <c r="DX3" s="4">
        <v>598</v>
      </c>
      <c r="DY3" s="7">
        <f t="shared" si="8"/>
        <v>111</v>
      </c>
      <c r="DZ3" s="7">
        <f t="shared" si="9"/>
        <v>194.92719805861492</v>
      </c>
      <c r="EA3" s="15">
        <f t="shared" si="10"/>
        <v>416.92719805861492</v>
      </c>
      <c r="EB3" s="2">
        <f t="shared" si="11"/>
        <v>7.1757539741494583E-2</v>
      </c>
      <c r="EC3" s="7">
        <f t="shared" si="12"/>
        <v>10.89622641509434</v>
      </c>
      <c r="ED3" s="7">
        <f t="shared" si="13"/>
        <v>85.714285714285708</v>
      </c>
      <c r="FA3" s="7"/>
      <c r="GB3" s="7"/>
    </row>
    <row r="4" spans="1:427" x14ac:dyDescent="0.25">
      <c r="A4" s="9">
        <v>23</v>
      </c>
      <c r="B4" s="4" t="s">
        <v>2</v>
      </c>
      <c r="C4" s="4">
        <v>50</v>
      </c>
      <c r="D4" s="4">
        <v>1</v>
      </c>
      <c r="E4" s="4">
        <v>110</v>
      </c>
      <c r="F4" s="4">
        <v>1.7</v>
      </c>
      <c r="G4" s="4">
        <v>38.062283737024224</v>
      </c>
      <c r="H4" s="15">
        <v>1</v>
      </c>
      <c r="I4" s="15">
        <v>1</v>
      </c>
      <c r="J4" s="15">
        <v>1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5</v>
      </c>
      <c r="R4" s="15">
        <v>0</v>
      </c>
      <c r="S4" s="2">
        <v>3.6363636363636362E-2</v>
      </c>
      <c r="T4" s="4">
        <v>1</v>
      </c>
      <c r="U4" s="4">
        <v>0</v>
      </c>
      <c r="V4" s="11">
        <v>0</v>
      </c>
      <c r="W4" s="11">
        <v>50</v>
      </c>
      <c r="X4" s="11">
        <v>109.4</v>
      </c>
      <c r="Y4" s="4" t="s">
        <v>6</v>
      </c>
      <c r="Z4" s="12">
        <v>1</v>
      </c>
      <c r="DD4" s="2">
        <v>0.71969696969696972</v>
      </c>
      <c r="DE4" s="4">
        <v>739</v>
      </c>
      <c r="DF4" s="4">
        <v>3</v>
      </c>
      <c r="DG4" s="4">
        <v>133</v>
      </c>
      <c r="DH4" s="2">
        <v>0.93</v>
      </c>
      <c r="DI4" s="4">
        <v>139</v>
      </c>
      <c r="DJ4" s="7">
        <v>4.5</v>
      </c>
      <c r="DK4" s="15">
        <f t="shared" si="0"/>
        <v>300.16666666666669</v>
      </c>
      <c r="DL4" s="7">
        <v>9.94</v>
      </c>
      <c r="DM4" s="7">
        <v>0.54200000000000004</v>
      </c>
      <c r="DN4" s="7">
        <v>18.2</v>
      </c>
      <c r="DO4" s="7">
        <v>60.5</v>
      </c>
      <c r="DP4" s="4">
        <v>1900</v>
      </c>
      <c r="DQ4" s="3">
        <f t="shared" si="1"/>
        <v>4.7214999999999998</v>
      </c>
      <c r="DR4" s="3">
        <f t="shared" si="2"/>
        <v>18.885999999999999</v>
      </c>
      <c r="DS4" s="7">
        <f t="shared" si="3"/>
        <v>12.823849291124489</v>
      </c>
      <c r="DT4" s="7">
        <f t="shared" si="4"/>
        <v>18.339483394833945</v>
      </c>
      <c r="DU4" s="7">
        <f t="shared" si="5"/>
        <v>33.579335793357927</v>
      </c>
      <c r="DV4" s="3">
        <f t="shared" si="6"/>
        <v>8.6449999999999996</v>
      </c>
      <c r="DW4" s="3">
        <f t="shared" si="7"/>
        <v>34.58</v>
      </c>
      <c r="DX4" s="4">
        <v>349</v>
      </c>
      <c r="DY4" s="7">
        <f t="shared" si="8"/>
        <v>78.7</v>
      </c>
      <c r="DZ4" s="7">
        <f t="shared" si="9"/>
        <v>165.60481612843012</v>
      </c>
      <c r="EA4" s="15">
        <f t="shared" si="10"/>
        <v>323.00481612843009</v>
      </c>
      <c r="EB4" s="2">
        <f t="shared" si="11"/>
        <v>0.22466749847354586</v>
      </c>
      <c r="EC4" s="7">
        <f t="shared" si="12"/>
        <v>23.068880688806885</v>
      </c>
      <c r="ED4" s="7">
        <f t="shared" si="13"/>
        <v>143.01075268817203</v>
      </c>
      <c r="FA4" s="7"/>
      <c r="GB4" s="7"/>
    </row>
    <row r="5" spans="1:427" x14ac:dyDescent="0.25">
      <c r="A5" s="9">
        <v>26</v>
      </c>
      <c r="B5" s="2" t="s">
        <v>2</v>
      </c>
      <c r="C5" s="2">
        <v>79</v>
      </c>
      <c r="D5" s="4">
        <v>1</v>
      </c>
      <c r="E5" s="2">
        <v>46</v>
      </c>
      <c r="F5" s="2">
        <v>1.55</v>
      </c>
      <c r="G5" s="2">
        <v>19.146722164412068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8</v>
      </c>
      <c r="R5" s="15">
        <v>1</v>
      </c>
      <c r="S5" s="2">
        <v>1.0869565217391304</v>
      </c>
      <c r="T5" s="4">
        <v>0</v>
      </c>
      <c r="U5" s="4">
        <v>1</v>
      </c>
      <c r="V5" s="11">
        <v>0</v>
      </c>
      <c r="W5" s="11" t="s">
        <v>1</v>
      </c>
      <c r="X5" s="11">
        <v>117.56</v>
      </c>
      <c r="Y5" s="2" t="s">
        <v>7</v>
      </c>
      <c r="Z5" s="12">
        <v>3</v>
      </c>
      <c r="DD5" s="2">
        <v>1.2681159420289856</v>
      </c>
      <c r="DE5" s="4">
        <v>228</v>
      </c>
      <c r="DF5" s="4">
        <v>5</v>
      </c>
      <c r="DG5" s="4">
        <v>55</v>
      </c>
      <c r="DH5" s="2">
        <v>0.69</v>
      </c>
      <c r="DI5" s="4">
        <v>135</v>
      </c>
      <c r="DJ5" s="7">
        <v>3.5</v>
      </c>
      <c r="DK5" s="15">
        <f t="shared" si="0"/>
        <v>279.16666666666669</v>
      </c>
      <c r="DL5" s="7">
        <v>8.09</v>
      </c>
      <c r="DM5" s="7">
        <v>0.79500000000000004</v>
      </c>
      <c r="DN5" s="7">
        <v>96.8</v>
      </c>
      <c r="DO5" s="7">
        <v>39.299999999999997</v>
      </c>
      <c r="DP5" s="4">
        <v>1400</v>
      </c>
      <c r="DQ5" s="3">
        <f t="shared" si="1"/>
        <v>2.8315000000000001</v>
      </c>
      <c r="DR5" s="3">
        <f t="shared" si="2"/>
        <v>11.326000000000001</v>
      </c>
      <c r="DS5" s="7">
        <f t="shared" si="3"/>
        <v>12.766380789022294</v>
      </c>
      <c r="DT5" s="7">
        <f t="shared" si="4"/>
        <v>10.176100628930817</v>
      </c>
      <c r="DU5" s="7">
        <f t="shared" si="5"/>
        <v>121.76100628930817</v>
      </c>
      <c r="DV5" s="3">
        <f t="shared" si="6"/>
        <v>33.880000000000003</v>
      </c>
      <c r="DW5" s="3">
        <f t="shared" si="7"/>
        <v>135.52000000000001</v>
      </c>
      <c r="DX5" s="4">
        <v>367</v>
      </c>
      <c r="DY5" s="7">
        <f t="shared" si="8"/>
        <v>136.1</v>
      </c>
      <c r="DZ5" s="7">
        <f t="shared" si="9"/>
        <v>134.78299421317902</v>
      </c>
      <c r="EA5" s="15">
        <f t="shared" si="10"/>
        <v>406.98299421317904</v>
      </c>
      <c r="EB5" s="2">
        <f t="shared" si="11"/>
        <v>0.62233403214535288</v>
      </c>
      <c r="EC5" s="7">
        <f t="shared" si="12"/>
        <v>9.7455525606468996</v>
      </c>
      <c r="ED5" s="7">
        <f t="shared" si="13"/>
        <v>79.710144927536234</v>
      </c>
      <c r="FA5" s="7"/>
      <c r="GB5" s="7"/>
    </row>
    <row r="6" spans="1:427" x14ac:dyDescent="0.25">
      <c r="A6" s="9">
        <v>31</v>
      </c>
      <c r="B6" s="2" t="s">
        <v>2</v>
      </c>
      <c r="C6" s="2">
        <v>26</v>
      </c>
      <c r="D6" s="4">
        <v>1</v>
      </c>
      <c r="E6" s="2">
        <v>60</v>
      </c>
      <c r="F6" s="2">
        <v>1.75</v>
      </c>
      <c r="G6" s="2">
        <v>19.591836734693878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1</v>
      </c>
      <c r="Q6" s="15">
        <v>5</v>
      </c>
      <c r="R6" s="15">
        <v>1</v>
      </c>
      <c r="S6" s="2">
        <v>0</v>
      </c>
      <c r="T6" s="4">
        <v>0</v>
      </c>
      <c r="U6" s="4">
        <v>0</v>
      </c>
      <c r="V6" s="11">
        <v>0</v>
      </c>
      <c r="W6" s="11">
        <v>44</v>
      </c>
      <c r="X6" s="11">
        <v>121.4</v>
      </c>
      <c r="Y6" s="2" t="s">
        <v>6</v>
      </c>
      <c r="Z6" s="12">
        <v>1</v>
      </c>
      <c r="CC6" s="2"/>
      <c r="CD6" s="24"/>
      <c r="CG6" s="2"/>
      <c r="CJ6" s="15"/>
      <c r="CK6" s="7"/>
      <c r="CL6" s="7"/>
      <c r="CM6" s="7"/>
      <c r="CN6" s="7"/>
      <c r="CP6" s="3"/>
      <c r="CQ6" s="3"/>
      <c r="CR6" s="7"/>
      <c r="CS6" s="7"/>
      <c r="CT6" s="7"/>
      <c r="CU6" s="42"/>
      <c r="CV6" s="42"/>
      <c r="CX6" s="30"/>
      <c r="CY6" s="7"/>
      <c r="CZ6" s="7"/>
      <c r="DA6" s="2"/>
      <c r="DB6" s="7"/>
      <c r="DC6" s="7"/>
      <c r="DD6" s="2">
        <v>0.55555555555555558</v>
      </c>
      <c r="DE6" s="4">
        <v>-82</v>
      </c>
      <c r="DF6" s="4">
        <v>2</v>
      </c>
      <c r="DG6" s="4">
        <v>27</v>
      </c>
      <c r="DH6" s="2">
        <v>0.91</v>
      </c>
      <c r="DI6" s="4">
        <v>141</v>
      </c>
      <c r="DJ6" s="7">
        <v>4.5999999999999996</v>
      </c>
      <c r="DK6" s="15">
        <f t="shared" si="0"/>
        <v>286.5</v>
      </c>
      <c r="DL6" s="7">
        <v>16.420000000000002</v>
      </c>
      <c r="DM6" s="7">
        <v>2.101</v>
      </c>
      <c r="DN6" s="7">
        <v>21.9</v>
      </c>
      <c r="DO6" s="7">
        <v>115.3</v>
      </c>
      <c r="DP6" s="11">
        <v>800</v>
      </c>
      <c r="DQ6" s="3">
        <f t="shared" si="1"/>
        <v>3.2840000000000003</v>
      </c>
      <c r="DR6" s="3">
        <f t="shared" si="2"/>
        <v>13.136000000000001</v>
      </c>
      <c r="DS6" s="7">
        <f t="shared" si="3"/>
        <v>26.340543303894094</v>
      </c>
      <c r="DT6" s="7">
        <f t="shared" si="4"/>
        <v>7.8153260352213243</v>
      </c>
      <c r="DU6" s="7">
        <f t="shared" si="5"/>
        <v>10.423607805806759</v>
      </c>
      <c r="DV6" s="3">
        <f t="shared" si="6"/>
        <v>4.38</v>
      </c>
      <c r="DW6" s="3">
        <f t="shared" si="7"/>
        <v>17.52</v>
      </c>
      <c r="DX6" s="4">
        <v>669</v>
      </c>
      <c r="DY6" s="7">
        <f t="shared" si="8"/>
        <v>137.19999999999999</v>
      </c>
      <c r="DZ6" s="7">
        <f t="shared" si="9"/>
        <v>273.56449505320148</v>
      </c>
      <c r="EA6" s="15">
        <f t="shared" si="10"/>
        <v>547.96449505320152</v>
      </c>
      <c r="EB6" s="2">
        <f t="shared" si="11"/>
        <v>6.7272929810525892E-2</v>
      </c>
      <c r="EC6" s="7">
        <f t="shared" si="12"/>
        <v>10.856424476957143</v>
      </c>
      <c r="ED6" s="7">
        <f t="shared" si="13"/>
        <v>29.670329670329668</v>
      </c>
      <c r="FA6" s="7"/>
      <c r="GB6" s="7"/>
    </row>
    <row r="7" spans="1:427" x14ac:dyDescent="0.25">
      <c r="A7" s="9">
        <v>46</v>
      </c>
      <c r="B7" s="4" t="s">
        <v>2</v>
      </c>
      <c r="C7" s="4">
        <v>54</v>
      </c>
      <c r="D7" s="4">
        <v>2</v>
      </c>
      <c r="E7" s="4">
        <v>55</v>
      </c>
      <c r="F7" s="4">
        <v>1.65</v>
      </c>
      <c r="G7" s="4">
        <v>20.202020202020204</v>
      </c>
      <c r="H7" s="15">
        <v>1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5</v>
      </c>
      <c r="R7" s="15">
        <v>1</v>
      </c>
      <c r="S7" s="2">
        <v>0.27272727272727271</v>
      </c>
      <c r="T7" s="4">
        <v>0</v>
      </c>
      <c r="U7" s="4">
        <v>0</v>
      </c>
      <c r="V7" s="11">
        <v>0</v>
      </c>
      <c r="W7" s="11">
        <v>59</v>
      </c>
      <c r="X7" s="11">
        <v>114</v>
      </c>
      <c r="Y7" s="4" t="s">
        <v>8</v>
      </c>
      <c r="Z7" s="12">
        <v>1</v>
      </c>
      <c r="AA7" s="2"/>
      <c r="AH7" s="15"/>
      <c r="AJ7" s="7"/>
      <c r="AK7" s="7"/>
      <c r="AN7" s="3"/>
      <c r="AO7" s="3"/>
      <c r="AP7" s="7"/>
      <c r="AQ7" s="7"/>
      <c r="AR7" s="7"/>
      <c r="AS7" s="3"/>
      <c r="AT7" s="3"/>
      <c r="AV7" s="7"/>
      <c r="AW7" s="7"/>
      <c r="AX7" s="7"/>
      <c r="AY7" s="7"/>
      <c r="AZ7" s="7"/>
      <c r="BA7" s="7"/>
      <c r="BB7" s="2"/>
      <c r="BI7" s="15"/>
      <c r="BJ7" s="7"/>
      <c r="BK7" s="7"/>
      <c r="BL7" s="7"/>
      <c r="BM7" s="7"/>
      <c r="BO7" s="3"/>
      <c r="BP7" s="3"/>
      <c r="BQ7" s="7"/>
      <c r="BR7" s="3"/>
      <c r="BS7" s="3"/>
      <c r="BT7" s="3"/>
      <c r="BU7" s="3"/>
      <c r="BW7" s="7"/>
      <c r="BX7" s="7"/>
      <c r="BY7" s="7"/>
      <c r="BZ7" s="2"/>
      <c r="CA7" s="7"/>
      <c r="CB7" s="7"/>
      <c r="CC7" s="2"/>
      <c r="CD7" s="24"/>
      <c r="CG7" s="2"/>
      <c r="CJ7" s="15"/>
      <c r="CK7" s="7"/>
      <c r="CL7" s="7"/>
      <c r="CM7" s="7"/>
      <c r="CN7" s="7"/>
      <c r="CP7" s="3"/>
      <c r="CQ7" s="3"/>
      <c r="CR7" s="7"/>
      <c r="CS7" s="7"/>
      <c r="CT7" s="7"/>
      <c r="CU7" s="42"/>
      <c r="CV7" s="42"/>
      <c r="CX7" s="30"/>
      <c r="CY7" s="7"/>
      <c r="CZ7" s="7"/>
      <c r="DA7" s="2"/>
      <c r="DB7" s="7"/>
      <c r="DC7" s="7"/>
      <c r="DD7" s="2">
        <v>1.8181818181818181</v>
      </c>
      <c r="DE7" s="4">
        <v>-314</v>
      </c>
      <c r="DF7" s="4">
        <v>3</v>
      </c>
      <c r="DG7" s="4">
        <v>24</v>
      </c>
      <c r="DH7" s="2">
        <v>0.61</v>
      </c>
      <c r="DI7" s="4">
        <v>147</v>
      </c>
      <c r="DJ7" s="7">
        <v>4</v>
      </c>
      <c r="DK7" s="15">
        <f t="shared" si="0"/>
        <v>298</v>
      </c>
      <c r="DL7" s="7">
        <v>26.58</v>
      </c>
      <c r="DM7" s="7">
        <v>1.0734000000000001</v>
      </c>
      <c r="DN7" s="7">
        <v>62.5</v>
      </c>
      <c r="DO7" s="7">
        <v>60.9</v>
      </c>
      <c r="DP7" s="4">
        <v>2400</v>
      </c>
      <c r="DQ7" s="3">
        <f t="shared" si="1"/>
        <v>15.947999999999999</v>
      </c>
      <c r="DR7" s="3">
        <f t="shared" si="2"/>
        <v>63.791999999999994</v>
      </c>
      <c r="DS7" s="7">
        <f t="shared" si="3"/>
        <v>62.937861002422203</v>
      </c>
      <c r="DT7" s="7">
        <f t="shared" si="4"/>
        <v>24.762437115707094</v>
      </c>
      <c r="DU7" s="7">
        <f t="shared" si="5"/>
        <v>58.226197130612995</v>
      </c>
      <c r="DV7" s="3">
        <f t="shared" si="6"/>
        <v>37.5</v>
      </c>
      <c r="DW7" s="3">
        <f t="shared" si="7"/>
        <v>150</v>
      </c>
      <c r="DX7" s="4">
        <v>899</v>
      </c>
      <c r="DY7" s="7">
        <f t="shared" si="8"/>
        <v>123.4</v>
      </c>
      <c r="DZ7" s="7">
        <f t="shared" si="9"/>
        <v>442.83460892290458</v>
      </c>
      <c r="EA7" s="15">
        <f t="shared" si="10"/>
        <v>689.63460892290459</v>
      </c>
      <c r="EB7" s="2">
        <f t="shared" si="11"/>
        <v>0.2416189132630879</v>
      </c>
      <c r="EC7" s="7">
        <f t="shared" si="12"/>
        <v>8.652179988820567</v>
      </c>
      <c r="ED7" s="7">
        <f t="shared" si="13"/>
        <v>39.344262295081968</v>
      </c>
      <c r="FA7" s="7"/>
      <c r="GB7" s="7"/>
    </row>
    <row r="8" spans="1:427" x14ac:dyDescent="0.25">
      <c r="A8" s="9">
        <v>59</v>
      </c>
      <c r="B8" s="2" t="s">
        <v>2</v>
      </c>
      <c r="C8" s="2">
        <v>62</v>
      </c>
      <c r="D8" s="4">
        <v>1</v>
      </c>
      <c r="E8" s="2">
        <v>79</v>
      </c>
      <c r="F8" s="2">
        <v>1.68</v>
      </c>
      <c r="G8" s="2">
        <v>27.990362811791389</v>
      </c>
      <c r="H8" s="15">
        <v>1</v>
      </c>
      <c r="I8" s="15">
        <v>1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9</v>
      </c>
      <c r="R8" s="15">
        <v>1</v>
      </c>
      <c r="S8" s="2">
        <v>0</v>
      </c>
      <c r="T8" s="4">
        <v>0</v>
      </c>
      <c r="U8" s="4">
        <v>0</v>
      </c>
      <c r="V8" s="11">
        <v>0</v>
      </c>
      <c r="W8" s="11">
        <v>75</v>
      </c>
      <c r="X8" s="11">
        <v>114.23</v>
      </c>
      <c r="Y8" s="2" t="s">
        <v>7</v>
      </c>
      <c r="Z8" s="12">
        <v>1</v>
      </c>
      <c r="AA8" s="2"/>
      <c r="AH8" s="15"/>
      <c r="AJ8" s="7"/>
      <c r="AK8" s="7"/>
      <c r="AN8" s="3"/>
      <c r="AO8" s="3"/>
      <c r="AP8" s="7"/>
      <c r="AQ8" s="7"/>
      <c r="AR8" s="7"/>
      <c r="AS8" s="3"/>
      <c r="AT8" s="3"/>
      <c r="AV8" s="7"/>
      <c r="AW8" s="7"/>
      <c r="AX8" s="7"/>
      <c r="AY8" s="7"/>
      <c r="AZ8" s="7"/>
      <c r="BA8" s="7"/>
      <c r="BB8" s="2"/>
      <c r="BI8" s="15"/>
      <c r="BJ8" s="7"/>
      <c r="BK8" s="7"/>
      <c r="BL8" s="7"/>
      <c r="BM8" s="7"/>
      <c r="BO8" s="3"/>
      <c r="BP8" s="3"/>
      <c r="BQ8" s="7"/>
      <c r="BR8" s="3"/>
      <c r="BS8" s="3"/>
      <c r="BT8" s="3"/>
      <c r="BU8" s="3"/>
      <c r="BW8" s="7"/>
      <c r="BX8" s="7"/>
      <c r="BY8" s="7"/>
      <c r="BZ8" s="2"/>
      <c r="CA8" s="7"/>
      <c r="CB8" s="7"/>
      <c r="CC8" s="2"/>
      <c r="CD8" s="24"/>
      <c r="CG8" s="2"/>
      <c r="CJ8" s="15"/>
      <c r="CK8" s="7"/>
      <c r="CL8" s="7"/>
      <c r="CM8" s="7"/>
      <c r="CN8" s="7"/>
      <c r="CP8" s="3"/>
      <c r="CQ8" s="3"/>
      <c r="CR8" s="7"/>
      <c r="CS8" s="7"/>
      <c r="CT8" s="7"/>
      <c r="CU8" s="42"/>
      <c r="CV8" s="42"/>
      <c r="CX8" s="30"/>
      <c r="CY8" s="7"/>
      <c r="CZ8" s="7"/>
      <c r="DA8" s="2"/>
      <c r="DB8" s="7"/>
      <c r="DC8" s="7"/>
      <c r="DD8" s="2">
        <v>0.949367088607595</v>
      </c>
      <c r="DE8" s="4">
        <v>-891</v>
      </c>
      <c r="DF8" s="4">
        <v>4</v>
      </c>
      <c r="DG8" s="4">
        <v>38</v>
      </c>
      <c r="DH8" s="2">
        <v>0.71</v>
      </c>
      <c r="DI8" s="4">
        <v>129</v>
      </c>
      <c r="DJ8" s="7">
        <v>3.3</v>
      </c>
      <c r="DK8" s="15">
        <f t="shared" si="0"/>
        <v>264.33333333333331</v>
      </c>
      <c r="DL8" s="7">
        <v>17.239999999999998</v>
      </c>
      <c r="DM8" s="7">
        <v>0.8427</v>
      </c>
      <c r="DN8" s="7">
        <v>73.8</v>
      </c>
      <c r="DO8" s="7">
        <v>35.200000000000003</v>
      </c>
      <c r="DP8" s="4">
        <v>1800</v>
      </c>
      <c r="DQ8" s="3">
        <f t="shared" si="1"/>
        <v>7.7579999999999991</v>
      </c>
      <c r="DR8" s="3">
        <f t="shared" si="2"/>
        <v>31.031999999999996</v>
      </c>
      <c r="DS8" s="3">
        <f t="shared" si="3"/>
        <v>38.22425412052737</v>
      </c>
      <c r="DT8" s="7">
        <f t="shared" si="4"/>
        <v>20.458051501127326</v>
      </c>
      <c r="DU8" s="7">
        <f t="shared" si="5"/>
        <v>87.575649697401204</v>
      </c>
      <c r="DV8" s="3">
        <f t="shared" si="6"/>
        <v>33.21</v>
      </c>
      <c r="DW8" s="3">
        <f t="shared" si="7"/>
        <v>132.84</v>
      </c>
      <c r="DX8" s="4">
        <v>592</v>
      </c>
      <c r="DY8" s="7">
        <f t="shared" si="8"/>
        <v>109</v>
      </c>
      <c r="DZ8" s="7">
        <f t="shared" si="9"/>
        <v>287.226059361583</v>
      </c>
      <c r="EA8" s="15">
        <f t="shared" si="10"/>
        <v>505.226059361583</v>
      </c>
      <c r="EB8" s="2">
        <f t="shared" si="11"/>
        <v>0.48200551383840978</v>
      </c>
      <c r="EC8" s="7">
        <f t="shared" si="12"/>
        <v>8.9869862742771272</v>
      </c>
      <c r="ED8" s="7">
        <f t="shared" si="13"/>
        <v>53.521126760563384</v>
      </c>
      <c r="FA8" s="7"/>
      <c r="GB8" s="7"/>
    </row>
    <row r="9" spans="1:427" x14ac:dyDescent="0.25">
      <c r="A9" s="8">
        <v>63</v>
      </c>
      <c r="B9" s="4" t="s">
        <v>2</v>
      </c>
      <c r="C9" s="4">
        <v>39</v>
      </c>
      <c r="D9" s="4">
        <v>1</v>
      </c>
      <c r="E9" s="4">
        <v>60</v>
      </c>
      <c r="F9" s="4">
        <v>1.6</v>
      </c>
      <c r="G9" s="4">
        <v>23.437499999999996</v>
      </c>
      <c r="H9" s="15">
        <v>1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5</v>
      </c>
      <c r="R9" s="15">
        <v>1</v>
      </c>
      <c r="S9" s="2">
        <v>0.16666666666666666</v>
      </c>
      <c r="T9" s="4">
        <v>0</v>
      </c>
      <c r="U9" s="4">
        <v>0</v>
      </c>
      <c r="V9" s="11">
        <v>0</v>
      </c>
      <c r="W9" s="11">
        <v>16</v>
      </c>
      <c r="X9" s="11">
        <v>130.78</v>
      </c>
      <c r="Y9" s="4" t="s">
        <v>8</v>
      </c>
      <c r="Z9" s="17">
        <v>2</v>
      </c>
      <c r="BJ9" s="7"/>
      <c r="BK9" s="7"/>
      <c r="BL9" s="7"/>
      <c r="BM9" s="7"/>
      <c r="BO9" s="3"/>
      <c r="BS9" s="7"/>
      <c r="BY9" s="7"/>
      <c r="CY9" s="7"/>
      <c r="DD9" s="2">
        <v>0.69444444444444453</v>
      </c>
      <c r="DE9" s="4">
        <v>950</v>
      </c>
      <c r="DF9" s="4">
        <v>3</v>
      </c>
      <c r="DG9" s="4">
        <v>18</v>
      </c>
      <c r="DH9" s="2">
        <v>0.84</v>
      </c>
      <c r="DI9" s="4">
        <v>139</v>
      </c>
      <c r="DJ9" s="7">
        <v>4.5999999999999996</v>
      </c>
      <c r="DK9" s="15">
        <f t="shared" si="0"/>
        <v>281</v>
      </c>
      <c r="DL9" s="7">
        <v>3.3420000000000001</v>
      </c>
      <c r="DM9" s="7">
        <v>1.425</v>
      </c>
      <c r="DN9" s="7">
        <v>103</v>
      </c>
      <c r="DO9" s="7">
        <v>68</v>
      </c>
      <c r="DP9" s="4">
        <v>1000</v>
      </c>
      <c r="DQ9" s="3">
        <f t="shared" si="1"/>
        <v>0.83550000000000002</v>
      </c>
      <c r="DR9" s="3">
        <f t="shared" si="2"/>
        <v>3.3420000000000001</v>
      </c>
      <c r="DS9" s="7">
        <f t="shared" si="3"/>
        <v>10.944561403508771</v>
      </c>
      <c r="DT9" s="7">
        <f t="shared" si="4"/>
        <v>2.3452631578947369</v>
      </c>
      <c r="DU9" s="7">
        <f t="shared" si="5"/>
        <v>72.280701754385959</v>
      </c>
      <c r="DV9" s="3">
        <f t="shared" si="6"/>
        <v>25.75</v>
      </c>
      <c r="DW9" s="3">
        <f t="shared" si="7"/>
        <v>103</v>
      </c>
      <c r="DX9" s="4">
        <v>323</v>
      </c>
      <c r="DY9" s="7">
        <f t="shared" si="8"/>
        <v>171</v>
      </c>
      <c r="DZ9" s="7">
        <f t="shared" si="9"/>
        <v>55.679204778794109</v>
      </c>
      <c r="EA9" s="15">
        <f t="shared" si="10"/>
        <v>397.67920477879409</v>
      </c>
      <c r="EB9" s="2">
        <f t="shared" si="11"/>
        <v>0.436804240817872</v>
      </c>
      <c r="EC9" s="7">
        <f t="shared" si="12"/>
        <v>8.7139588100686503</v>
      </c>
      <c r="ED9" s="7">
        <f t="shared" si="13"/>
        <v>21.428571428571431</v>
      </c>
      <c r="FA9" s="7"/>
      <c r="GB9" s="7"/>
    </row>
    <row r="10" spans="1:427" x14ac:dyDescent="0.25">
      <c r="A10" s="8">
        <v>70</v>
      </c>
      <c r="B10" s="2" t="s">
        <v>2</v>
      </c>
      <c r="C10" s="2">
        <v>56</v>
      </c>
      <c r="D10" s="4">
        <v>1</v>
      </c>
      <c r="E10" s="2">
        <v>80.599999999999994</v>
      </c>
      <c r="F10" s="2">
        <v>1.64</v>
      </c>
      <c r="G10" s="2">
        <v>29.967281380130878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5</v>
      </c>
      <c r="R10" s="15">
        <v>1</v>
      </c>
      <c r="S10" s="2">
        <v>6.2034739454094295E-2</v>
      </c>
      <c r="T10" s="4">
        <v>0</v>
      </c>
      <c r="U10" s="4">
        <v>0</v>
      </c>
      <c r="V10" s="11">
        <v>0</v>
      </c>
      <c r="W10" s="11">
        <v>50</v>
      </c>
      <c r="X10" s="11">
        <v>85.8</v>
      </c>
      <c r="Y10" s="2" t="s">
        <v>7</v>
      </c>
      <c r="Z10" s="12">
        <v>3</v>
      </c>
      <c r="DD10" s="2">
        <v>0.51695616211745243</v>
      </c>
      <c r="DE10" s="4">
        <v>476</v>
      </c>
      <c r="DF10" s="4">
        <v>2</v>
      </c>
      <c r="DG10" s="4">
        <v>37</v>
      </c>
      <c r="DH10" s="2">
        <v>0.99</v>
      </c>
      <c r="DI10" s="4">
        <v>141</v>
      </c>
      <c r="DJ10" s="7">
        <v>4.2</v>
      </c>
      <c r="DK10" s="15">
        <f t="shared" si="0"/>
        <v>288.16666666666669</v>
      </c>
      <c r="DL10" s="7">
        <v>9.5660000000000007</v>
      </c>
      <c r="DM10" s="7">
        <v>0.60199999999999998</v>
      </c>
      <c r="DN10" s="7">
        <v>12.4</v>
      </c>
      <c r="DO10" s="7">
        <v>16.3</v>
      </c>
      <c r="DP10" s="4">
        <v>1000</v>
      </c>
      <c r="DQ10" s="3">
        <f t="shared" si="1"/>
        <v>2.3915000000000002</v>
      </c>
      <c r="DR10" s="3">
        <f t="shared" si="2"/>
        <v>9.5660000000000007</v>
      </c>
      <c r="DS10" s="7">
        <f t="shared" si="3"/>
        <v>42.517464308161976</v>
      </c>
      <c r="DT10" s="7">
        <f t="shared" si="4"/>
        <v>15.890365448504985</v>
      </c>
      <c r="DU10" s="7">
        <f t="shared" si="5"/>
        <v>20.598006644518275</v>
      </c>
      <c r="DV10" s="3">
        <f t="shared" si="6"/>
        <v>3.1</v>
      </c>
      <c r="DW10" s="3">
        <f t="shared" si="7"/>
        <v>12.4</v>
      </c>
      <c r="DX10" s="4">
        <v>211</v>
      </c>
      <c r="DY10" s="7">
        <f t="shared" si="8"/>
        <v>28.700000000000003</v>
      </c>
      <c r="DZ10" s="7">
        <f t="shared" si="9"/>
        <v>159.37380996826585</v>
      </c>
      <c r="EA10" s="15">
        <f t="shared" si="10"/>
        <v>216.77380996826585</v>
      </c>
      <c r="EB10" s="2">
        <f t="shared" si="11"/>
        <v>0.14462430197214959</v>
      </c>
      <c r="EC10" s="7">
        <f t="shared" si="12"/>
        <v>6.382297104888468</v>
      </c>
      <c r="ED10" s="7">
        <f t="shared" si="13"/>
        <v>37.373737373737377</v>
      </c>
      <c r="FA10" s="7"/>
      <c r="GB10" s="7"/>
    </row>
    <row r="11" spans="1:427" x14ac:dyDescent="0.25">
      <c r="A11" s="9">
        <v>74</v>
      </c>
      <c r="B11" s="2" t="s">
        <v>2</v>
      </c>
      <c r="C11" s="2">
        <v>64</v>
      </c>
      <c r="E11" s="2">
        <v>80</v>
      </c>
      <c r="F11" s="2">
        <v>1.65</v>
      </c>
      <c r="G11" s="2">
        <v>29.384756657483933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>
        <v>1</v>
      </c>
      <c r="S11" s="2">
        <v>0</v>
      </c>
      <c r="T11" s="4">
        <v>0</v>
      </c>
      <c r="U11" s="4">
        <v>0</v>
      </c>
      <c r="V11" s="4">
        <v>1</v>
      </c>
      <c r="W11" s="4">
        <v>70</v>
      </c>
      <c r="X11" s="11">
        <v>111.24</v>
      </c>
      <c r="Y11" s="2" t="s">
        <v>7</v>
      </c>
      <c r="Z11" s="12">
        <v>3</v>
      </c>
      <c r="DD11" s="2">
        <v>1.25</v>
      </c>
      <c r="DE11" s="4">
        <v>230</v>
      </c>
      <c r="DF11" s="4">
        <v>4</v>
      </c>
      <c r="DG11" s="4">
        <v>21</v>
      </c>
      <c r="DH11" s="2">
        <v>0.57999999999999996</v>
      </c>
      <c r="DI11" s="4">
        <v>143</v>
      </c>
      <c r="DJ11" s="7">
        <v>5</v>
      </c>
      <c r="DK11" s="15">
        <f t="shared" si="0"/>
        <v>289.5</v>
      </c>
      <c r="DL11" s="7">
        <v>15.193</v>
      </c>
      <c r="DM11" s="7">
        <v>1.218</v>
      </c>
      <c r="DN11" s="7">
        <v>48.6</v>
      </c>
      <c r="DO11" s="7">
        <v>51</v>
      </c>
      <c r="DP11" s="4">
        <v>2400</v>
      </c>
      <c r="DQ11" s="3">
        <f t="shared" si="1"/>
        <v>9.1158000000000001</v>
      </c>
      <c r="DR11" s="3">
        <f t="shared" si="2"/>
        <v>36.463200000000001</v>
      </c>
      <c r="DS11" s="7">
        <f t="shared" si="3"/>
        <v>34.451247165532877</v>
      </c>
      <c r="DT11" s="7">
        <f t="shared" si="4"/>
        <v>12.473727422003284</v>
      </c>
      <c r="DU11" s="7">
        <f t="shared" si="5"/>
        <v>39.90147783251232</v>
      </c>
      <c r="DV11" s="3">
        <f t="shared" si="6"/>
        <v>29.16</v>
      </c>
      <c r="DW11" s="3">
        <f t="shared" si="7"/>
        <v>116.64</v>
      </c>
      <c r="DX11" s="4">
        <v>549</v>
      </c>
      <c r="DY11" s="7">
        <f t="shared" si="8"/>
        <v>99.6</v>
      </c>
      <c r="DZ11" s="7">
        <f t="shared" si="9"/>
        <v>253.12212992346463</v>
      </c>
      <c r="EA11" s="15">
        <f t="shared" si="10"/>
        <v>452.32212992346462</v>
      </c>
      <c r="EB11" s="2">
        <f t="shared" si="11"/>
        <v>0.16183816183816183</v>
      </c>
      <c r="EC11" s="7">
        <f t="shared" si="12"/>
        <v>4.8571428571428568</v>
      </c>
      <c r="ED11" s="7">
        <f t="shared" si="13"/>
        <v>36.206896551724142</v>
      </c>
      <c r="FA11" s="7"/>
      <c r="GB11" s="7"/>
    </row>
    <row r="12" spans="1:427" x14ac:dyDescent="0.25">
      <c r="A12" s="9">
        <v>77</v>
      </c>
      <c r="B12" s="4" t="s">
        <v>2</v>
      </c>
      <c r="C12" s="4">
        <v>65</v>
      </c>
      <c r="D12" s="4">
        <v>1</v>
      </c>
      <c r="E12" s="4">
        <v>90</v>
      </c>
      <c r="F12" s="4">
        <v>1.75</v>
      </c>
      <c r="G12" s="4">
        <v>29.387755102040817</v>
      </c>
      <c r="H12" s="15">
        <v>1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9</v>
      </c>
      <c r="R12" s="15">
        <v>1</v>
      </c>
      <c r="S12" s="2">
        <v>0.22222222222222221</v>
      </c>
      <c r="T12" s="4">
        <v>0</v>
      </c>
      <c r="U12" s="4">
        <v>0</v>
      </c>
      <c r="V12" s="11">
        <v>0</v>
      </c>
      <c r="W12" s="11">
        <v>60</v>
      </c>
      <c r="X12" s="11">
        <v>64.75</v>
      </c>
      <c r="Y12" s="4" t="s">
        <v>8</v>
      </c>
      <c r="Z12" s="12">
        <v>2</v>
      </c>
      <c r="DD12" s="2">
        <v>0.74074074074074081</v>
      </c>
      <c r="DE12" s="4">
        <v>-14</v>
      </c>
      <c r="DF12" s="4">
        <v>6</v>
      </c>
      <c r="DG12" s="4">
        <v>39</v>
      </c>
      <c r="DH12" s="2">
        <v>0.93</v>
      </c>
      <c r="DI12" s="4">
        <v>146</v>
      </c>
      <c r="DJ12" s="7">
        <v>3.6</v>
      </c>
      <c r="DK12" s="15">
        <f t="shared" si="0"/>
        <v>298.5</v>
      </c>
      <c r="DL12" s="7">
        <v>19.079999999999998</v>
      </c>
      <c r="DM12" s="7">
        <v>2.91</v>
      </c>
      <c r="DN12" s="7">
        <v>27.2</v>
      </c>
      <c r="DO12" s="7">
        <v>81.599999999999994</v>
      </c>
      <c r="DP12" s="4">
        <v>1600</v>
      </c>
      <c r="DQ12" s="3">
        <f t="shared" si="1"/>
        <v>7.6319999999999988</v>
      </c>
      <c r="DR12" s="3">
        <f t="shared" si="2"/>
        <v>30.527999999999995</v>
      </c>
      <c r="DS12" s="7">
        <f t="shared" si="3"/>
        <v>15.635210150674068</v>
      </c>
      <c r="DT12" s="7">
        <f t="shared" si="4"/>
        <v>6.556701030927834</v>
      </c>
      <c r="DU12" s="7">
        <f t="shared" si="5"/>
        <v>9.3470790378006861</v>
      </c>
      <c r="DV12" s="3">
        <f t="shared" si="6"/>
        <v>10.88</v>
      </c>
      <c r="DW12" s="3">
        <f t="shared" si="7"/>
        <v>43.52</v>
      </c>
      <c r="DX12" s="4">
        <v>731</v>
      </c>
      <c r="DY12" s="7">
        <f t="shared" si="8"/>
        <v>108.8</v>
      </c>
      <c r="DZ12" s="7">
        <f t="shared" si="9"/>
        <v>317.88127683404889</v>
      </c>
      <c r="EA12" s="15">
        <f t="shared" si="10"/>
        <v>535.48127683404891</v>
      </c>
      <c r="EB12" s="2">
        <f t="shared" si="11"/>
        <v>5.9539613049004375E-2</v>
      </c>
      <c r="EC12" s="7">
        <f t="shared" si="12"/>
        <v>7.2439862542955327</v>
      </c>
      <c r="ED12" s="7">
        <f t="shared" si="13"/>
        <v>41.935483870967737</v>
      </c>
      <c r="FA12" s="7"/>
      <c r="GB12" s="7"/>
    </row>
    <row r="13" spans="1:427" x14ac:dyDescent="0.25">
      <c r="A13" s="9">
        <v>79</v>
      </c>
      <c r="B13" s="4" t="s">
        <v>2</v>
      </c>
      <c r="C13" s="4">
        <v>70</v>
      </c>
      <c r="D13" s="4">
        <v>1</v>
      </c>
      <c r="E13" s="4">
        <v>55</v>
      </c>
      <c r="F13" s="4">
        <v>1.66</v>
      </c>
      <c r="G13" s="4">
        <v>19.959355494266223</v>
      </c>
      <c r="H13" s="15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5</v>
      </c>
      <c r="R13" s="15">
        <v>1</v>
      </c>
      <c r="S13" s="2">
        <v>9.0909090909090912E-2</v>
      </c>
      <c r="T13" s="4">
        <v>0</v>
      </c>
      <c r="U13" s="4">
        <v>0</v>
      </c>
      <c r="V13" s="11">
        <v>0</v>
      </c>
      <c r="W13" s="11">
        <v>64</v>
      </c>
      <c r="X13" s="11">
        <v>118.63</v>
      </c>
      <c r="Y13" s="4" t="s">
        <v>8</v>
      </c>
      <c r="Z13" s="12">
        <v>2</v>
      </c>
      <c r="DD13" s="2">
        <v>0.51515151515151514</v>
      </c>
      <c r="DE13" s="4">
        <v>-329</v>
      </c>
      <c r="DF13" s="4">
        <v>1</v>
      </c>
      <c r="DG13" s="4">
        <v>18</v>
      </c>
      <c r="DH13" s="2">
        <v>0.54</v>
      </c>
      <c r="DI13" s="4">
        <v>143</v>
      </c>
      <c r="DJ13" s="7">
        <v>3.4</v>
      </c>
      <c r="DK13" s="15">
        <f t="shared" si="0"/>
        <v>289</v>
      </c>
      <c r="DL13" s="7">
        <v>8.4499999999999993</v>
      </c>
      <c r="DM13" s="7">
        <v>0.90900000000000003</v>
      </c>
      <c r="DN13" s="7">
        <v>134.4</v>
      </c>
      <c r="DO13" s="7">
        <v>54.2</v>
      </c>
      <c r="DP13" s="4">
        <v>680</v>
      </c>
      <c r="DQ13" s="3">
        <f t="shared" si="1"/>
        <v>1.4364999999999997</v>
      </c>
      <c r="DR13" s="3">
        <f t="shared" si="2"/>
        <v>5.7459999999999987</v>
      </c>
      <c r="DS13" s="7">
        <f t="shared" si="3"/>
        <v>27.887788778877887</v>
      </c>
      <c r="DT13" s="7">
        <f t="shared" si="4"/>
        <v>9.2959295929592951</v>
      </c>
      <c r="DU13" s="7">
        <f t="shared" si="5"/>
        <v>147.85478547854785</v>
      </c>
      <c r="DV13" s="3">
        <f t="shared" si="6"/>
        <v>22.847999999999999</v>
      </c>
      <c r="DW13" s="3">
        <f t="shared" si="7"/>
        <v>91.391999999999996</v>
      </c>
      <c r="DX13" s="4">
        <v>562</v>
      </c>
      <c r="DY13" s="7">
        <f t="shared" si="8"/>
        <v>188.60000000000002</v>
      </c>
      <c r="DZ13" s="7">
        <f t="shared" si="9"/>
        <v>140.78075415344409</v>
      </c>
      <c r="EA13" s="15">
        <f t="shared" si="10"/>
        <v>517.9807541534442</v>
      </c>
      <c r="EB13" s="2">
        <f t="shared" si="11"/>
        <v>0.55833275635255841</v>
      </c>
      <c r="EC13" s="7">
        <f t="shared" si="12"/>
        <v>9.4700058241118246</v>
      </c>
      <c r="ED13" s="7">
        <f t="shared" si="13"/>
        <v>33.333333333333329</v>
      </c>
      <c r="FA13" s="7"/>
      <c r="GB13" s="7"/>
    </row>
    <row r="14" spans="1:427" x14ac:dyDescent="0.25">
      <c r="A14" s="9">
        <v>88</v>
      </c>
      <c r="B14" s="2" t="s">
        <v>2</v>
      </c>
      <c r="C14" s="2">
        <v>23</v>
      </c>
      <c r="D14" s="4">
        <v>1</v>
      </c>
      <c r="E14" s="2">
        <v>65</v>
      </c>
      <c r="F14" s="2">
        <v>1.7</v>
      </c>
      <c r="G14" s="2">
        <v>22.491349480968861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1</v>
      </c>
      <c r="Q14" s="15">
        <v>5</v>
      </c>
      <c r="R14" s="15">
        <v>1</v>
      </c>
      <c r="S14" s="2">
        <v>0.13846153846153847</v>
      </c>
      <c r="T14" s="4">
        <v>0</v>
      </c>
      <c r="U14" s="4">
        <v>0</v>
      </c>
      <c r="V14" s="11">
        <v>0</v>
      </c>
      <c r="W14" s="11">
        <v>44</v>
      </c>
      <c r="X14" s="11">
        <v>123.75</v>
      </c>
      <c r="Y14" s="2" t="s">
        <v>8</v>
      </c>
      <c r="Z14" s="12">
        <v>2</v>
      </c>
      <c r="DD14" s="2">
        <v>0.79487179487179482</v>
      </c>
      <c r="DE14" s="4">
        <v>703</v>
      </c>
      <c r="DF14" s="4">
        <v>3</v>
      </c>
      <c r="DG14" s="4">
        <v>10</v>
      </c>
      <c r="DH14" s="2">
        <v>0.83</v>
      </c>
      <c r="DI14" s="4">
        <v>144</v>
      </c>
      <c r="DJ14" s="7">
        <v>4.2</v>
      </c>
      <c r="DK14" s="15">
        <f t="shared" si="0"/>
        <v>289.66666666666669</v>
      </c>
      <c r="DL14" s="7">
        <v>7.77</v>
      </c>
      <c r="DM14" s="7">
        <v>1.2590000000000001</v>
      </c>
      <c r="DN14" s="7">
        <v>236.4</v>
      </c>
      <c r="DO14" s="7">
        <v>97.8</v>
      </c>
      <c r="DP14" s="4">
        <v>1240</v>
      </c>
      <c r="DQ14" s="3">
        <f t="shared" si="1"/>
        <v>2.4086999999999996</v>
      </c>
      <c r="DR14" s="3">
        <f t="shared" si="2"/>
        <v>9.6347999999999985</v>
      </c>
      <c r="DS14" s="7">
        <f t="shared" si="3"/>
        <v>51.223987291501174</v>
      </c>
      <c r="DT14" s="7">
        <f t="shared" si="4"/>
        <v>6.1715647339158055</v>
      </c>
      <c r="DU14" s="7">
        <f t="shared" si="5"/>
        <v>187.76806989674344</v>
      </c>
      <c r="DV14" s="3">
        <f t="shared" si="6"/>
        <v>73.284000000000006</v>
      </c>
      <c r="DW14" s="3">
        <f t="shared" si="7"/>
        <v>293.13600000000002</v>
      </c>
      <c r="DX14" s="4">
        <v>903</v>
      </c>
      <c r="DY14" s="7">
        <f t="shared" si="8"/>
        <v>334.2</v>
      </c>
      <c r="DZ14" s="7">
        <f t="shared" si="9"/>
        <v>129.4516520440545</v>
      </c>
      <c r="EA14" s="15">
        <f t="shared" si="10"/>
        <v>797.8516520440545</v>
      </c>
      <c r="EB14" s="2">
        <f t="shared" si="11"/>
        <v>1.0822742917659516</v>
      </c>
      <c r="EC14" s="7">
        <f t="shared" si="12"/>
        <v>15.351185748326332</v>
      </c>
      <c r="ED14" s="7">
        <f t="shared" si="13"/>
        <v>12.048192771084338</v>
      </c>
      <c r="FA14" s="7"/>
      <c r="GB14" s="7"/>
    </row>
    <row r="15" spans="1:427" x14ac:dyDescent="0.25">
      <c r="A15" s="9">
        <v>90</v>
      </c>
      <c r="B15" s="2" t="s">
        <v>2</v>
      </c>
      <c r="C15" s="2">
        <v>69</v>
      </c>
      <c r="D15" s="4">
        <v>1</v>
      </c>
      <c r="E15" s="2">
        <v>60</v>
      </c>
      <c r="F15" s="2">
        <v>1.57</v>
      </c>
      <c r="G15" s="2">
        <v>24.341758286340216</v>
      </c>
      <c r="H15" s="15">
        <v>1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9</v>
      </c>
      <c r="R15" s="15">
        <v>1</v>
      </c>
      <c r="S15" s="2">
        <v>0.11666666666666667</v>
      </c>
      <c r="T15" s="4">
        <v>0</v>
      </c>
      <c r="U15" s="4">
        <v>0</v>
      </c>
      <c r="V15" s="11">
        <v>0</v>
      </c>
      <c r="W15" s="11">
        <v>47</v>
      </c>
      <c r="X15" s="11">
        <v>150.69</v>
      </c>
      <c r="Y15" s="2" t="s">
        <v>8</v>
      </c>
      <c r="Z15" s="12">
        <v>2</v>
      </c>
      <c r="DD15" s="2">
        <v>0.69444444444444453</v>
      </c>
      <c r="DE15" s="4">
        <v>1089</v>
      </c>
      <c r="DF15" s="4">
        <v>3</v>
      </c>
      <c r="DG15" s="4">
        <v>81</v>
      </c>
      <c r="DH15" s="2">
        <v>0.66</v>
      </c>
      <c r="DI15" s="4">
        <v>146</v>
      </c>
      <c r="DJ15" s="7">
        <v>3.3</v>
      </c>
      <c r="DK15" s="15">
        <f t="shared" si="0"/>
        <v>305.5</v>
      </c>
      <c r="DL15" s="7">
        <v>18.02</v>
      </c>
      <c r="DM15" s="7">
        <v>0.43700000000000006</v>
      </c>
      <c r="DN15" s="7">
        <v>23.1</v>
      </c>
      <c r="DO15" s="7">
        <v>40.9</v>
      </c>
      <c r="DP15" s="4">
        <v>1000</v>
      </c>
      <c r="DQ15" s="3">
        <f t="shared" si="1"/>
        <v>4.5049999999999999</v>
      </c>
      <c r="DR15" s="3">
        <f t="shared" si="2"/>
        <v>18.02</v>
      </c>
      <c r="DS15" s="7">
        <f t="shared" si="3"/>
        <v>33.599457581150936</v>
      </c>
      <c r="DT15" s="7">
        <f t="shared" si="4"/>
        <v>41.235697940503428</v>
      </c>
      <c r="DU15" s="7">
        <f t="shared" si="5"/>
        <v>52.860411899313497</v>
      </c>
      <c r="DV15" s="3">
        <f t="shared" si="6"/>
        <v>5.7750000000000004</v>
      </c>
      <c r="DW15" s="3">
        <f t="shared" si="7"/>
        <v>23.1</v>
      </c>
      <c r="DX15" s="4">
        <v>566</v>
      </c>
      <c r="DY15" s="7">
        <f t="shared" si="8"/>
        <v>64</v>
      </c>
      <c r="DZ15" s="7">
        <f t="shared" si="9"/>
        <v>300.221205898824</v>
      </c>
      <c r="EA15" s="15">
        <f t="shared" si="10"/>
        <v>428.221205898824</v>
      </c>
      <c r="EB15" s="2">
        <f t="shared" si="11"/>
        <v>0.23895802639415692</v>
      </c>
      <c r="EC15" s="7">
        <f t="shared" si="12"/>
        <v>18.71853546910755</v>
      </c>
      <c r="ED15" s="7">
        <f t="shared" si="13"/>
        <v>122.72727272727272</v>
      </c>
      <c r="FA15" s="7"/>
      <c r="GB15" s="7"/>
    </row>
    <row r="16" spans="1:427" x14ac:dyDescent="0.25">
      <c r="A16" s="9">
        <v>30</v>
      </c>
      <c r="B16" s="2" t="s">
        <v>0</v>
      </c>
      <c r="C16" s="2">
        <v>71</v>
      </c>
      <c r="D16" s="4">
        <v>1</v>
      </c>
      <c r="E16" s="2">
        <v>60</v>
      </c>
      <c r="F16" s="2">
        <v>1.6</v>
      </c>
      <c r="G16" s="2">
        <v>23.437499999999996</v>
      </c>
      <c r="H16" s="15">
        <v>1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9</v>
      </c>
      <c r="R16" s="15">
        <v>0</v>
      </c>
      <c r="S16" s="2">
        <v>0</v>
      </c>
      <c r="T16" s="4">
        <v>0</v>
      </c>
      <c r="U16" s="4">
        <v>0</v>
      </c>
      <c r="V16" s="11">
        <v>0</v>
      </c>
      <c r="W16" s="11">
        <v>55</v>
      </c>
      <c r="X16" s="11">
        <v>54.9</v>
      </c>
      <c r="Y16" s="2" t="s">
        <v>6</v>
      </c>
      <c r="Z16" s="12">
        <v>1</v>
      </c>
      <c r="CC16" s="2">
        <v>1.9444444444444444</v>
      </c>
      <c r="CD16" s="24">
        <v>239</v>
      </c>
      <c r="CE16" s="4">
        <v>0</v>
      </c>
      <c r="CF16" s="4">
        <v>43</v>
      </c>
      <c r="CG16" s="2">
        <v>1.3</v>
      </c>
      <c r="CH16" s="4">
        <v>135</v>
      </c>
      <c r="CI16" s="4">
        <v>5.2</v>
      </c>
      <c r="CJ16" s="15">
        <f t="shared" ref="CJ16:CJ26" si="14">2*CH16+CF16/6</f>
        <v>277.16666666666669</v>
      </c>
      <c r="CK16" s="3">
        <v>3.63</v>
      </c>
      <c r="CL16" s="7">
        <v>1.893</v>
      </c>
      <c r="CM16" s="7">
        <v>96.9</v>
      </c>
      <c r="CN16" s="7">
        <v>19.8</v>
      </c>
      <c r="CO16" s="4">
        <v>2800</v>
      </c>
      <c r="CP16" s="3">
        <f t="shared" ref="CP16:CP22" si="15">CQ16/4</f>
        <v>2.5409999999999999</v>
      </c>
      <c r="CQ16" s="3">
        <f t="shared" ref="CQ16:CQ22" si="16">CK16*CO16/1000</f>
        <v>10.164</v>
      </c>
      <c r="CR16" s="3">
        <f>((CK16/CF16)/(CL16/CG16))*100</f>
        <v>5.7973685180407619</v>
      </c>
      <c r="CS16" s="7">
        <f t="shared" ref="CS16:CS22" si="17">CK16/CL16</f>
        <v>1.9175911251980982</v>
      </c>
      <c r="CT16" s="7">
        <f t="shared" ref="CT16:CT22" si="18">CM16/CL16</f>
        <v>51.188589540412046</v>
      </c>
      <c r="CU16" s="42">
        <f t="shared" ref="CU16:CU22" si="19">CV16/4</f>
        <v>67.83</v>
      </c>
      <c r="CV16" s="42">
        <f t="shared" ref="CV16:CV22" si="20">CM16*CO16/1000</f>
        <v>271.32</v>
      </c>
      <c r="CW16" s="4">
        <v>154</v>
      </c>
      <c r="CX16" s="30">
        <f t="shared" ref="CX16:CX22" si="21">CM16+CN16</f>
        <v>116.7</v>
      </c>
      <c r="CY16" s="7">
        <f t="shared" ref="CY16:CY22" si="22">((CK16*100)/2.1428)*0.357</f>
        <v>60.477412731006162</v>
      </c>
      <c r="CZ16" s="7">
        <f t="shared" ref="CZ16:CZ22" si="23">((CN16+CM16)*2)+CY16</f>
        <v>293.87741273100619</v>
      </c>
      <c r="DA16" s="2">
        <f t="shared" ref="DA16:DA22" si="24">((CM16/CH16)/(CL16*100/CG16))*100</f>
        <v>0.49292715853730118</v>
      </c>
      <c r="DB16" s="7">
        <f t="shared" ref="DB16:DB22" si="25">((CN16/CI16)/(CL16*100/CG16))*100</f>
        <v>2.6148969889064975</v>
      </c>
      <c r="DC16" s="7">
        <f t="shared" ref="DC16:DC26" si="26">CF16/CG16</f>
        <v>33.076923076923073</v>
      </c>
      <c r="DD16" s="2">
        <v>0.83333333333333337</v>
      </c>
      <c r="DE16" s="4">
        <v>-189</v>
      </c>
      <c r="DF16" s="4">
        <v>1</v>
      </c>
      <c r="DG16" s="4">
        <v>30</v>
      </c>
      <c r="DH16" s="2">
        <v>1.1399999999999999</v>
      </c>
      <c r="DI16" s="4">
        <v>140</v>
      </c>
      <c r="DJ16" s="7">
        <v>4.5</v>
      </c>
      <c r="DK16" s="15">
        <f t="shared" si="0"/>
        <v>285</v>
      </c>
      <c r="DP16" s="4">
        <v>1200</v>
      </c>
      <c r="DQ16" s="3"/>
      <c r="DR16" s="3"/>
      <c r="DS16" s="7"/>
      <c r="DT16" s="7"/>
      <c r="DU16" s="7"/>
      <c r="DV16" s="3"/>
      <c r="DW16" s="3"/>
      <c r="DY16" s="7"/>
      <c r="DZ16" s="7"/>
      <c r="EA16" s="15"/>
      <c r="EB16" s="2"/>
      <c r="EC16" s="7"/>
      <c r="ED16" s="7">
        <f t="shared" si="13"/>
        <v>26.315789473684212</v>
      </c>
      <c r="FA16" s="7"/>
      <c r="GB16" s="7"/>
    </row>
    <row r="17" spans="1:332" x14ac:dyDescent="0.25">
      <c r="A17" s="9">
        <v>44</v>
      </c>
      <c r="B17" s="2" t="s">
        <v>0</v>
      </c>
      <c r="C17" s="2">
        <v>63</v>
      </c>
      <c r="D17" s="4">
        <v>1</v>
      </c>
      <c r="E17" s="2">
        <v>50</v>
      </c>
      <c r="F17" s="2">
        <v>1.6</v>
      </c>
      <c r="G17" s="2">
        <v>19.531249999999996</v>
      </c>
      <c r="H17" s="15">
        <v>1</v>
      </c>
      <c r="I17" s="15">
        <v>1</v>
      </c>
      <c r="J17" s="15">
        <v>1</v>
      </c>
      <c r="K17" s="15">
        <v>0</v>
      </c>
      <c r="L17" s="15">
        <v>0</v>
      </c>
      <c r="M17" s="15">
        <v>1</v>
      </c>
      <c r="N17" s="15">
        <v>0</v>
      </c>
      <c r="O17" s="15">
        <v>0</v>
      </c>
      <c r="P17" s="15">
        <v>0</v>
      </c>
      <c r="Q17" s="15">
        <v>10</v>
      </c>
      <c r="R17" s="15">
        <v>1</v>
      </c>
      <c r="S17" s="2">
        <v>0.2</v>
      </c>
      <c r="T17" s="4">
        <v>0</v>
      </c>
      <c r="U17" s="4">
        <v>0</v>
      </c>
      <c r="V17" s="11">
        <v>0</v>
      </c>
      <c r="W17" s="11">
        <v>82</v>
      </c>
      <c r="X17" s="11">
        <v>118.5</v>
      </c>
      <c r="Y17" s="2" t="s">
        <v>6</v>
      </c>
      <c r="Z17" s="12">
        <v>1</v>
      </c>
      <c r="AA17" s="2"/>
      <c r="AH17" s="15"/>
      <c r="AJ17" s="7"/>
      <c r="AK17" s="7"/>
      <c r="AN17" s="3"/>
      <c r="AO17" s="3"/>
      <c r="AP17" s="7"/>
      <c r="AQ17" s="7"/>
      <c r="AR17" s="7"/>
      <c r="AS17" s="3"/>
      <c r="AT17" s="3"/>
      <c r="AV17" s="7"/>
      <c r="AW17" s="7"/>
      <c r="AX17" s="7"/>
      <c r="AY17" s="7"/>
      <c r="AZ17" s="7"/>
      <c r="BA17" s="7"/>
      <c r="BB17" s="2"/>
      <c r="BI17" s="15"/>
      <c r="BJ17" s="7"/>
      <c r="BK17" s="7"/>
      <c r="BL17" s="7"/>
      <c r="BM17" s="7"/>
      <c r="BO17" s="3"/>
      <c r="BP17" s="3"/>
      <c r="BQ17" s="7"/>
      <c r="BR17" s="3"/>
      <c r="BS17" s="3"/>
      <c r="BT17" s="3"/>
      <c r="BU17" s="3"/>
      <c r="BW17" s="7"/>
      <c r="BX17" s="7"/>
      <c r="BY17" s="7"/>
      <c r="BZ17" s="2"/>
      <c r="CA17" s="7"/>
      <c r="CB17" s="7"/>
      <c r="CC17" s="2">
        <v>1.3333333333333333</v>
      </c>
      <c r="CD17" s="24">
        <v>1764</v>
      </c>
      <c r="CE17" s="4">
        <v>4</v>
      </c>
      <c r="CF17" s="4">
        <v>66</v>
      </c>
      <c r="CG17" s="2">
        <v>0.6</v>
      </c>
      <c r="CH17" s="4">
        <v>143</v>
      </c>
      <c r="CI17" s="4">
        <v>3.1</v>
      </c>
      <c r="CJ17" s="15">
        <f t="shared" si="14"/>
        <v>297</v>
      </c>
      <c r="CK17" s="7">
        <v>18.57</v>
      </c>
      <c r="CL17" s="7">
        <v>0.61539999999999995</v>
      </c>
      <c r="CM17" s="7">
        <v>52.5</v>
      </c>
      <c r="CN17" s="7">
        <v>96</v>
      </c>
      <c r="CO17" s="15">
        <v>1600</v>
      </c>
      <c r="CP17" s="3">
        <f t="shared" si="15"/>
        <v>7.4279999999999999</v>
      </c>
      <c r="CQ17" s="3">
        <f t="shared" si="16"/>
        <v>29.712</v>
      </c>
      <c r="CR17" s="7">
        <f>((CK17/CF17)/(CL17/CG17))*100</f>
        <v>27.432268738736077</v>
      </c>
      <c r="CS17" s="7">
        <f t="shared" si="17"/>
        <v>30.175495612609687</v>
      </c>
      <c r="CT17" s="7">
        <f t="shared" si="18"/>
        <v>85.310367240818991</v>
      </c>
      <c r="CU17" s="42">
        <f t="shared" si="19"/>
        <v>21</v>
      </c>
      <c r="CV17" s="42">
        <f t="shared" si="20"/>
        <v>84</v>
      </c>
      <c r="CW17" s="4">
        <v>783</v>
      </c>
      <c r="CX17" s="30">
        <f t="shared" si="21"/>
        <v>148.5</v>
      </c>
      <c r="CY17" s="7">
        <f t="shared" si="22"/>
        <v>309.38445025200673</v>
      </c>
      <c r="CZ17" s="7">
        <f t="shared" si="23"/>
        <v>606.38445025200667</v>
      </c>
      <c r="DA17" s="2">
        <f t="shared" si="24"/>
        <v>0.35794559681462512</v>
      </c>
      <c r="DB17" s="7">
        <f t="shared" si="25"/>
        <v>30.192793567257592</v>
      </c>
      <c r="DC17" s="7">
        <f t="shared" si="26"/>
        <v>110</v>
      </c>
      <c r="DD17" s="2">
        <v>0.66666666666666663</v>
      </c>
      <c r="DE17" s="4">
        <v>-1170</v>
      </c>
      <c r="DF17" s="4">
        <v>4</v>
      </c>
      <c r="DG17" s="4">
        <v>43</v>
      </c>
      <c r="DH17" s="2">
        <v>0.33</v>
      </c>
      <c r="DI17" s="4">
        <v>151</v>
      </c>
      <c r="DJ17" s="7">
        <v>3.1</v>
      </c>
      <c r="DK17" s="15">
        <f t="shared" si="0"/>
        <v>309.16666666666669</v>
      </c>
      <c r="DL17" s="2">
        <v>18.440000000000001</v>
      </c>
      <c r="DM17" s="2">
        <v>0.8881</v>
      </c>
      <c r="DN17" s="7">
        <v>14.5</v>
      </c>
      <c r="DO17" s="7">
        <v>82.7</v>
      </c>
      <c r="DP17" s="4">
        <v>800</v>
      </c>
      <c r="DQ17" s="3">
        <f t="shared" ref="DQ17:DQ25" si="27">DR17/4</f>
        <v>3.6880000000000006</v>
      </c>
      <c r="DR17" s="3">
        <f t="shared" ref="DR17:DR25" si="28">DL17*DP17/1000</f>
        <v>14.752000000000002</v>
      </c>
      <c r="DS17" s="3">
        <v>15.93</v>
      </c>
      <c r="DT17" s="7">
        <f t="shared" ref="DT17:DT25" si="29">DL17/DM17</f>
        <v>20.763427541943475</v>
      </c>
      <c r="DU17" s="7">
        <f t="shared" ref="DU17:DU25" si="30">DN17/DM17</f>
        <v>16.326990203805877</v>
      </c>
      <c r="DV17" s="3">
        <f t="shared" ref="DV17:DV25" si="31">DW17/4</f>
        <v>2.9</v>
      </c>
      <c r="DW17" s="3">
        <f t="shared" ref="DW17:DW25" si="32">DN17*DP17/1000</f>
        <v>11.6</v>
      </c>
      <c r="DX17" s="4">
        <v>818</v>
      </c>
      <c r="DY17" s="7">
        <f t="shared" ref="DY17:DY25" si="33">DN17+DO17</f>
        <v>97.2</v>
      </c>
      <c r="DZ17" s="7">
        <f t="shared" ref="DZ17:DZ25" si="34">((DL17*100)/2.1428)*0.357</f>
        <v>307.21859249579995</v>
      </c>
      <c r="EA17" s="15">
        <f t="shared" ref="EA17:EA25" si="35">((DN17+DO17)*2)+DZ17</f>
        <v>501.61859249579993</v>
      </c>
      <c r="EB17" s="2">
        <f t="shared" ref="EB17:EB25" si="36">((DN17/DI17)/(DM17*100/DH17))*100</f>
        <v>3.5681501769906886E-2</v>
      </c>
      <c r="EC17" s="7">
        <f t="shared" ref="EC17:EC25" si="37">((DO17/DJ17)/(DM17*100/DH17))*100</f>
        <v>9.9127895361972467</v>
      </c>
      <c r="ED17" s="7">
        <f t="shared" si="13"/>
        <v>130.30303030303028</v>
      </c>
      <c r="FA17" s="7"/>
      <c r="GB17" s="7"/>
    </row>
    <row r="18" spans="1:332" x14ac:dyDescent="0.25">
      <c r="A18" s="9">
        <v>45</v>
      </c>
      <c r="B18" s="2" t="s">
        <v>0</v>
      </c>
      <c r="C18" s="2">
        <v>59</v>
      </c>
      <c r="D18" s="4">
        <v>1</v>
      </c>
      <c r="E18" s="2">
        <v>60</v>
      </c>
      <c r="F18" s="2">
        <v>1.65</v>
      </c>
      <c r="G18" s="2">
        <v>22.03856749311295</v>
      </c>
      <c r="H18" s="15">
        <v>1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5</v>
      </c>
      <c r="R18" s="15">
        <v>1</v>
      </c>
      <c r="S18" s="2">
        <v>0</v>
      </c>
      <c r="T18" s="4">
        <v>0</v>
      </c>
      <c r="U18" s="4">
        <v>0</v>
      </c>
      <c r="V18" s="11">
        <v>0</v>
      </c>
      <c r="W18" s="11">
        <v>21</v>
      </c>
      <c r="X18" s="11">
        <v>162.05000000000001</v>
      </c>
      <c r="Y18" s="2" t="s">
        <v>8</v>
      </c>
      <c r="Z18" s="12">
        <v>1</v>
      </c>
      <c r="AA18" s="2"/>
      <c r="AH18" s="15"/>
      <c r="AJ18" s="7"/>
      <c r="AK18" s="7"/>
      <c r="AN18" s="3"/>
      <c r="AO18" s="3"/>
      <c r="AP18" s="7"/>
      <c r="AQ18" s="7"/>
      <c r="AR18" s="7"/>
      <c r="AS18" s="3"/>
      <c r="AT18" s="3"/>
      <c r="AV18" s="7"/>
      <c r="AW18" s="7"/>
      <c r="AX18" s="7"/>
      <c r="AY18" s="7"/>
      <c r="AZ18" s="7"/>
      <c r="BA18" s="7"/>
      <c r="BB18" s="2"/>
      <c r="BI18" s="15"/>
      <c r="BJ18" s="7"/>
      <c r="BK18" s="7"/>
      <c r="BL18" s="7"/>
      <c r="BM18" s="7"/>
      <c r="BO18" s="3"/>
      <c r="BP18" s="3"/>
      <c r="BQ18" s="7"/>
      <c r="BR18" s="3"/>
      <c r="BS18" s="3"/>
      <c r="BT18" s="3"/>
      <c r="BU18" s="3"/>
      <c r="BW18" s="7"/>
      <c r="BX18" s="7"/>
      <c r="BY18" s="7"/>
      <c r="BZ18" s="2"/>
      <c r="CA18" s="7"/>
      <c r="CB18" s="7"/>
      <c r="CC18" s="2">
        <v>1.3888888888888891</v>
      </c>
      <c r="CD18" s="24">
        <v>476</v>
      </c>
      <c r="CE18" s="4">
        <v>3</v>
      </c>
      <c r="CF18" s="4">
        <v>27</v>
      </c>
      <c r="CG18" s="2">
        <v>0.55000000000000004</v>
      </c>
      <c r="CH18" s="4">
        <v>138</v>
      </c>
      <c r="CI18" s="4">
        <v>4.5999999999999996</v>
      </c>
      <c r="CJ18" s="15">
        <f t="shared" si="14"/>
        <v>280.5</v>
      </c>
      <c r="CK18" s="7">
        <v>9.42</v>
      </c>
      <c r="CL18" s="7">
        <v>0.41260000000000002</v>
      </c>
      <c r="CM18" s="7">
        <v>86.8</v>
      </c>
      <c r="CN18" s="7">
        <v>20</v>
      </c>
      <c r="CO18" s="15">
        <v>2000</v>
      </c>
      <c r="CP18" s="3">
        <f t="shared" si="15"/>
        <v>4.71</v>
      </c>
      <c r="CQ18" s="3">
        <f t="shared" si="16"/>
        <v>18.84</v>
      </c>
      <c r="CR18" s="7">
        <f>((CK18/CF18)/(CL18/CG18))*100</f>
        <v>46.507244035116067</v>
      </c>
      <c r="CS18" s="7">
        <f t="shared" si="17"/>
        <v>22.830828889966067</v>
      </c>
      <c r="CT18" s="7">
        <f t="shared" si="18"/>
        <v>210.37324285021811</v>
      </c>
      <c r="CU18" s="42">
        <f t="shared" si="19"/>
        <v>43.4</v>
      </c>
      <c r="CV18" s="42">
        <f t="shared" si="20"/>
        <v>173.6</v>
      </c>
      <c r="CW18" s="4">
        <v>391</v>
      </c>
      <c r="CX18" s="30">
        <f t="shared" si="21"/>
        <v>106.8</v>
      </c>
      <c r="CY18" s="7">
        <f t="shared" si="22"/>
        <v>156.94138510360276</v>
      </c>
      <c r="CZ18" s="7">
        <f t="shared" si="23"/>
        <v>370.54138510360275</v>
      </c>
      <c r="DA18" s="2">
        <f t="shared" si="24"/>
        <v>0.83844408382333313</v>
      </c>
      <c r="DB18" s="7">
        <f t="shared" si="25"/>
        <v>5.7956964319585245</v>
      </c>
      <c r="DC18" s="7">
        <f t="shared" si="26"/>
        <v>49.090909090909086</v>
      </c>
      <c r="DD18" s="2">
        <v>1.3888888888888891</v>
      </c>
      <c r="DE18" s="4">
        <v>380</v>
      </c>
      <c r="DF18" s="4">
        <v>3</v>
      </c>
      <c r="DG18" s="4">
        <v>34</v>
      </c>
      <c r="DH18" s="2">
        <v>0.65</v>
      </c>
      <c r="DI18" s="4">
        <v>139</v>
      </c>
      <c r="DJ18" s="7">
        <v>4.4000000000000004</v>
      </c>
      <c r="DK18" s="15">
        <f t="shared" si="0"/>
        <v>283.66666666666669</v>
      </c>
      <c r="DL18" s="2">
        <v>13.46</v>
      </c>
      <c r="DM18" s="2">
        <v>1.0175000000000001</v>
      </c>
      <c r="DN18" s="7">
        <v>170.4</v>
      </c>
      <c r="DO18" s="7">
        <v>30.7</v>
      </c>
      <c r="DP18" s="4">
        <v>2000</v>
      </c>
      <c r="DQ18" s="3">
        <f t="shared" si="27"/>
        <v>6.73</v>
      </c>
      <c r="DR18" s="3">
        <f t="shared" si="28"/>
        <v>26.92</v>
      </c>
      <c r="DS18" s="3">
        <v>25.28</v>
      </c>
      <c r="DT18" s="7">
        <f t="shared" si="29"/>
        <v>13.228501228501228</v>
      </c>
      <c r="DU18" s="7">
        <f t="shared" si="30"/>
        <v>167.46928746928745</v>
      </c>
      <c r="DV18" s="3">
        <f t="shared" si="31"/>
        <v>85.2</v>
      </c>
      <c r="DW18" s="3">
        <f t="shared" si="32"/>
        <v>340.8</v>
      </c>
      <c r="DX18" s="4">
        <v>1101</v>
      </c>
      <c r="DY18" s="7">
        <f t="shared" si="33"/>
        <v>201.1</v>
      </c>
      <c r="DZ18" s="7">
        <f t="shared" si="34"/>
        <v>224.2495799887997</v>
      </c>
      <c r="EA18" s="15">
        <f t="shared" si="35"/>
        <v>626.44957998879966</v>
      </c>
      <c r="EB18" s="2">
        <f t="shared" si="36"/>
        <v>0.78312976154702763</v>
      </c>
      <c r="EC18" s="7">
        <f t="shared" si="37"/>
        <v>4.4572258208621838</v>
      </c>
      <c r="ED18" s="7">
        <f t="shared" si="13"/>
        <v>52.307692307692307</v>
      </c>
      <c r="FA18" s="7"/>
      <c r="GB18" s="7"/>
    </row>
    <row r="19" spans="1:332" x14ac:dyDescent="0.25">
      <c r="A19" s="9">
        <v>53</v>
      </c>
      <c r="B19" s="4" t="s">
        <v>0</v>
      </c>
      <c r="C19" s="4">
        <v>48</v>
      </c>
      <c r="D19" s="4">
        <v>1</v>
      </c>
      <c r="E19" s="4">
        <v>62</v>
      </c>
      <c r="F19" s="4">
        <v>1.66</v>
      </c>
      <c r="G19" s="4">
        <v>22.499637102627378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5</v>
      </c>
      <c r="R19" s="15">
        <v>1</v>
      </c>
      <c r="S19" s="2">
        <v>0</v>
      </c>
      <c r="T19" s="4">
        <v>0</v>
      </c>
      <c r="U19" s="4">
        <v>0</v>
      </c>
      <c r="V19" s="11">
        <v>0</v>
      </c>
      <c r="W19" s="11">
        <v>58</v>
      </c>
      <c r="X19" s="11">
        <v>116.5</v>
      </c>
      <c r="Y19" s="4" t="s">
        <v>8</v>
      </c>
      <c r="Z19" s="12">
        <v>1</v>
      </c>
      <c r="AA19" s="2"/>
      <c r="AH19" s="15"/>
      <c r="AJ19" s="7"/>
      <c r="AK19" s="7"/>
      <c r="AN19" s="3"/>
      <c r="AO19" s="3"/>
      <c r="AP19" s="7"/>
      <c r="AQ19" s="7"/>
      <c r="AR19" s="7"/>
      <c r="AS19" s="3"/>
      <c r="AT19" s="3"/>
      <c r="AV19" s="7"/>
      <c r="AW19" s="7"/>
      <c r="AX19" s="7"/>
      <c r="AY19" s="7"/>
      <c r="AZ19" s="7"/>
      <c r="BA19" s="7"/>
      <c r="BB19" s="2"/>
      <c r="BI19" s="15"/>
      <c r="BJ19" s="7"/>
      <c r="BK19" s="7"/>
      <c r="BL19" s="7"/>
      <c r="BM19" s="7"/>
      <c r="BO19" s="3"/>
      <c r="BP19" s="3"/>
      <c r="BQ19" s="7"/>
      <c r="BR19" s="3"/>
      <c r="BS19" s="3"/>
      <c r="BT19" s="3"/>
      <c r="BU19" s="3"/>
      <c r="BW19" s="7"/>
      <c r="BX19" s="7"/>
      <c r="BY19" s="7"/>
      <c r="BZ19" s="2"/>
      <c r="CA19" s="7"/>
      <c r="CB19" s="7"/>
      <c r="CC19" s="2">
        <v>1.1290322580645162</v>
      </c>
      <c r="CD19" s="24">
        <v>600</v>
      </c>
      <c r="CE19" s="4">
        <v>4</v>
      </c>
      <c r="CF19" s="4">
        <v>34</v>
      </c>
      <c r="CG19" s="2">
        <v>0.8</v>
      </c>
      <c r="CH19" s="4">
        <v>144</v>
      </c>
      <c r="CI19" s="4">
        <v>3.6</v>
      </c>
      <c r="CJ19" s="15">
        <f t="shared" si="14"/>
        <v>293.66666666666669</v>
      </c>
      <c r="CK19" s="7">
        <v>17.62</v>
      </c>
      <c r="CL19" s="7">
        <v>1.014</v>
      </c>
      <c r="CM19" s="7">
        <v>149.9</v>
      </c>
      <c r="CN19" s="7">
        <v>62.5</v>
      </c>
      <c r="CO19" s="15">
        <v>1680</v>
      </c>
      <c r="CP19" s="3">
        <f t="shared" si="15"/>
        <v>7.4004000000000003</v>
      </c>
      <c r="CQ19" s="3">
        <f t="shared" si="16"/>
        <v>29.601600000000001</v>
      </c>
      <c r="CR19" s="7">
        <f>((CK19/CF19)/(CL19/CG19))*100</f>
        <v>40.886413737092482</v>
      </c>
      <c r="CS19" s="7">
        <f t="shared" si="17"/>
        <v>17.376725838264299</v>
      </c>
      <c r="CT19" s="7">
        <f t="shared" si="18"/>
        <v>147.83037475345168</v>
      </c>
      <c r="CU19" s="42">
        <f t="shared" si="19"/>
        <v>62.957999999999998</v>
      </c>
      <c r="CV19" s="42">
        <f t="shared" si="20"/>
        <v>251.83199999999999</v>
      </c>
      <c r="CW19" s="4">
        <v>701</v>
      </c>
      <c r="CX19" s="30">
        <f t="shared" si="21"/>
        <v>212.4</v>
      </c>
      <c r="CY19" s="7">
        <f t="shared" si="22"/>
        <v>293.55702818741833</v>
      </c>
      <c r="CZ19" s="7">
        <f t="shared" si="23"/>
        <v>718.35702818741834</v>
      </c>
      <c r="DA19" s="2">
        <f t="shared" si="24"/>
        <v>0.82127985974139817</v>
      </c>
      <c r="DB19" s="7">
        <f t="shared" si="25"/>
        <v>13.697129081744466</v>
      </c>
      <c r="DC19" s="7">
        <f t="shared" si="26"/>
        <v>42.5</v>
      </c>
      <c r="DD19" s="2">
        <v>1.3440860215053763</v>
      </c>
      <c r="DE19" s="4">
        <v>760</v>
      </c>
      <c r="DF19" s="4">
        <v>4</v>
      </c>
      <c r="DG19" s="4">
        <v>29</v>
      </c>
      <c r="DH19" s="2">
        <v>0.6</v>
      </c>
      <c r="DI19" s="4">
        <v>144</v>
      </c>
      <c r="DJ19" s="7">
        <v>4</v>
      </c>
      <c r="DK19" s="15">
        <f t="shared" si="0"/>
        <v>292.83333333333331</v>
      </c>
      <c r="DL19" s="2">
        <v>23.78</v>
      </c>
      <c r="DM19" s="2">
        <v>1.4580000000000002</v>
      </c>
      <c r="DN19" s="7">
        <v>52.4</v>
      </c>
      <c r="DO19" s="7">
        <v>114.2</v>
      </c>
      <c r="DP19" s="4">
        <v>2000</v>
      </c>
      <c r="DQ19" s="3">
        <f t="shared" si="27"/>
        <v>11.89</v>
      </c>
      <c r="DR19" s="3">
        <f t="shared" si="28"/>
        <v>47.56</v>
      </c>
      <c r="DS19" s="3">
        <v>33.74</v>
      </c>
      <c r="DT19" s="7">
        <f t="shared" si="29"/>
        <v>16.310013717421125</v>
      </c>
      <c r="DU19" s="7">
        <f t="shared" si="30"/>
        <v>35.939643347050747</v>
      </c>
      <c r="DV19" s="3">
        <f t="shared" si="31"/>
        <v>26.2</v>
      </c>
      <c r="DW19" s="3">
        <f t="shared" si="32"/>
        <v>104.8</v>
      </c>
      <c r="DX19" s="4">
        <v>1032</v>
      </c>
      <c r="DY19" s="7">
        <f t="shared" si="33"/>
        <v>166.6</v>
      </c>
      <c r="DZ19" s="7">
        <f t="shared" si="34"/>
        <v>396.18536494306517</v>
      </c>
      <c r="EA19" s="15">
        <f t="shared" si="35"/>
        <v>729.38536494306516</v>
      </c>
      <c r="EB19" s="2">
        <f t="shared" si="36"/>
        <v>0.1497485139460448</v>
      </c>
      <c r="EC19" s="7">
        <f t="shared" si="37"/>
        <v>11.748971193415638</v>
      </c>
      <c r="ED19" s="7">
        <f t="shared" si="13"/>
        <v>48.333333333333336</v>
      </c>
      <c r="FA19" s="7"/>
      <c r="GB19" s="7"/>
    </row>
    <row r="20" spans="1:332" x14ac:dyDescent="0.25">
      <c r="A20" s="9">
        <v>18</v>
      </c>
      <c r="B20" s="2" t="s">
        <v>4</v>
      </c>
      <c r="C20" s="2">
        <v>57</v>
      </c>
      <c r="D20" s="4">
        <v>3</v>
      </c>
      <c r="E20" s="2">
        <v>65</v>
      </c>
      <c r="F20" s="2">
        <v>1.6</v>
      </c>
      <c r="G20" s="2">
        <v>25.390624999999996</v>
      </c>
      <c r="H20" s="15">
        <v>1</v>
      </c>
      <c r="I20" s="15">
        <v>1</v>
      </c>
      <c r="J20" s="15">
        <v>0</v>
      </c>
      <c r="K20" s="15">
        <v>0</v>
      </c>
      <c r="L20" s="15">
        <v>0</v>
      </c>
      <c r="M20" s="15">
        <v>0</v>
      </c>
      <c r="N20" s="15">
        <v>1</v>
      </c>
      <c r="O20" s="15">
        <v>0</v>
      </c>
      <c r="P20" s="15">
        <v>0</v>
      </c>
      <c r="Q20" s="15">
        <v>5</v>
      </c>
      <c r="R20" s="15">
        <v>0</v>
      </c>
      <c r="S20" s="2">
        <v>7.6923076923076927E-2</v>
      </c>
      <c r="T20" s="4">
        <v>0</v>
      </c>
      <c r="U20" s="4">
        <v>0</v>
      </c>
      <c r="V20" s="11">
        <v>0</v>
      </c>
      <c r="W20" s="11">
        <v>50</v>
      </c>
      <c r="X20" s="11">
        <v>191</v>
      </c>
      <c r="Y20" s="2" t="s">
        <v>6</v>
      </c>
      <c r="Z20" s="17">
        <v>2</v>
      </c>
      <c r="AP20" s="7"/>
      <c r="AQ20" s="7"/>
      <c r="AV20" s="7"/>
      <c r="AW20" s="7"/>
      <c r="BB20" s="2">
        <v>1.153846153846154</v>
      </c>
      <c r="BC20" s="4">
        <v>-94</v>
      </c>
      <c r="BD20" s="4">
        <v>5</v>
      </c>
      <c r="BE20" s="4">
        <v>30</v>
      </c>
      <c r="BF20" s="4">
        <v>0.46</v>
      </c>
      <c r="BG20" s="4">
        <v>141</v>
      </c>
      <c r="BH20" s="4">
        <v>3.6</v>
      </c>
      <c r="BI20" s="15">
        <f t="shared" ref="BI20:BI26" si="38">2*BG20+BE20/6</f>
        <v>287</v>
      </c>
      <c r="BJ20" s="7">
        <v>15.16</v>
      </c>
      <c r="BK20" s="7">
        <v>0.68799999999999994</v>
      </c>
      <c r="BL20" s="7">
        <v>15.9</v>
      </c>
      <c r="BM20" s="7">
        <v>105.7</v>
      </c>
      <c r="BN20" s="15">
        <v>1800</v>
      </c>
      <c r="BO20" s="3">
        <f t="shared" ref="BO20:BO26" si="39">BP20/4</f>
        <v>6.8220000000000001</v>
      </c>
      <c r="BP20" s="3">
        <f t="shared" ref="BP20:BP26" si="40">BJ20*BN20/1000</f>
        <v>27.288</v>
      </c>
      <c r="BQ20" s="7">
        <f t="shared" ref="BQ20:BQ26" si="41">((BJ20/BE20)/(BK20/BF20))*100</f>
        <v>33.786821705426355</v>
      </c>
      <c r="BR20" s="3">
        <f t="shared" ref="BR20:BR26" si="42">BJ20/BK20</f>
        <v>22.034883720930235</v>
      </c>
      <c r="BS20" s="7">
        <f t="shared" ref="BS20:BS26" si="43">BL20/BK20</f>
        <v>23.110465116279073</v>
      </c>
      <c r="BT20" s="3">
        <f>BU20/4</f>
        <v>7.1550000000000002</v>
      </c>
      <c r="BU20" s="3">
        <f>BL20*BN20/1000</f>
        <v>28.62</v>
      </c>
      <c r="BV20" s="4">
        <v>725</v>
      </c>
      <c r="BW20" s="7">
        <f t="shared" ref="BW20:BW26" si="44">BL20+BM20</f>
        <v>121.60000000000001</v>
      </c>
      <c r="BX20" s="7">
        <f t="shared" ref="BX20:BX26" si="45">((BJ20*100)/2.1428)*0.357</f>
        <v>252.5723352622737</v>
      </c>
      <c r="BY20" s="7">
        <f t="shared" ref="BY20:BY26" si="46">((BL20+BM20)*2)+BX20</f>
        <v>495.77233526227371</v>
      </c>
      <c r="BZ20" s="2">
        <f t="shared" ref="BZ20:BZ26" si="47">((BL20/BG20)/(BK20*100/BF20))*100</f>
        <v>7.5395843641761509E-2</v>
      </c>
      <c r="CA20" s="7">
        <f t="shared" ref="CA20:CA26" si="48">((BM20/BH20)/(BK20*100/BF20))*100</f>
        <v>19.630975452196385</v>
      </c>
      <c r="CB20" s="7">
        <f t="shared" ref="CB20:CB26" si="49">BE20/BF20</f>
        <v>65.217391304347828</v>
      </c>
      <c r="CC20" s="2">
        <v>2.4358974358974357</v>
      </c>
      <c r="CD20" s="5">
        <v>-514</v>
      </c>
      <c r="CE20" s="25">
        <v>8</v>
      </c>
      <c r="CF20" s="25">
        <v>43</v>
      </c>
      <c r="CG20" s="26">
        <v>0.52</v>
      </c>
      <c r="CH20" s="25">
        <v>148</v>
      </c>
      <c r="CI20" s="25">
        <v>4.4000000000000004</v>
      </c>
      <c r="CJ20" s="15">
        <f t="shared" si="14"/>
        <v>303.16666666666669</v>
      </c>
      <c r="CK20" s="26">
        <v>2.96</v>
      </c>
      <c r="CL20" s="26">
        <v>7.0000000000000007E-2</v>
      </c>
      <c r="CM20" s="27">
        <v>147.69999999999999</v>
      </c>
      <c r="CN20" s="27">
        <v>32.799999999999997</v>
      </c>
      <c r="CO20" s="4">
        <v>3800</v>
      </c>
      <c r="CP20" s="3">
        <f t="shared" si="15"/>
        <v>2.8119999999999998</v>
      </c>
      <c r="CQ20" s="3">
        <f t="shared" si="16"/>
        <v>11.247999999999999</v>
      </c>
      <c r="CR20" s="3">
        <v>51.13</v>
      </c>
      <c r="CS20" s="7">
        <f t="shared" si="17"/>
        <v>42.285714285714285</v>
      </c>
      <c r="CT20" s="7">
        <f t="shared" si="18"/>
        <v>2109.9999999999995</v>
      </c>
      <c r="CU20" s="42">
        <f t="shared" si="19"/>
        <v>140.315</v>
      </c>
      <c r="CV20" s="42">
        <f t="shared" si="20"/>
        <v>561.26</v>
      </c>
      <c r="CW20" s="5">
        <v>311</v>
      </c>
      <c r="CX20" s="30">
        <f t="shared" si="21"/>
        <v>180.5</v>
      </c>
      <c r="CY20" s="7">
        <f t="shared" si="22"/>
        <v>49.314915064401717</v>
      </c>
      <c r="CZ20" s="7">
        <f t="shared" si="23"/>
        <v>410.3149150644017</v>
      </c>
      <c r="DA20" s="2">
        <f t="shared" si="24"/>
        <v>7.4135135135135117</v>
      </c>
      <c r="DB20" s="7">
        <f t="shared" si="25"/>
        <v>55.376623376623357</v>
      </c>
      <c r="DC20" s="7">
        <f t="shared" si="26"/>
        <v>82.692307692307693</v>
      </c>
      <c r="DD20" s="2">
        <v>0.51282051282051289</v>
      </c>
      <c r="DE20" s="4">
        <v>-43</v>
      </c>
      <c r="DF20" s="4">
        <v>8</v>
      </c>
      <c r="DG20" s="4">
        <v>39</v>
      </c>
      <c r="DH20" s="2">
        <v>0.63</v>
      </c>
      <c r="DI20" s="4">
        <v>150</v>
      </c>
      <c r="DJ20" s="7">
        <v>3.7</v>
      </c>
      <c r="DK20" s="15">
        <f t="shared" si="0"/>
        <v>306.5</v>
      </c>
      <c r="DL20" s="2">
        <v>9.11</v>
      </c>
      <c r="DM20" s="2">
        <v>0.64900000000000002</v>
      </c>
      <c r="DN20" s="7">
        <v>59.5</v>
      </c>
      <c r="DO20" s="7">
        <v>74.099999999999994</v>
      </c>
      <c r="DP20" s="4">
        <v>800</v>
      </c>
      <c r="DQ20" s="3">
        <f t="shared" si="27"/>
        <v>1.8220000000000001</v>
      </c>
      <c r="DR20" s="3">
        <f t="shared" si="28"/>
        <v>7.2880000000000003</v>
      </c>
      <c r="DS20" s="3">
        <v>22.67</v>
      </c>
      <c r="DT20" s="7">
        <f t="shared" si="29"/>
        <v>14.036979969183358</v>
      </c>
      <c r="DU20" s="7">
        <f t="shared" si="30"/>
        <v>91.679506933744221</v>
      </c>
      <c r="DV20" s="3">
        <f t="shared" si="31"/>
        <v>11.9</v>
      </c>
      <c r="DW20" s="3">
        <f t="shared" si="32"/>
        <v>47.6</v>
      </c>
      <c r="DX20" s="4">
        <v>366</v>
      </c>
      <c r="DY20" s="7">
        <f t="shared" si="33"/>
        <v>133.6</v>
      </c>
      <c r="DZ20" s="7">
        <f t="shared" si="34"/>
        <v>151.7766473772634</v>
      </c>
      <c r="EA20" s="15">
        <f t="shared" si="35"/>
        <v>418.97664737726336</v>
      </c>
      <c r="EB20" s="2">
        <f t="shared" si="36"/>
        <v>0.3850539291217257</v>
      </c>
      <c r="EC20" s="7">
        <f t="shared" si="37"/>
        <v>19.440719610211133</v>
      </c>
      <c r="ED20" s="7">
        <f t="shared" si="13"/>
        <v>61.904761904761905</v>
      </c>
      <c r="FA20" s="7"/>
      <c r="GB20" s="7"/>
    </row>
    <row r="21" spans="1:332" x14ac:dyDescent="0.25">
      <c r="A21" s="46">
        <v>36</v>
      </c>
      <c r="B21" s="2" t="s">
        <v>4</v>
      </c>
      <c r="C21" s="2">
        <v>32</v>
      </c>
      <c r="D21" s="4">
        <v>1</v>
      </c>
      <c r="E21" s="2">
        <v>75</v>
      </c>
      <c r="F21" s="2">
        <v>1.65</v>
      </c>
      <c r="G21" s="2">
        <v>27.548209366391188</v>
      </c>
      <c r="H21" s="15">
        <v>1</v>
      </c>
      <c r="I21" s="15">
        <v>1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7</v>
      </c>
      <c r="R21" s="15">
        <v>1</v>
      </c>
      <c r="S21" s="2">
        <v>5.3333333333333337E-2</v>
      </c>
      <c r="T21" s="4">
        <v>0</v>
      </c>
      <c r="U21" s="4">
        <v>0</v>
      </c>
      <c r="V21" s="11">
        <v>0</v>
      </c>
      <c r="W21" s="11">
        <v>62</v>
      </c>
      <c r="X21" s="11">
        <v>126</v>
      </c>
      <c r="Y21" s="2" t="s">
        <v>8</v>
      </c>
      <c r="Z21" s="17">
        <v>2</v>
      </c>
      <c r="BB21" s="2">
        <v>1.1111111111111112</v>
      </c>
      <c r="BC21" s="4">
        <v>-348</v>
      </c>
      <c r="BD21" s="4">
        <v>5</v>
      </c>
      <c r="BE21" s="4">
        <v>36</v>
      </c>
      <c r="BF21" s="4">
        <v>0.78</v>
      </c>
      <c r="BG21" s="4">
        <v>146</v>
      </c>
      <c r="BH21" s="4">
        <v>4.2</v>
      </c>
      <c r="BI21" s="15">
        <f t="shared" si="38"/>
        <v>298</v>
      </c>
      <c r="BJ21" s="7">
        <v>24.78</v>
      </c>
      <c r="BK21" s="7">
        <v>2.0340000000000003</v>
      </c>
      <c r="BL21" s="7">
        <v>147.19999999999999</v>
      </c>
      <c r="BM21" s="7">
        <v>55</v>
      </c>
      <c r="BN21" s="15">
        <v>2000</v>
      </c>
      <c r="BO21" s="3">
        <f t="shared" si="39"/>
        <v>12.39</v>
      </c>
      <c r="BP21" s="3">
        <f t="shared" si="40"/>
        <v>49.56</v>
      </c>
      <c r="BQ21" s="7">
        <f t="shared" si="41"/>
        <v>26.396263520157326</v>
      </c>
      <c r="BR21" s="3">
        <f t="shared" si="42"/>
        <v>12.182890855457225</v>
      </c>
      <c r="BS21" s="7">
        <f t="shared" si="43"/>
        <v>72.369714847590942</v>
      </c>
      <c r="BT21" s="3">
        <f>BU21/4</f>
        <v>73.599999999999994</v>
      </c>
      <c r="BU21" s="3">
        <f>BL21*BN21/1000</f>
        <v>294.39999999999998</v>
      </c>
      <c r="BV21" s="4">
        <v>1084</v>
      </c>
      <c r="BW21" s="7">
        <f t="shared" si="44"/>
        <v>202.2</v>
      </c>
      <c r="BX21" s="7">
        <f t="shared" si="45"/>
        <v>412.84580922157932</v>
      </c>
      <c r="BY21" s="7">
        <f t="shared" si="46"/>
        <v>817.24580922157929</v>
      </c>
      <c r="BZ21" s="2">
        <f t="shared" si="47"/>
        <v>0.3866327231583625</v>
      </c>
      <c r="CA21" s="7">
        <f t="shared" si="48"/>
        <v>5.0217727208877641</v>
      </c>
      <c r="CB21" s="7">
        <f t="shared" si="49"/>
        <v>46.153846153846153</v>
      </c>
      <c r="CC21" s="2">
        <v>0.66666666666666663</v>
      </c>
      <c r="CD21" s="24">
        <v>-372</v>
      </c>
      <c r="CE21" s="4">
        <v>5</v>
      </c>
      <c r="CF21" s="4">
        <v>26</v>
      </c>
      <c r="CG21" s="2">
        <v>0.5</v>
      </c>
      <c r="CH21" s="4">
        <v>146</v>
      </c>
      <c r="CI21" s="4">
        <v>3.2</v>
      </c>
      <c r="CJ21" s="15">
        <f t="shared" si="14"/>
        <v>296.33333333333331</v>
      </c>
      <c r="CK21" s="26">
        <v>15.61</v>
      </c>
      <c r="CL21" s="26">
        <v>1.675</v>
      </c>
      <c r="CM21" s="7">
        <v>183.6</v>
      </c>
      <c r="CN21" s="7">
        <v>67</v>
      </c>
      <c r="CO21" s="4">
        <v>1200</v>
      </c>
      <c r="CP21" s="3">
        <f t="shared" si="15"/>
        <v>4.6829999999999998</v>
      </c>
      <c r="CQ21" s="3">
        <f t="shared" si="16"/>
        <v>18.731999999999999</v>
      </c>
      <c r="CR21" s="3">
        <v>17.920000000000002</v>
      </c>
      <c r="CS21" s="7">
        <f t="shared" si="17"/>
        <v>9.3194029850746265</v>
      </c>
      <c r="CT21" s="7">
        <f t="shared" si="18"/>
        <v>109.61194029850746</v>
      </c>
      <c r="CU21" s="42">
        <f t="shared" si="19"/>
        <v>55.08</v>
      </c>
      <c r="CV21" s="42">
        <f t="shared" si="20"/>
        <v>220.32</v>
      </c>
      <c r="CW21" s="4">
        <v>976</v>
      </c>
      <c r="CX21" s="30">
        <f t="shared" si="21"/>
        <v>250.6</v>
      </c>
      <c r="CY21" s="7">
        <f t="shared" si="22"/>
        <v>260.06953518760497</v>
      </c>
      <c r="CZ21" s="7">
        <f t="shared" si="23"/>
        <v>761.26953518760502</v>
      </c>
      <c r="DA21" s="2">
        <f t="shared" si="24"/>
        <v>0.37538335718666938</v>
      </c>
      <c r="DB21" s="7">
        <f t="shared" si="25"/>
        <v>6.25</v>
      </c>
      <c r="DC21" s="7">
        <f t="shared" si="26"/>
        <v>52</v>
      </c>
      <c r="DD21" s="2">
        <v>1.7777777777777777</v>
      </c>
      <c r="DE21" s="4">
        <v>-551</v>
      </c>
      <c r="DF21" s="4">
        <v>5</v>
      </c>
      <c r="DG21" s="4">
        <v>27</v>
      </c>
      <c r="DH21" s="2">
        <v>0.53</v>
      </c>
      <c r="DI21" s="4">
        <v>157</v>
      </c>
      <c r="DJ21" s="7">
        <v>3.6</v>
      </c>
      <c r="DK21" s="15">
        <f t="shared" si="0"/>
        <v>318.5</v>
      </c>
      <c r="DL21" s="2">
        <v>4.7699999999999996</v>
      </c>
      <c r="DM21" s="2">
        <v>0.20100000000000001</v>
      </c>
      <c r="DN21" s="7">
        <v>2</v>
      </c>
      <c r="DO21" s="7">
        <v>3.1</v>
      </c>
      <c r="DP21" s="4">
        <v>3200</v>
      </c>
      <c r="DQ21" s="3">
        <f t="shared" si="27"/>
        <v>3.8159999999999994</v>
      </c>
      <c r="DR21" s="3">
        <f t="shared" si="28"/>
        <v>15.263999999999998</v>
      </c>
      <c r="DS21" s="3">
        <v>46.58</v>
      </c>
      <c r="DT21" s="7">
        <f t="shared" si="29"/>
        <v>23.731343283582085</v>
      </c>
      <c r="DU21" s="7">
        <f t="shared" si="30"/>
        <v>9.9502487562189046</v>
      </c>
      <c r="DV21" s="3">
        <f t="shared" si="31"/>
        <v>1.6</v>
      </c>
      <c r="DW21" s="3">
        <f t="shared" si="32"/>
        <v>6.4</v>
      </c>
      <c r="DX21" s="4">
        <v>123</v>
      </c>
      <c r="DY21" s="7">
        <f t="shared" si="33"/>
        <v>5.0999999999999996</v>
      </c>
      <c r="DZ21" s="7">
        <f t="shared" si="34"/>
        <v>79.470319208512223</v>
      </c>
      <c r="EA21" s="15">
        <f t="shared" si="35"/>
        <v>89.670319208512225</v>
      </c>
      <c r="EB21" s="2">
        <f t="shared" si="36"/>
        <v>3.3590011724815412E-2</v>
      </c>
      <c r="EC21" s="7">
        <f t="shared" si="37"/>
        <v>2.2705914870093973</v>
      </c>
      <c r="ED21" s="7">
        <f t="shared" si="13"/>
        <v>50.943396226415089</v>
      </c>
      <c r="FA21" s="7"/>
      <c r="GB21" s="7"/>
    </row>
    <row r="22" spans="1:332" x14ac:dyDescent="0.25">
      <c r="A22" s="9">
        <v>42</v>
      </c>
      <c r="B22" s="2" t="s">
        <v>4</v>
      </c>
      <c r="C22" s="2">
        <v>23</v>
      </c>
      <c r="D22" s="4">
        <v>1</v>
      </c>
      <c r="E22" s="2">
        <v>75</v>
      </c>
      <c r="F22" s="2">
        <v>1.73</v>
      </c>
      <c r="G22" s="2">
        <v>25.059307026629689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8</v>
      </c>
      <c r="R22" s="15">
        <v>1</v>
      </c>
      <c r="S22" s="2">
        <v>0</v>
      </c>
      <c r="T22" s="4">
        <v>0</v>
      </c>
      <c r="U22" s="4">
        <v>0</v>
      </c>
      <c r="V22" s="11">
        <v>0</v>
      </c>
      <c r="W22" s="11">
        <v>43</v>
      </c>
      <c r="X22" s="11">
        <v>149.1</v>
      </c>
      <c r="Y22" s="2" t="s">
        <v>6</v>
      </c>
      <c r="Z22" s="12">
        <v>1</v>
      </c>
      <c r="AA22" s="2"/>
      <c r="AH22" s="15"/>
      <c r="AJ22" s="7"/>
      <c r="AK22" s="7"/>
      <c r="AN22" s="3"/>
      <c r="AO22" s="3"/>
      <c r="AP22" s="7"/>
      <c r="AQ22" s="7"/>
      <c r="AR22" s="7"/>
      <c r="AS22" s="3"/>
      <c r="AT22" s="3"/>
      <c r="AV22" s="7"/>
      <c r="AW22" s="7"/>
      <c r="AX22" s="7"/>
      <c r="AY22" s="7"/>
      <c r="AZ22" s="7"/>
      <c r="BA22" s="7"/>
      <c r="BB22" s="2">
        <v>0.72222222222222221</v>
      </c>
      <c r="BD22" s="4">
        <v>3</v>
      </c>
      <c r="BE22" s="4">
        <v>19</v>
      </c>
      <c r="BF22" s="2">
        <v>0.8</v>
      </c>
      <c r="BG22" s="4">
        <v>144</v>
      </c>
      <c r="BH22" s="4">
        <v>4.0999999999999996</v>
      </c>
      <c r="BI22" s="15">
        <f t="shared" si="38"/>
        <v>291.16666666666669</v>
      </c>
      <c r="BJ22" s="7">
        <v>21.7</v>
      </c>
      <c r="BK22" s="7">
        <v>2.08</v>
      </c>
      <c r="BL22" s="7">
        <v>87.9</v>
      </c>
      <c r="BM22" s="7">
        <v>160.6</v>
      </c>
      <c r="BN22" s="15">
        <v>1300</v>
      </c>
      <c r="BO22" s="3">
        <f t="shared" si="39"/>
        <v>7.0525000000000002</v>
      </c>
      <c r="BP22" s="3">
        <f t="shared" si="40"/>
        <v>28.21</v>
      </c>
      <c r="BQ22" s="7">
        <f t="shared" si="41"/>
        <v>43.927125506072869</v>
      </c>
      <c r="BR22" s="3">
        <f t="shared" si="42"/>
        <v>10.432692307692307</v>
      </c>
      <c r="BS22" s="7">
        <f t="shared" si="43"/>
        <v>42.259615384615387</v>
      </c>
      <c r="BT22" s="3">
        <f>BU22/4</f>
        <v>28.567500000000003</v>
      </c>
      <c r="BU22" s="3">
        <f>BL22*BN22/1000</f>
        <v>114.27000000000001</v>
      </c>
      <c r="BV22" s="4">
        <v>1011</v>
      </c>
      <c r="BW22" s="7">
        <f t="shared" si="44"/>
        <v>248.5</v>
      </c>
      <c r="BX22" s="7">
        <f t="shared" si="45"/>
        <v>361.53164084375584</v>
      </c>
      <c r="BY22" s="7">
        <f t="shared" si="46"/>
        <v>858.53164084375589</v>
      </c>
      <c r="BZ22" s="2">
        <f t="shared" si="47"/>
        <v>0.23477564102564102</v>
      </c>
      <c r="CA22" s="7">
        <f t="shared" si="48"/>
        <v>15.065666041275797</v>
      </c>
      <c r="CB22" s="7">
        <f t="shared" si="49"/>
        <v>23.75</v>
      </c>
      <c r="CC22" s="2">
        <v>0.77777777777777779</v>
      </c>
      <c r="CD22" s="24">
        <v>1438</v>
      </c>
      <c r="CE22" s="4">
        <v>3</v>
      </c>
      <c r="CF22" s="4">
        <v>20</v>
      </c>
      <c r="CG22" s="2">
        <v>0.7</v>
      </c>
      <c r="CH22" s="4">
        <v>143</v>
      </c>
      <c r="CI22" s="4">
        <v>3.8</v>
      </c>
      <c r="CJ22" s="15">
        <f t="shared" si="14"/>
        <v>289.33333333333331</v>
      </c>
      <c r="CK22" s="26">
        <v>8.5</v>
      </c>
      <c r="CL22" s="26">
        <v>0.79599999999999993</v>
      </c>
      <c r="CM22" s="7">
        <v>131.80000000000001</v>
      </c>
      <c r="CN22" s="7">
        <v>54.5</v>
      </c>
      <c r="CO22" s="4">
        <v>1400</v>
      </c>
      <c r="CP22" s="3">
        <f t="shared" si="15"/>
        <v>2.9750000000000001</v>
      </c>
      <c r="CQ22" s="3">
        <f t="shared" si="16"/>
        <v>11.9</v>
      </c>
      <c r="CR22" s="3">
        <v>37.369999999999997</v>
      </c>
      <c r="CS22" s="7">
        <f t="shared" si="17"/>
        <v>10.678391959798995</v>
      </c>
      <c r="CT22" s="7">
        <f t="shared" si="18"/>
        <v>165.5778894472362</v>
      </c>
      <c r="CU22" s="42">
        <f t="shared" si="19"/>
        <v>46.13000000000001</v>
      </c>
      <c r="CV22" s="42">
        <f t="shared" si="20"/>
        <v>184.52000000000004</v>
      </c>
      <c r="CW22" s="4">
        <v>497</v>
      </c>
      <c r="CX22" s="30">
        <f t="shared" si="21"/>
        <v>186.3</v>
      </c>
      <c r="CY22" s="7">
        <f t="shared" si="22"/>
        <v>141.61377636736981</v>
      </c>
      <c r="CZ22" s="7">
        <f t="shared" si="23"/>
        <v>514.21377636736986</v>
      </c>
      <c r="DA22" s="2">
        <f t="shared" si="24"/>
        <v>0.81052113715430318</v>
      </c>
      <c r="DB22" s="7">
        <f t="shared" si="25"/>
        <v>12.612404125892624</v>
      </c>
      <c r="DC22" s="7">
        <f t="shared" si="26"/>
        <v>28.571428571428573</v>
      </c>
      <c r="DD22" s="2">
        <v>0.55555555555555558</v>
      </c>
      <c r="DE22" s="4">
        <v>1106</v>
      </c>
      <c r="DF22" s="4">
        <v>2</v>
      </c>
      <c r="DG22" s="4">
        <v>18</v>
      </c>
      <c r="DH22" s="2">
        <v>0.64</v>
      </c>
      <c r="DI22" s="4">
        <v>149</v>
      </c>
      <c r="DJ22" s="7">
        <v>4.2</v>
      </c>
      <c r="DK22" s="15">
        <f t="shared" si="0"/>
        <v>301</v>
      </c>
      <c r="DL22" s="2">
        <v>21.06</v>
      </c>
      <c r="DM22" s="2">
        <v>2.444</v>
      </c>
      <c r="DN22" s="7">
        <v>135.4</v>
      </c>
      <c r="DO22" s="7">
        <v>56.1</v>
      </c>
      <c r="DP22" s="4">
        <v>1000</v>
      </c>
      <c r="DQ22" s="3">
        <f t="shared" si="27"/>
        <v>5.2649999999999997</v>
      </c>
      <c r="DR22" s="3">
        <f t="shared" si="28"/>
        <v>21.06</v>
      </c>
      <c r="DS22" s="3">
        <v>30.63</v>
      </c>
      <c r="DT22" s="7">
        <f t="shared" si="29"/>
        <v>8.6170212765957448</v>
      </c>
      <c r="DU22" s="7">
        <f t="shared" si="30"/>
        <v>55.400981996726678</v>
      </c>
      <c r="DV22" s="3">
        <f t="shared" si="31"/>
        <v>33.85</v>
      </c>
      <c r="DW22" s="3">
        <f t="shared" si="32"/>
        <v>135.4</v>
      </c>
      <c r="DX22" s="4">
        <v>792</v>
      </c>
      <c r="DY22" s="7">
        <f t="shared" si="33"/>
        <v>191.5</v>
      </c>
      <c r="DZ22" s="7">
        <f t="shared" si="34"/>
        <v>350.86895650550684</v>
      </c>
      <c r="EA22" s="15">
        <f t="shared" si="35"/>
        <v>733.86895650550684</v>
      </c>
      <c r="EB22" s="2">
        <f t="shared" si="36"/>
        <v>0.23796394951614147</v>
      </c>
      <c r="EC22" s="7">
        <f t="shared" si="37"/>
        <v>3.4977788169277533</v>
      </c>
      <c r="ED22" s="7">
        <f t="shared" si="13"/>
        <v>28.125</v>
      </c>
      <c r="FA22" s="7"/>
      <c r="GB22" s="7"/>
    </row>
    <row r="23" spans="1:332" x14ac:dyDescent="0.25">
      <c r="A23" s="9">
        <v>50</v>
      </c>
      <c r="B23" s="4" t="s">
        <v>4</v>
      </c>
      <c r="C23" s="4">
        <v>71</v>
      </c>
      <c r="D23" s="4">
        <v>1</v>
      </c>
      <c r="E23" s="4">
        <v>60</v>
      </c>
      <c r="F23" s="4">
        <v>1.63</v>
      </c>
      <c r="G23" s="4">
        <v>22.582709172343712</v>
      </c>
      <c r="H23" s="15">
        <v>1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1</v>
      </c>
      <c r="O23" s="15">
        <v>0</v>
      </c>
      <c r="P23" s="15">
        <v>0</v>
      </c>
      <c r="Q23" s="15">
        <v>7</v>
      </c>
      <c r="R23" s="15">
        <v>1</v>
      </c>
      <c r="S23" s="2">
        <v>0</v>
      </c>
      <c r="T23" s="4">
        <v>0</v>
      </c>
      <c r="U23" s="4">
        <v>0</v>
      </c>
      <c r="V23" s="4">
        <v>1</v>
      </c>
      <c r="W23" s="4">
        <v>72</v>
      </c>
      <c r="X23" s="11">
        <v>87.29</v>
      </c>
      <c r="Y23" s="4" t="s">
        <v>6</v>
      </c>
      <c r="Z23" s="12">
        <v>1</v>
      </c>
      <c r="AA23" s="2"/>
      <c r="AH23" s="15"/>
      <c r="AJ23" s="7"/>
      <c r="AK23" s="7"/>
      <c r="AN23" s="3"/>
      <c r="AO23" s="3"/>
      <c r="AP23" s="7"/>
      <c r="AQ23" s="7"/>
      <c r="AR23" s="7"/>
      <c r="AS23" s="3"/>
      <c r="AT23" s="3"/>
      <c r="AV23" s="7"/>
      <c r="AW23" s="7"/>
      <c r="AX23" s="7"/>
      <c r="AY23" s="7"/>
      <c r="AZ23" s="7"/>
      <c r="BA23" s="7"/>
      <c r="BB23" s="2">
        <v>1.5277777777777777</v>
      </c>
      <c r="BC23" s="4">
        <v>-2390</v>
      </c>
      <c r="BD23" s="4">
        <v>3</v>
      </c>
      <c r="BE23" s="4">
        <v>45</v>
      </c>
      <c r="BF23" s="4">
        <v>0.91</v>
      </c>
      <c r="BG23" s="4">
        <v>141</v>
      </c>
      <c r="BH23" s="7">
        <v>4</v>
      </c>
      <c r="BI23" s="15">
        <f t="shared" si="38"/>
        <v>289.5</v>
      </c>
      <c r="BJ23" s="7">
        <v>17.46</v>
      </c>
      <c r="BK23" s="7">
        <v>0.72730000000000006</v>
      </c>
      <c r="BL23" s="7">
        <v>92.7</v>
      </c>
      <c r="BM23" s="7">
        <v>73.8</v>
      </c>
      <c r="BN23" s="4">
        <v>2200</v>
      </c>
      <c r="BO23" s="3">
        <f t="shared" si="39"/>
        <v>9.6029999999999998</v>
      </c>
      <c r="BP23" s="3">
        <f t="shared" si="40"/>
        <v>38.411999999999999</v>
      </c>
      <c r="BQ23" s="7">
        <f t="shared" si="41"/>
        <v>48.54667949951876</v>
      </c>
      <c r="BR23" s="3">
        <f t="shared" si="42"/>
        <v>24.006599752509281</v>
      </c>
      <c r="BS23" s="7">
        <f t="shared" si="43"/>
        <v>127.45772033548741</v>
      </c>
      <c r="BT23" s="3">
        <v>50.985000000000007</v>
      </c>
      <c r="BU23" s="3">
        <v>203.94000000000003</v>
      </c>
      <c r="BV23" s="4">
        <v>680</v>
      </c>
      <c r="BW23" s="7">
        <f t="shared" si="44"/>
        <v>166.5</v>
      </c>
      <c r="BX23" s="7">
        <f t="shared" si="45"/>
        <v>290.89135710285609</v>
      </c>
      <c r="BY23" s="7">
        <f t="shared" si="46"/>
        <v>623.89135710285609</v>
      </c>
      <c r="BZ23" s="2">
        <f t="shared" si="47"/>
        <v>0.82259947166874858</v>
      </c>
      <c r="CA23" s="7">
        <f t="shared" si="48"/>
        <v>23.084696823869105</v>
      </c>
      <c r="CB23" s="7">
        <f t="shared" si="49"/>
        <v>49.450549450549445</v>
      </c>
      <c r="CC23" s="2">
        <v>0.75</v>
      </c>
      <c r="CD23" s="24">
        <v>-1242</v>
      </c>
      <c r="CE23" s="4">
        <v>5</v>
      </c>
      <c r="CF23" s="4">
        <v>37</v>
      </c>
      <c r="CG23" s="2">
        <v>0.82</v>
      </c>
      <c r="CH23" s="4">
        <v>143</v>
      </c>
      <c r="CI23" s="4">
        <v>3.2</v>
      </c>
      <c r="CJ23" s="15">
        <f t="shared" si="14"/>
        <v>292.16666666666669</v>
      </c>
      <c r="CK23" s="53"/>
      <c r="CL23" s="53"/>
      <c r="CM23" s="53"/>
      <c r="CN23" s="53"/>
      <c r="CO23" s="4">
        <v>1080</v>
      </c>
      <c r="CP23" s="3"/>
      <c r="CQ23" s="3"/>
      <c r="CR23" s="3"/>
      <c r="CS23" s="7"/>
      <c r="CT23" s="7"/>
      <c r="CU23" s="42"/>
      <c r="CV23" s="42"/>
      <c r="CX23" s="30"/>
      <c r="CY23" s="7"/>
      <c r="CZ23" s="7"/>
      <c r="DA23" s="2"/>
      <c r="DB23" s="7"/>
      <c r="DC23" s="7">
        <f t="shared" si="26"/>
        <v>45.121951219512198</v>
      </c>
      <c r="DD23" s="2">
        <v>0.83333333333333337</v>
      </c>
      <c r="DE23" s="4">
        <v>548</v>
      </c>
      <c r="DF23" s="4">
        <v>3</v>
      </c>
      <c r="DG23" s="4">
        <v>44</v>
      </c>
      <c r="DH23" s="2">
        <v>0.9</v>
      </c>
      <c r="DI23" s="4">
        <v>139</v>
      </c>
      <c r="DJ23" s="7">
        <v>3.6</v>
      </c>
      <c r="DK23" s="15">
        <f t="shared" si="0"/>
        <v>285.33333333333331</v>
      </c>
      <c r="DL23" s="2">
        <v>15.81</v>
      </c>
      <c r="DM23" s="2">
        <v>0.77269999999999994</v>
      </c>
      <c r="DN23" s="7">
        <v>34.5</v>
      </c>
      <c r="DO23" s="7">
        <v>18.3</v>
      </c>
      <c r="DP23" s="4">
        <v>1200</v>
      </c>
      <c r="DQ23" s="3">
        <f t="shared" si="27"/>
        <v>4.7430000000000003</v>
      </c>
      <c r="DR23" s="3">
        <f t="shared" si="28"/>
        <v>18.972000000000001</v>
      </c>
      <c r="DS23" s="3">
        <v>41.85</v>
      </c>
      <c r="DT23" s="7">
        <f t="shared" si="29"/>
        <v>20.460722143134465</v>
      </c>
      <c r="DU23" s="7">
        <f t="shared" si="30"/>
        <v>44.648634657693805</v>
      </c>
      <c r="DV23" s="3">
        <f t="shared" si="31"/>
        <v>10.35</v>
      </c>
      <c r="DW23" s="3">
        <f t="shared" si="32"/>
        <v>41.4</v>
      </c>
      <c r="DX23" s="4">
        <v>369</v>
      </c>
      <c r="DY23" s="7">
        <f t="shared" si="33"/>
        <v>52.8</v>
      </c>
      <c r="DZ23" s="7">
        <f t="shared" si="34"/>
        <v>263.40162404330783</v>
      </c>
      <c r="EA23" s="15">
        <f t="shared" si="35"/>
        <v>369.00162404330786</v>
      </c>
      <c r="EB23" s="2">
        <f t="shared" si="36"/>
        <v>0.28909187907859302</v>
      </c>
      <c r="EC23" s="7">
        <f t="shared" si="37"/>
        <v>5.9207972046072213</v>
      </c>
      <c r="ED23" s="7">
        <f t="shared" si="13"/>
        <v>48.888888888888886</v>
      </c>
      <c r="FA23" s="7"/>
      <c r="GB23" s="7"/>
    </row>
    <row r="24" spans="1:332" x14ac:dyDescent="0.25">
      <c r="A24" s="9">
        <v>37</v>
      </c>
      <c r="B24" s="2" t="s">
        <v>5</v>
      </c>
      <c r="C24" s="2">
        <v>43</v>
      </c>
      <c r="D24" s="4">
        <v>2</v>
      </c>
      <c r="E24" s="2">
        <v>65</v>
      </c>
      <c r="F24" s="2">
        <v>1.72</v>
      </c>
      <c r="G24" s="2">
        <v>21.971335857220122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7</v>
      </c>
      <c r="R24" s="15">
        <v>1</v>
      </c>
      <c r="S24" s="2">
        <v>0</v>
      </c>
      <c r="T24" s="4">
        <v>0</v>
      </c>
      <c r="U24" s="4">
        <v>0</v>
      </c>
      <c r="V24" s="11">
        <v>0</v>
      </c>
      <c r="W24" s="11">
        <v>53</v>
      </c>
      <c r="X24" s="11">
        <v>109.8</v>
      </c>
      <c r="Y24" s="2" t="s">
        <v>6</v>
      </c>
      <c r="Z24" s="12">
        <v>1</v>
      </c>
      <c r="AA24" s="2">
        <v>1.15384615384615</v>
      </c>
      <c r="AB24" s="4">
        <v>-3359</v>
      </c>
      <c r="AC24" s="4">
        <v>3</v>
      </c>
      <c r="AD24" s="4">
        <v>25</v>
      </c>
      <c r="AE24" s="4">
        <v>0.99</v>
      </c>
      <c r="AF24" s="4">
        <v>143</v>
      </c>
      <c r="AG24" s="4">
        <v>4.0999999999999996</v>
      </c>
      <c r="AH24" s="15">
        <f>2*AF24+AD24/6</f>
        <v>290.16666666666669</v>
      </c>
      <c r="AI24" s="4">
        <v>20.8</v>
      </c>
      <c r="AJ24" s="7">
        <v>2.3660000000000001</v>
      </c>
      <c r="AK24" s="7">
        <v>201.1</v>
      </c>
      <c r="AL24" s="4">
        <v>95.7</v>
      </c>
      <c r="AM24" s="4">
        <v>1800</v>
      </c>
      <c r="AN24" s="52">
        <f>AO24/4</f>
        <v>9.36</v>
      </c>
      <c r="AO24" s="3">
        <f>AI24*AM24/1000</f>
        <v>37.44</v>
      </c>
      <c r="AP24" s="7">
        <f>((AI24/AD24)/(AJ24/AE24))*100</f>
        <v>34.813186813186817</v>
      </c>
      <c r="AQ24" s="7">
        <f>AI24/AJ24</f>
        <v>8.791208791208792</v>
      </c>
      <c r="AR24" s="7">
        <f>AK24/AJ24</f>
        <v>84.995773457311913</v>
      </c>
      <c r="AS24" s="3">
        <f>AT24/4</f>
        <v>90.495000000000005</v>
      </c>
      <c r="AT24" s="3">
        <f>AK24*AM24/1000</f>
        <v>361.98</v>
      </c>
      <c r="AU24" s="4">
        <v>940</v>
      </c>
      <c r="AV24" s="7">
        <f>AK24+AL24</f>
        <v>296.8</v>
      </c>
      <c r="AW24" s="7">
        <f>((AI24*100)/2.1428)*0.357</f>
        <v>346.53724099309318</v>
      </c>
      <c r="AX24" s="7">
        <f>((AK24+AL24)*2)+AW24</f>
        <v>940.1372409930932</v>
      </c>
      <c r="AY24" s="7">
        <f>((AK24/AF24)/(AJ24*100/AE24))*100</f>
        <v>0.58843227778139007</v>
      </c>
      <c r="AZ24" s="7">
        <f>((AL24/AG24)/(AJ24*100/AE24))*100</f>
        <v>9.7667154608993254</v>
      </c>
      <c r="BA24" s="7">
        <f>AD24/AE24</f>
        <v>25.252525252525253</v>
      </c>
      <c r="BB24" s="2">
        <v>0.51282051282051289</v>
      </c>
      <c r="BC24" s="4">
        <v>561</v>
      </c>
      <c r="BD24" s="4">
        <v>1</v>
      </c>
      <c r="BE24" s="15">
        <v>27</v>
      </c>
      <c r="BF24" s="2">
        <v>0.86</v>
      </c>
      <c r="BG24" s="52">
        <v>145</v>
      </c>
      <c r="BH24" s="1">
        <v>3.7</v>
      </c>
      <c r="BI24" s="15">
        <f t="shared" si="38"/>
        <v>294.5</v>
      </c>
      <c r="BJ24" s="3">
        <v>28.88</v>
      </c>
      <c r="BK24" s="3">
        <v>2.903</v>
      </c>
      <c r="BL24" s="3">
        <v>145.9</v>
      </c>
      <c r="BM24" s="7">
        <v>54.7</v>
      </c>
      <c r="BN24" s="4">
        <v>800</v>
      </c>
      <c r="BO24" s="3">
        <f t="shared" si="39"/>
        <v>5.7759999999999998</v>
      </c>
      <c r="BP24" s="3">
        <f t="shared" si="40"/>
        <v>23.103999999999999</v>
      </c>
      <c r="BQ24" s="7">
        <f t="shared" si="41"/>
        <v>31.687271149896016</v>
      </c>
      <c r="BR24" s="3">
        <f t="shared" si="42"/>
        <v>9.9483293145022387</v>
      </c>
      <c r="BS24" s="7">
        <f t="shared" si="43"/>
        <v>50.258353427488807</v>
      </c>
      <c r="BT24" s="3">
        <f>BU24/4</f>
        <v>29.18</v>
      </c>
      <c r="BU24" s="3">
        <f>BL24*BN24/1000</f>
        <v>116.72</v>
      </c>
      <c r="BV24" s="4">
        <v>1049</v>
      </c>
      <c r="BW24" s="7">
        <f t="shared" si="44"/>
        <v>200.60000000000002</v>
      </c>
      <c r="BX24" s="7">
        <f t="shared" si="45"/>
        <v>481.153630763487</v>
      </c>
      <c r="BY24" s="7">
        <f t="shared" si="46"/>
        <v>882.35363076348699</v>
      </c>
      <c r="BZ24" s="2">
        <f t="shared" si="47"/>
        <v>0.29808402722510596</v>
      </c>
      <c r="CA24" s="7">
        <f t="shared" si="48"/>
        <v>4.3796259228570626</v>
      </c>
      <c r="CB24" s="7">
        <f t="shared" si="49"/>
        <v>31.395348837209301</v>
      </c>
      <c r="CC24" s="2">
        <v>0.51282051282051289</v>
      </c>
      <c r="CD24" s="24">
        <v>-117</v>
      </c>
      <c r="CE24" s="4">
        <v>5</v>
      </c>
      <c r="CF24" s="4">
        <v>26</v>
      </c>
      <c r="CG24" s="2">
        <v>0.78</v>
      </c>
      <c r="CH24" s="4">
        <v>140</v>
      </c>
      <c r="CI24" s="4">
        <v>4.5999999999999996</v>
      </c>
      <c r="CJ24" s="15">
        <f t="shared" si="14"/>
        <v>284.33333333333331</v>
      </c>
      <c r="CK24" s="2">
        <v>22.36</v>
      </c>
      <c r="CL24" s="2">
        <v>1.754</v>
      </c>
      <c r="CM24" s="7">
        <v>191.9</v>
      </c>
      <c r="CN24" s="7">
        <v>51.9</v>
      </c>
      <c r="CO24" s="4">
        <v>800</v>
      </c>
      <c r="CP24" s="3">
        <f>CQ24/4</f>
        <v>4.4720000000000004</v>
      </c>
      <c r="CQ24" s="3">
        <f>CK24*CO24/1000</f>
        <v>17.888000000000002</v>
      </c>
      <c r="CR24" s="3">
        <v>38.24</v>
      </c>
      <c r="CS24" s="7">
        <f>CK24/CL24</f>
        <v>12.74800456100342</v>
      </c>
      <c r="CT24" s="7">
        <f>CM24/CL24</f>
        <v>109.40706955530217</v>
      </c>
      <c r="CU24" s="42">
        <f>CV24/4</f>
        <v>38.380000000000003</v>
      </c>
      <c r="CV24" s="42">
        <f>CM24*CO24/1000</f>
        <v>153.52000000000001</v>
      </c>
      <c r="CW24" s="4">
        <v>922</v>
      </c>
      <c r="CX24" s="30">
        <f>CM24+CN24</f>
        <v>243.8</v>
      </c>
      <c r="CY24" s="7">
        <f>((CK24*100)/2.1428)*0.357</f>
        <v>372.52753406757512</v>
      </c>
      <c r="CZ24" s="7">
        <f>((CN24+CM24)*2)+CY24</f>
        <v>860.1275340675752</v>
      </c>
      <c r="DA24" s="2">
        <f>((CM24/CH24)/(CL24*100/CG24))*100</f>
        <v>0.60955367323668364</v>
      </c>
      <c r="DB24" s="7">
        <f>((CN24/CI24)/(CL24*100/CG24))*100</f>
        <v>5.0173516434485155</v>
      </c>
      <c r="DC24" s="7">
        <f t="shared" si="26"/>
        <v>33.333333333333336</v>
      </c>
      <c r="DD24" s="2">
        <v>0.92307692307692302</v>
      </c>
      <c r="DE24" s="4">
        <v>732</v>
      </c>
      <c r="DF24" s="4">
        <v>3</v>
      </c>
      <c r="DG24" s="4">
        <v>41</v>
      </c>
      <c r="DH24" s="2">
        <v>0.97</v>
      </c>
      <c r="DI24" s="4">
        <v>142</v>
      </c>
      <c r="DJ24" s="7">
        <v>4.2</v>
      </c>
      <c r="DK24" s="15">
        <f t="shared" si="0"/>
        <v>290.83333333333331</v>
      </c>
      <c r="DL24" s="2">
        <v>27.48</v>
      </c>
      <c r="DM24" s="2">
        <v>1.9930000000000001</v>
      </c>
      <c r="DN24" s="7">
        <v>109.8</v>
      </c>
      <c r="DO24" s="7">
        <v>62.3</v>
      </c>
      <c r="DP24" s="11">
        <v>1440</v>
      </c>
      <c r="DQ24" s="3">
        <f t="shared" si="27"/>
        <v>9.8927999999999994</v>
      </c>
      <c r="DR24" s="3">
        <f t="shared" si="28"/>
        <v>39.571199999999997</v>
      </c>
      <c r="DS24" s="3">
        <v>32.619999999999997</v>
      </c>
      <c r="DT24" s="7">
        <f t="shared" si="29"/>
        <v>13.788258906171601</v>
      </c>
      <c r="DU24" s="7">
        <f t="shared" si="30"/>
        <v>55.092824887104861</v>
      </c>
      <c r="DV24" s="3">
        <f t="shared" si="31"/>
        <v>39.527999999999999</v>
      </c>
      <c r="DW24" s="3">
        <f t="shared" si="32"/>
        <v>158.11199999999999</v>
      </c>
      <c r="DX24" s="4">
        <v>820</v>
      </c>
      <c r="DY24" s="7">
        <f t="shared" si="33"/>
        <v>172.1</v>
      </c>
      <c r="DZ24" s="7">
        <f t="shared" si="34"/>
        <v>457.8290087735673</v>
      </c>
      <c r="EA24" s="15">
        <f t="shared" si="35"/>
        <v>802.02900877356728</v>
      </c>
      <c r="EB24" s="2">
        <f t="shared" si="36"/>
        <v>0.3763383108485332</v>
      </c>
      <c r="EC24" s="7">
        <f t="shared" si="37"/>
        <v>7.2194346880749274</v>
      </c>
      <c r="ED24" s="7">
        <f t="shared" si="13"/>
        <v>42.268041237113401</v>
      </c>
      <c r="FA24" s="7"/>
      <c r="GB24" s="7"/>
    </row>
    <row r="25" spans="1:332" x14ac:dyDescent="0.25">
      <c r="A25" s="9">
        <v>54</v>
      </c>
      <c r="B25" s="2" t="s">
        <v>5</v>
      </c>
      <c r="C25" s="2">
        <v>69</v>
      </c>
      <c r="D25" s="4">
        <v>1</v>
      </c>
      <c r="E25" s="2">
        <v>76</v>
      </c>
      <c r="F25" s="2">
        <v>1.65</v>
      </c>
      <c r="G25" s="2">
        <v>27.915518824609737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1</v>
      </c>
      <c r="O25" s="15">
        <v>0</v>
      </c>
      <c r="P25" s="15">
        <v>0</v>
      </c>
      <c r="Q25" s="15">
        <v>5</v>
      </c>
      <c r="R25" s="15">
        <v>0</v>
      </c>
      <c r="S25" s="2">
        <v>0</v>
      </c>
      <c r="T25" s="4">
        <v>0</v>
      </c>
      <c r="U25" s="4">
        <v>0</v>
      </c>
      <c r="V25" s="11">
        <v>0</v>
      </c>
      <c r="W25" s="11">
        <v>43</v>
      </c>
      <c r="X25" s="11">
        <v>53.7</v>
      </c>
      <c r="Y25" s="2" t="s">
        <v>8</v>
      </c>
      <c r="Z25" s="12">
        <v>1</v>
      </c>
      <c r="AA25" s="2">
        <v>0.52631578947368418</v>
      </c>
      <c r="AB25" s="4">
        <v>-169</v>
      </c>
      <c r="AC25" s="4">
        <v>1</v>
      </c>
      <c r="AD25" s="4">
        <v>41</v>
      </c>
      <c r="AE25" s="4">
        <v>1.38</v>
      </c>
      <c r="AF25" s="4">
        <v>141</v>
      </c>
      <c r="AG25" s="4">
        <v>4.7</v>
      </c>
      <c r="AH25" s="15">
        <f>2*AF25+AD25/6</f>
        <v>288.83333333333331</v>
      </c>
      <c r="AI25" s="7">
        <v>25.6</v>
      </c>
      <c r="AJ25" s="7">
        <v>2.3462000000000001</v>
      </c>
      <c r="AK25" s="7">
        <v>63</v>
      </c>
      <c r="AL25" s="4">
        <v>72.5</v>
      </c>
      <c r="AM25" s="15">
        <v>960</v>
      </c>
      <c r="AN25" s="52">
        <f>AO25/4</f>
        <v>6.1440000000000001</v>
      </c>
      <c r="AO25" s="3">
        <f>AI25*AM25/1000</f>
        <v>24.576000000000001</v>
      </c>
      <c r="AP25" s="7">
        <f>((AI25/AD25)/(AJ25/AE25))*100</f>
        <v>36.725706955304993</v>
      </c>
      <c r="AQ25" s="7">
        <f>AI25/AJ25</f>
        <v>10.911260762083369</v>
      </c>
      <c r="AR25" s="7">
        <f>AK25/AJ25</f>
        <v>26.851930781689539</v>
      </c>
      <c r="AS25" s="3">
        <f>AT25/4</f>
        <v>15.12</v>
      </c>
      <c r="AT25" s="3">
        <f>AK25*AM25/1000</f>
        <v>60.48</v>
      </c>
      <c r="AU25" s="4">
        <v>658</v>
      </c>
      <c r="AV25" s="7">
        <f>AK25+AL25</f>
        <v>135.5</v>
      </c>
      <c r="AW25" s="7">
        <f>((AI25*100)/2.1428)*0.357</f>
        <v>426.50737352996083</v>
      </c>
      <c r="AX25" s="7">
        <f>((AK25+AL25)*2)+AW25</f>
        <v>697.50737352996089</v>
      </c>
      <c r="AY25" s="7">
        <f>((AK25/AF25)/(AJ25*100/AE25))*100</f>
        <v>0.26280613105483375</v>
      </c>
      <c r="AZ25" s="7">
        <f>((AL25/AG25)/(AJ25*100/AE25))*100</f>
        <v>9.0730688102264025</v>
      </c>
      <c r="BA25" s="7">
        <f>AD25/AE25</f>
        <v>29.710144927536234</v>
      </c>
      <c r="BB25" s="2">
        <v>0.80645161290322587</v>
      </c>
      <c r="BC25" s="4">
        <v>1312</v>
      </c>
      <c r="BD25" s="4">
        <v>2</v>
      </c>
      <c r="BE25" s="15">
        <v>37</v>
      </c>
      <c r="BF25" s="2">
        <v>1.32</v>
      </c>
      <c r="BG25" s="52">
        <v>144</v>
      </c>
      <c r="BH25" s="1">
        <v>3.8</v>
      </c>
      <c r="BI25" s="15">
        <f t="shared" si="38"/>
        <v>294.16666666666669</v>
      </c>
      <c r="BJ25" s="3">
        <v>19.57</v>
      </c>
      <c r="BK25" s="3">
        <v>1.6922999999999999</v>
      </c>
      <c r="BL25" s="3">
        <v>83.2</v>
      </c>
      <c r="BM25" s="3">
        <v>71.099999999999994</v>
      </c>
      <c r="BN25" s="4">
        <v>1200</v>
      </c>
      <c r="BO25" s="3">
        <f t="shared" si="39"/>
        <v>5.8710000000000004</v>
      </c>
      <c r="BP25" s="3">
        <f t="shared" si="40"/>
        <v>23.484000000000002</v>
      </c>
      <c r="BQ25" s="7">
        <f t="shared" si="41"/>
        <v>41.255863202326601</v>
      </c>
      <c r="BR25" s="3">
        <f t="shared" si="42"/>
        <v>11.564143473379426</v>
      </c>
      <c r="BS25" s="7">
        <f t="shared" si="43"/>
        <v>49.163859835726527</v>
      </c>
      <c r="BT25" s="3">
        <f>BU25/4</f>
        <v>24.96</v>
      </c>
      <c r="BU25" s="3">
        <f>BL25*BN25/1000</f>
        <v>99.84</v>
      </c>
      <c r="BV25" s="4">
        <v>617</v>
      </c>
      <c r="BW25" s="7">
        <f t="shared" si="44"/>
        <v>154.30000000000001</v>
      </c>
      <c r="BX25" s="7">
        <f t="shared" si="45"/>
        <v>326.04489453052082</v>
      </c>
      <c r="BY25" s="7">
        <f t="shared" si="46"/>
        <v>634.64489453052079</v>
      </c>
      <c r="BZ25" s="2">
        <f t="shared" si="47"/>
        <v>0.45066871516082657</v>
      </c>
      <c r="CA25" s="7">
        <f t="shared" si="48"/>
        <v>14.5942768639379</v>
      </c>
      <c r="CB25" s="7">
        <f t="shared" si="49"/>
        <v>28.030303030303028</v>
      </c>
      <c r="CC25" s="2">
        <v>1.075268817204301</v>
      </c>
      <c r="CD25" s="24">
        <v>1479</v>
      </c>
      <c r="CE25" s="4">
        <v>2</v>
      </c>
      <c r="CF25" s="4">
        <v>31</v>
      </c>
      <c r="CG25" s="2">
        <v>1.42</v>
      </c>
      <c r="CH25" s="4">
        <v>146</v>
      </c>
      <c r="CI25" s="4">
        <v>3.7</v>
      </c>
      <c r="CJ25" s="15">
        <f t="shared" si="14"/>
        <v>297.16666666666669</v>
      </c>
      <c r="CK25" s="2"/>
      <c r="CL25" s="2"/>
      <c r="CM25" s="53"/>
      <c r="CN25" s="53"/>
      <c r="CO25" s="15">
        <v>1600</v>
      </c>
      <c r="CP25" s="3"/>
      <c r="CQ25" s="3"/>
      <c r="CR25" s="3"/>
      <c r="CS25" s="7"/>
      <c r="CT25" s="7"/>
      <c r="CU25" s="42"/>
      <c r="CV25" s="42"/>
      <c r="CX25" s="30"/>
      <c r="CY25" s="7"/>
      <c r="CZ25" s="7"/>
      <c r="DA25" s="2"/>
      <c r="DB25" s="7"/>
      <c r="DC25" s="7">
        <f t="shared" si="26"/>
        <v>21.83098591549296</v>
      </c>
      <c r="DD25" s="2">
        <v>0.80645161290322587</v>
      </c>
      <c r="DE25" s="4">
        <v>15</v>
      </c>
      <c r="DF25" s="4">
        <v>2</v>
      </c>
      <c r="DG25" s="4">
        <v>27</v>
      </c>
      <c r="DH25" s="2">
        <v>1.43</v>
      </c>
      <c r="DI25" s="4">
        <v>145</v>
      </c>
      <c r="DJ25" s="7">
        <v>3.4</v>
      </c>
      <c r="DK25" s="15">
        <f t="shared" si="0"/>
        <v>294.5</v>
      </c>
      <c r="DL25" s="2">
        <v>6.54</v>
      </c>
      <c r="DM25" s="2">
        <v>0.77969999999999995</v>
      </c>
      <c r="DN25" s="7">
        <v>147.4</v>
      </c>
      <c r="DO25" s="7">
        <v>28</v>
      </c>
      <c r="DP25" s="4">
        <v>1200</v>
      </c>
      <c r="DQ25" s="3">
        <f t="shared" si="27"/>
        <v>1.962</v>
      </c>
      <c r="DR25" s="3">
        <f t="shared" si="28"/>
        <v>7.8479999999999999</v>
      </c>
      <c r="DS25" s="3">
        <v>44.42</v>
      </c>
      <c r="DT25" s="7">
        <f t="shared" si="29"/>
        <v>8.3878414774913441</v>
      </c>
      <c r="DU25" s="7">
        <f t="shared" si="30"/>
        <v>189.04706938566116</v>
      </c>
      <c r="DV25" s="3">
        <f t="shared" si="31"/>
        <v>44.22</v>
      </c>
      <c r="DW25" s="3">
        <f t="shared" si="32"/>
        <v>176.88</v>
      </c>
      <c r="DX25" s="4">
        <v>428</v>
      </c>
      <c r="DY25" s="7">
        <f t="shared" si="33"/>
        <v>175.4</v>
      </c>
      <c r="DZ25" s="7">
        <f t="shared" si="34"/>
        <v>108.95930558148218</v>
      </c>
      <c r="EA25" s="15">
        <f t="shared" si="35"/>
        <v>459.75930558148218</v>
      </c>
      <c r="EB25" s="2">
        <f t="shared" si="36"/>
        <v>1.8643952360103138</v>
      </c>
      <c r="EC25" s="7">
        <f t="shared" si="37"/>
        <v>15.103848388143254</v>
      </c>
      <c r="ED25" s="7">
        <f t="shared" si="13"/>
        <v>18.881118881118883</v>
      </c>
      <c r="FA25" s="7"/>
      <c r="GB25" s="7"/>
    </row>
    <row r="26" spans="1:332" x14ac:dyDescent="0.25">
      <c r="A26" s="8">
        <v>67</v>
      </c>
      <c r="B26" s="2" t="s">
        <v>5</v>
      </c>
      <c r="C26" s="2">
        <v>45</v>
      </c>
      <c r="D26" s="4">
        <v>2</v>
      </c>
      <c r="E26" s="2">
        <v>75</v>
      </c>
      <c r="F26" s="2">
        <v>1.8</v>
      </c>
      <c r="G26" s="2">
        <v>23.148148148148145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5</v>
      </c>
      <c r="R26" s="15">
        <v>1</v>
      </c>
      <c r="S26" s="2">
        <v>0.10666666666666667</v>
      </c>
      <c r="T26" s="4">
        <v>1</v>
      </c>
      <c r="U26" s="4">
        <v>0</v>
      </c>
      <c r="V26" s="11">
        <v>0</v>
      </c>
      <c r="W26" s="11">
        <v>62</v>
      </c>
      <c r="X26" s="11">
        <v>227.45</v>
      </c>
      <c r="Y26" s="2" t="s">
        <v>8</v>
      </c>
      <c r="Z26" s="12">
        <v>1</v>
      </c>
      <c r="AA26" s="2">
        <v>0.77777777777777779</v>
      </c>
      <c r="AB26" s="4">
        <v>528</v>
      </c>
      <c r="AC26" s="4">
        <v>2</v>
      </c>
      <c r="AD26" s="4">
        <v>26</v>
      </c>
      <c r="AE26" s="4">
        <v>0.43</v>
      </c>
      <c r="AF26" s="4">
        <v>135</v>
      </c>
      <c r="AG26" s="4">
        <v>4.7</v>
      </c>
      <c r="AH26" s="15">
        <f>2*AF26+AD26/6</f>
        <v>274.33333333333331</v>
      </c>
      <c r="AI26" s="7">
        <v>19.840999999999998</v>
      </c>
      <c r="AJ26" s="7">
        <v>1.2370000000000001</v>
      </c>
      <c r="AK26" s="7">
        <v>163.19999999999999</v>
      </c>
      <c r="AL26" s="4">
        <v>35.200000000000003</v>
      </c>
      <c r="AM26" s="4">
        <v>1400</v>
      </c>
      <c r="AN26" s="52">
        <f>AO26/4</f>
        <v>6.9443499999999991</v>
      </c>
      <c r="AO26" s="3">
        <f>AI26*AM26/1000</f>
        <v>27.777399999999997</v>
      </c>
      <c r="AP26" s="7">
        <f>((AI26/AD26)/(AJ26/AE26))*100</f>
        <v>26.527050556557423</v>
      </c>
      <c r="AQ26" s="7">
        <f>AI26/AJ26</f>
        <v>16.039611964430069</v>
      </c>
      <c r="AR26" s="7">
        <f>AK26/AJ26</f>
        <v>131.9320937752627</v>
      </c>
      <c r="AS26" s="3">
        <f>AT26/4</f>
        <v>57.11999999999999</v>
      </c>
      <c r="AT26" s="3">
        <f>AK26*AM26/1000</f>
        <v>228.47999999999996</v>
      </c>
      <c r="AU26" s="4">
        <v>632</v>
      </c>
      <c r="AV26" s="7">
        <f>AK26+AL26</f>
        <v>198.39999999999998</v>
      </c>
      <c r="AW26" s="7">
        <f>((AI26*100)/2.1428)*0.357</f>
        <v>330.5598749299981</v>
      </c>
      <c r="AX26" s="7">
        <f>((AK26+AL26)*2)+AW26</f>
        <v>727.35987492999811</v>
      </c>
      <c r="AY26" s="7">
        <f>((AK26/AF26)/(AJ26*100/AE26))*100</f>
        <v>0.42022815054342949</v>
      </c>
      <c r="AZ26" s="7">
        <f>((AL26/AG26)/(AJ26*100/AE26))*100</f>
        <v>2.603415951426753</v>
      </c>
      <c r="BA26" s="7">
        <f>AD26/AE26</f>
        <v>60.465116279069768</v>
      </c>
      <c r="BB26" s="2">
        <v>0.61111111111111105</v>
      </c>
      <c r="BC26" s="4">
        <v>574</v>
      </c>
      <c r="BD26" s="4">
        <v>2</v>
      </c>
      <c r="BE26" s="15">
        <v>32</v>
      </c>
      <c r="BF26" s="2">
        <v>0.61</v>
      </c>
      <c r="BG26" s="52">
        <v>137</v>
      </c>
      <c r="BH26" s="1">
        <v>5.5</v>
      </c>
      <c r="BI26" s="15">
        <f t="shared" si="38"/>
        <v>279.33333333333331</v>
      </c>
      <c r="BJ26" s="3">
        <v>20.594999999999999</v>
      </c>
      <c r="BK26" s="3">
        <v>1.1990000000000001</v>
      </c>
      <c r="BL26" s="3">
        <v>58.6</v>
      </c>
      <c r="BM26" s="3">
        <v>45.4</v>
      </c>
      <c r="BN26" s="4">
        <v>1100</v>
      </c>
      <c r="BO26" s="3">
        <f t="shared" si="39"/>
        <v>5.6636249999999997</v>
      </c>
      <c r="BP26" s="3">
        <f t="shared" si="40"/>
        <v>22.654499999999999</v>
      </c>
      <c r="BQ26" s="7">
        <f t="shared" si="41"/>
        <v>32.743301709758128</v>
      </c>
      <c r="BR26" s="3">
        <f t="shared" si="42"/>
        <v>17.176814011676395</v>
      </c>
      <c r="BS26" s="7">
        <f t="shared" si="43"/>
        <v>48.874061718098417</v>
      </c>
      <c r="BT26" s="3">
        <f>BU26/4</f>
        <v>16.114999999999998</v>
      </c>
      <c r="BU26" s="3">
        <f>BL26*BN26/1000</f>
        <v>64.459999999999994</v>
      </c>
      <c r="BV26" s="4">
        <v>362</v>
      </c>
      <c r="BW26" s="7">
        <f t="shared" si="44"/>
        <v>104</v>
      </c>
      <c r="BX26" s="7">
        <f t="shared" si="45"/>
        <v>343.12184991599776</v>
      </c>
      <c r="BY26" s="7">
        <f t="shared" si="46"/>
        <v>551.1218499159977</v>
      </c>
      <c r="BZ26" s="2">
        <f t="shared" si="47"/>
        <v>0.2176144353871535</v>
      </c>
      <c r="CA26" s="7">
        <f t="shared" si="48"/>
        <v>4.1995602395936009</v>
      </c>
      <c r="CB26" s="7">
        <f t="shared" si="49"/>
        <v>52.459016393442624</v>
      </c>
      <c r="CC26" s="2">
        <v>0.6333333333333333</v>
      </c>
      <c r="CD26" s="24">
        <v>236</v>
      </c>
      <c r="CE26" s="4">
        <v>2</v>
      </c>
      <c r="CF26" s="4">
        <v>38</v>
      </c>
      <c r="CG26" s="2">
        <v>0.63</v>
      </c>
      <c r="CH26" s="4">
        <v>136</v>
      </c>
      <c r="CI26" s="4">
        <v>4.7</v>
      </c>
      <c r="CJ26" s="15">
        <f t="shared" si="14"/>
        <v>278.33333333333331</v>
      </c>
      <c r="CK26" s="2">
        <v>30.250999999999998</v>
      </c>
      <c r="CL26" s="2">
        <v>1.6840000000000002</v>
      </c>
      <c r="CM26" s="7">
        <v>31.2</v>
      </c>
      <c r="CN26" s="7">
        <v>84.3</v>
      </c>
      <c r="CO26" s="4">
        <v>1140</v>
      </c>
      <c r="CP26" s="3">
        <f>CQ26/4</f>
        <v>8.6215349999999997</v>
      </c>
      <c r="CQ26" s="3">
        <f>CK26*CO26/1000</f>
        <v>34.486139999999999</v>
      </c>
      <c r="CR26" s="3">
        <v>29.73</v>
      </c>
      <c r="CS26" s="7">
        <f>CK26/CL26</f>
        <v>17.963776722090259</v>
      </c>
      <c r="CT26" s="7">
        <f>CM26/CL26</f>
        <v>18.527315914489311</v>
      </c>
      <c r="CU26" s="42">
        <f>CV26/4</f>
        <v>8.8919999999999995</v>
      </c>
      <c r="CV26" s="42">
        <f>CM26*CO26/1000</f>
        <v>35.567999999999998</v>
      </c>
      <c r="CW26" s="4">
        <v>723</v>
      </c>
      <c r="CX26" s="30">
        <f>CM26+CN26</f>
        <v>115.5</v>
      </c>
      <c r="CY26" s="7">
        <f>((CK26*100)/2.1428)*0.357</f>
        <v>503.99509986932986</v>
      </c>
      <c r="CZ26" s="7">
        <f>((CN26+CM26)*2)+CY26</f>
        <v>734.99509986932981</v>
      </c>
      <c r="DA26" s="14">
        <f>((CM26/CH26)/(CL26*100/CG26))*100</f>
        <v>8.5825066368590192E-2</v>
      </c>
      <c r="DB26" s="7">
        <f>((CN26/CI26)/(CL26*100/CG26))*100</f>
        <v>6.7100874311416581</v>
      </c>
      <c r="DC26" s="7">
        <f t="shared" si="26"/>
        <v>60.317460317460316</v>
      </c>
      <c r="DD26" s="2">
        <v>0.66666666666666663</v>
      </c>
      <c r="DE26" s="4">
        <v>308</v>
      </c>
      <c r="DF26" s="4">
        <v>2</v>
      </c>
      <c r="DG26" s="4">
        <v>40</v>
      </c>
      <c r="DH26" s="2">
        <v>0.66</v>
      </c>
      <c r="DI26" s="4">
        <v>134</v>
      </c>
      <c r="DJ26" s="7">
        <v>4.7</v>
      </c>
      <c r="DK26" s="15">
        <f t="shared" si="0"/>
        <v>274.66666666666669</v>
      </c>
      <c r="DP26" s="4">
        <v>1200</v>
      </c>
      <c r="DQ26" s="3"/>
      <c r="DR26" s="3"/>
      <c r="DS26" s="3"/>
      <c r="DT26" s="7"/>
      <c r="DU26" s="7"/>
      <c r="DV26" s="3"/>
      <c r="DW26" s="3"/>
      <c r="DY26" s="7"/>
      <c r="DZ26" s="7"/>
      <c r="EA26" s="15"/>
      <c r="EB26" s="2"/>
      <c r="EC26" s="7"/>
      <c r="ED26" s="7">
        <f t="shared" si="13"/>
        <v>60.606060606060602</v>
      </c>
      <c r="FA26" s="7"/>
      <c r="GB26" s="7"/>
    </row>
    <row r="27" spans="1:332" x14ac:dyDescent="0.25">
      <c r="A27" s="9">
        <v>76</v>
      </c>
      <c r="B27" s="2" t="s">
        <v>5</v>
      </c>
      <c r="C27" s="2">
        <v>63</v>
      </c>
      <c r="D27" s="4">
        <v>2</v>
      </c>
      <c r="E27" s="2">
        <v>60</v>
      </c>
      <c r="F27" s="2">
        <v>1.65</v>
      </c>
      <c r="G27" s="2">
        <v>22.03856749311295</v>
      </c>
      <c r="H27" s="15"/>
      <c r="I27" s="15"/>
      <c r="J27" s="15"/>
      <c r="K27" s="15"/>
      <c r="L27" s="15"/>
      <c r="M27" s="15"/>
      <c r="N27" s="15"/>
      <c r="O27" s="15"/>
      <c r="P27" s="15"/>
      <c r="Q27" s="15">
        <v>7</v>
      </c>
      <c r="R27" s="15">
        <v>0</v>
      </c>
      <c r="S27" s="2">
        <v>0</v>
      </c>
      <c r="T27" s="4">
        <v>0</v>
      </c>
      <c r="U27" s="4">
        <v>0</v>
      </c>
      <c r="V27" s="11">
        <v>0</v>
      </c>
      <c r="W27" s="11">
        <v>48</v>
      </c>
      <c r="X27" s="11">
        <v>101.44</v>
      </c>
      <c r="Y27" s="2" t="s">
        <v>8</v>
      </c>
      <c r="Z27" s="12">
        <v>1</v>
      </c>
      <c r="AA27" s="2">
        <v>0.55555555555555558</v>
      </c>
      <c r="AB27" s="4">
        <v>-74</v>
      </c>
      <c r="AC27" s="4">
        <v>7</v>
      </c>
      <c r="AH27" s="15"/>
      <c r="AI27" s="7">
        <v>12.952999999999999</v>
      </c>
      <c r="AJ27" s="7">
        <v>2.9889999999999999</v>
      </c>
      <c r="AK27" s="7">
        <v>21.7</v>
      </c>
      <c r="AL27" s="4">
        <v>64.2</v>
      </c>
      <c r="AM27" s="4">
        <v>800</v>
      </c>
      <c r="AN27" s="52">
        <f>AO27/4</f>
        <v>2.5905999999999998</v>
      </c>
      <c r="AO27" s="3">
        <f>AI27*AM27/1000</f>
        <v>10.362399999999999</v>
      </c>
      <c r="AP27" s="7"/>
      <c r="AQ27" s="7">
        <f>AI27/AJ27</f>
        <v>4.3335563733690199</v>
      </c>
      <c r="AR27" s="7">
        <f>AK27/AJ27</f>
        <v>7.2599531615925059</v>
      </c>
      <c r="AS27" s="3">
        <f>AT27/4</f>
        <v>4.34</v>
      </c>
      <c r="AT27" s="3">
        <f>AK27*AM27/1000</f>
        <v>17.36</v>
      </c>
      <c r="AU27" s="4">
        <v>529</v>
      </c>
      <c r="AV27" s="7">
        <f>AK27+AL27</f>
        <v>85.9</v>
      </c>
      <c r="AW27" s="7">
        <f>((AI27*100)/2.1428)*0.357</f>
        <v>215.80273473959306</v>
      </c>
      <c r="AX27" s="7">
        <f>((AK27+AL27)*2)+AW27</f>
        <v>387.60273473959307</v>
      </c>
      <c r="AY27" s="7"/>
      <c r="AZ27" s="7"/>
      <c r="BA27" s="7"/>
      <c r="BB27" s="2">
        <v>0.55555555555555558</v>
      </c>
      <c r="BC27" s="4">
        <v>790</v>
      </c>
      <c r="BD27" s="4">
        <v>6</v>
      </c>
      <c r="BE27" s="4">
        <v>38</v>
      </c>
      <c r="BF27" s="4">
        <v>0.72</v>
      </c>
      <c r="BG27" s="4">
        <v>150</v>
      </c>
      <c r="BH27" s="4">
        <v>3.5</v>
      </c>
      <c r="BI27" s="15">
        <f>2*CH27+CF27/6</f>
        <v>308.83333333333331</v>
      </c>
      <c r="BJ27" s="7"/>
      <c r="BK27" s="7"/>
      <c r="BL27" s="7"/>
      <c r="BM27" s="7"/>
      <c r="BN27" s="4">
        <v>800</v>
      </c>
      <c r="BO27" s="3"/>
      <c r="BP27" s="3"/>
      <c r="BQ27" s="7"/>
      <c r="BR27" s="16"/>
      <c r="BS27" s="3"/>
      <c r="BT27" s="3"/>
      <c r="BU27" s="3"/>
      <c r="BW27" s="7"/>
      <c r="BX27" s="7"/>
      <c r="BY27" s="7"/>
      <c r="BZ27" s="2"/>
      <c r="CA27" s="7"/>
      <c r="CB27" s="7">
        <f>CF27/CG27</f>
        <v>49.152542372881356</v>
      </c>
      <c r="CC27" s="2"/>
      <c r="CD27" s="24">
        <v>1040</v>
      </c>
      <c r="CE27" s="4">
        <v>6</v>
      </c>
      <c r="CF27" s="15">
        <v>29</v>
      </c>
      <c r="CG27" s="2">
        <v>0.59</v>
      </c>
      <c r="CH27" s="52">
        <v>152</v>
      </c>
      <c r="CI27" s="1">
        <v>3.4</v>
      </c>
      <c r="CJ27" s="15">
        <f>2*DI27+DG27/6</f>
        <v>301.5</v>
      </c>
      <c r="CK27" s="53"/>
      <c r="CL27" s="53"/>
      <c r="CM27" s="53"/>
      <c r="CN27" s="53"/>
      <c r="CP27" s="3"/>
      <c r="CQ27" s="3"/>
      <c r="CR27" s="7"/>
      <c r="CS27" s="7"/>
      <c r="CT27" s="7"/>
      <c r="CU27" s="42"/>
      <c r="CV27" s="42"/>
      <c r="CX27" s="30"/>
      <c r="CY27" s="7"/>
      <c r="CZ27" s="7"/>
      <c r="DA27" s="2"/>
      <c r="DB27" s="7"/>
      <c r="DC27" s="7">
        <f>DG27/DH27</f>
        <v>50.769230769230766</v>
      </c>
      <c r="DD27" s="2"/>
      <c r="DF27" s="4">
        <v>6</v>
      </c>
      <c r="DG27" s="4">
        <v>33</v>
      </c>
      <c r="DH27" s="2">
        <v>0.65</v>
      </c>
      <c r="DI27" s="4">
        <v>148</v>
      </c>
      <c r="DJ27" s="4">
        <v>3.6</v>
      </c>
      <c r="DK27" s="15">
        <f t="shared" si="0"/>
        <v>301.5</v>
      </c>
      <c r="DQ27" s="3"/>
      <c r="DR27" s="3"/>
      <c r="DS27" s="7"/>
      <c r="DT27" s="7"/>
      <c r="DU27" s="7"/>
      <c r="DV27" s="3"/>
      <c r="DW27" s="3"/>
      <c r="DY27" s="7"/>
      <c r="DZ27" s="7"/>
      <c r="EA27" s="15"/>
      <c r="EB27" s="2"/>
      <c r="EC27" s="7"/>
      <c r="ED27" s="7"/>
      <c r="FA27" s="7"/>
      <c r="GB27" s="7"/>
    </row>
    <row r="28" spans="1:332" x14ac:dyDescent="0.25">
      <c r="A28" s="9">
        <v>3</v>
      </c>
      <c r="B28" s="47" t="s">
        <v>9</v>
      </c>
      <c r="C28" s="47">
        <v>73</v>
      </c>
      <c r="D28" s="4">
        <v>1</v>
      </c>
      <c r="E28" s="47">
        <v>45</v>
      </c>
      <c r="F28" s="47">
        <v>1.52</v>
      </c>
      <c r="G28" s="47">
        <v>19.477146814404431</v>
      </c>
      <c r="H28" s="15">
        <v>1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68">
        <v>8</v>
      </c>
      <c r="R28" s="68">
        <v>0</v>
      </c>
      <c r="S28" s="47">
        <v>0</v>
      </c>
      <c r="T28" s="4">
        <v>0</v>
      </c>
      <c r="U28" s="4">
        <v>0</v>
      </c>
      <c r="V28" s="11">
        <v>0</v>
      </c>
      <c r="W28" s="11">
        <v>29</v>
      </c>
      <c r="X28" s="11">
        <v>101.6</v>
      </c>
      <c r="Y28" s="47" t="s">
        <v>6</v>
      </c>
      <c r="Z28" s="12">
        <v>0</v>
      </c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0"/>
      <c r="AO28" s="10"/>
      <c r="AP28" s="11"/>
      <c r="AQ28" s="11"/>
      <c r="AR28" s="11"/>
      <c r="AS28" s="10"/>
      <c r="AT28" s="10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11"/>
      <c r="BG28" s="11"/>
      <c r="BH28" s="11"/>
      <c r="BI28" s="11"/>
      <c r="BJ28" s="11"/>
      <c r="BK28" s="11"/>
      <c r="BL28" s="11"/>
      <c r="BM28" s="11"/>
      <c r="BN28" s="11"/>
      <c r="BO28" s="10"/>
      <c r="BP28" s="10"/>
      <c r="BQ28" s="51"/>
      <c r="BR28" s="11"/>
      <c r="BS28" s="11"/>
      <c r="BT28" s="10"/>
      <c r="BU28" s="10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0"/>
      <c r="CQ28" s="10"/>
      <c r="CR28" s="11"/>
      <c r="CS28" s="11"/>
      <c r="CT28" s="11"/>
      <c r="CU28" s="10"/>
      <c r="CV28" s="10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0"/>
      <c r="DR28" s="10"/>
      <c r="DS28" s="11"/>
      <c r="DT28" s="11"/>
      <c r="DU28" s="11"/>
      <c r="DV28" s="10"/>
      <c r="DW28" s="10"/>
      <c r="DX28" s="11"/>
      <c r="DY28" s="11"/>
      <c r="DZ28" s="11"/>
      <c r="EA28" s="11"/>
      <c r="EB28" s="11"/>
      <c r="EC28" s="11"/>
      <c r="ED28" s="11"/>
      <c r="EE28" s="48">
        <v>1.212962962962963</v>
      </c>
      <c r="EF28" s="6">
        <v>880</v>
      </c>
      <c r="EG28" s="6">
        <v>2</v>
      </c>
      <c r="EH28" s="6">
        <v>12</v>
      </c>
      <c r="EI28" s="6">
        <v>0.47</v>
      </c>
      <c r="EJ28" s="6">
        <v>138</v>
      </c>
      <c r="EK28" s="6">
        <v>3.5</v>
      </c>
      <c r="EL28" s="49">
        <f>2*EJ28+EH28/6</f>
        <v>278</v>
      </c>
      <c r="EM28" s="4">
        <v>4.9000000000000004</v>
      </c>
      <c r="EN28" s="4">
        <v>0.43</v>
      </c>
      <c r="EO28" s="4">
        <v>97</v>
      </c>
      <c r="EP28" s="4">
        <v>13</v>
      </c>
      <c r="EQ28" s="6">
        <v>300</v>
      </c>
      <c r="ER28" s="11">
        <v>1310</v>
      </c>
      <c r="ES28" s="42">
        <f t="shared" ref="ES28:ES56" si="50">ET28/4</f>
        <v>1.6047500000000001</v>
      </c>
      <c r="ET28" s="42">
        <f t="shared" ref="ET28:ET56" si="51">EM28*ER28/1000</f>
        <v>6.4190000000000005</v>
      </c>
      <c r="EU28" s="30">
        <f t="shared" ref="EU28:EU54" si="52">((EM28/EH28)/(EN28/EI28))*100</f>
        <v>44.63178294573644</v>
      </c>
      <c r="EV28" s="30">
        <f t="shared" ref="EV28:EV56" si="53">EM28/EN28</f>
        <v>11.395348837209303</v>
      </c>
      <c r="EW28" s="30">
        <f t="shared" ref="EW28:EW56" si="54">EO28/EN28</f>
        <v>225.58139534883722</v>
      </c>
      <c r="EX28" s="42">
        <f t="shared" ref="EX28:EX56" si="55">EY28/4</f>
        <v>31.767499999999998</v>
      </c>
      <c r="EY28" s="42">
        <f t="shared" ref="EY28:EY56" si="56">EO28*ER28/1000</f>
        <v>127.07</v>
      </c>
      <c r="EZ28" s="30">
        <f t="shared" ref="EZ28:EZ56" si="57">EO28+EP28</f>
        <v>110</v>
      </c>
      <c r="FA28" s="7">
        <f t="shared" ref="FA28:FA56" si="58">((EM28*100)/2.1428)*0.357</f>
        <v>81.63617696471907</v>
      </c>
      <c r="FB28" s="30">
        <f t="shared" ref="FB28:FB56" si="59">((EO28+EP28)*2)+FA28</f>
        <v>301.63617696471908</v>
      </c>
      <c r="FC28" s="33">
        <f>((EO28/EJ28)/(EN28*100/EI28))*100</f>
        <v>0.76828446241995274</v>
      </c>
      <c r="FD28" s="30">
        <f t="shared" ref="FD28:FD56" si="60">((EP28/EK28)/(EN28*100/EI28))*100</f>
        <v>4.059800664451827</v>
      </c>
      <c r="FE28" s="30">
        <f t="shared" ref="FE28:FE56" si="61">EH28/EI28</f>
        <v>25.531914893617024</v>
      </c>
      <c r="FF28" s="6"/>
      <c r="FG28" s="6"/>
      <c r="FH28" s="6"/>
      <c r="FI28" s="6"/>
      <c r="FJ28" s="6"/>
      <c r="FK28" s="11"/>
      <c r="FL28" s="11"/>
      <c r="FM28" s="11"/>
      <c r="FN28" s="11">
        <v>2.7</v>
      </c>
      <c r="FO28" s="11">
        <v>0.16</v>
      </c>
      <c r="FP28" s="11">
        <v>146</v>
      </c>
      <c r="FQ28" s="11">
        <v>10</v>
      </c>
      <c r="FR28" s="11"/>
      <c r="FS28" s="11"/>
      <c r="FT28" s="10"/>
      <c r="FU28" s="10"/>
      <c r="FV28" s="40"/>
      <c r="FW28" s="11"/>
      <c r="FX28" s="11"/>
      <c r="FY28" s="39"/>
      <c r="FZ28" s="39"/>
      <c r="GA28" s="6"/>
      <c r="GB28" s="50"/>
      <c r="GC28" s="6"/>
      <c r="GD28" s="6"/>
      <c r="GE28" s="6"/>
      <c r="GF28" s="11"/>
      <c r="GG28" s="2">
        <f t="shared" ref="GG28:GT30" si="62">AVERAGE(EE28,FF28)</f>
        <v>1.212962962962963</v>
      </c>
      <c r="GH28" s="15">
        <f t="shared" si="62"/>
        <v>880</v>
      </c>
      <c r="GI28" s="15">
        <f t="shared" si="62"/>
        <v>2</v>
      </c>
      <c r="GJ28" s="15">
        <f t="shared" si="62"/>
        <v>12</v>
      </c>
      <c r="GK28" s="2">
        <f t="shared" si="62"/>
        <v>0.47</v>
      </c>
      <c r="GL28" s="15">
        <f t="shared" si="62"/>
        <v>138</v>
      </c>
      <c r="GM28" s="7">
        <f t="shared" si="62"/>
        <v>3.5</v>
      </c>
      <c r="GN28" s="15">
        <f t="shared" si="62"/>
        <v>278</v>
      </c>
      <c r="GO28" s="7">
        <f t="shared" si="62"/>
        <v>3.8000000000000003</v>
      </c>
      <c r="GP28" s="7">
        <f t="shared" si="62"/>
        <v>0.29499999999999998</v>
      </c>
      <c r="GQ28" s="7">
        <f t="shared" si="62"/>
        <v>121.5</v>
      </c>
      <c r="GR28" s="7">
        <f t="shared" si="62"/>
        <v>11.5</v>
      </c>
      <c r="GS28" s="15">
        <f t="shared" si="62"/>
        <v>300</v>
      </c>
      <c r="GT28" s="15">
        <f t="shared" si="62"/>
        <v>1310</v>
      </c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2"/>
      <c r="HF28" s="7"/>
      <c r="HG28" s="7"/>
      <c r="HH28" s="7"/>
      <c r="HJ28" s="4">
        <v>2</v>
      </c>
      <c r="HK28" s="4">
        <v>16</v>
      </c>
      <c r="HL28" s="4">
        <v>0.45</v>
      </c>
      <c r="HM28" s="4">
        <v>139</v>
      </c>
      <c r="HN28" s="4">
        <v>3.9</v>
      </c>
      <c r="HO28" s="15">
        <f>(2*HM28)+(HK28/6)</f>
        <v>280.66666666666669</v>
      </c>
      <c r="HP28" s="62"/>
      <c r="HQ28" s="62"/>
      <c r="HR28" s="62"/>
      <c r="HS28" s="62"/>
      <c r="HT28" s="4">
        <v>301</v>
      </c>
      <c r="HV28" s="40"/>
      <c r="HW28" s="40"/>
      <c r="HX28" s="40"/>
      <c r="HY28" s="29"/>
      <c r="HZ28" s="29"/>
      <c r="IA28" s="40"/>
      <c r="IB28" s="40"/>
      <c r="IC28" s="44"/>
      <c r="ID28" s="7"/>
      <c r="IE28" s="44"/>
      <c r="IF28" s="28"/>
      <c r="IG28" s="44"/>
      <c r="IH28" s="7">
        <f>HK28/HL28</f>
        <v>35.555555555555557</v>
      </c>
      <c r="IW28" s="40"/>
      <c r="IX28" s="40"/>
      <c r="IY28" s="40"/>
      <c r="IZ28" s="29"/>
      <c r="JA28" s="29"/>
      <c r="JB28" s="40"/>
      <c r="JC28" s="40"/>
      <c r="JD28" s="44"/>
      <c r="JE28" s="7"/>
      <c r="JF28" s="44"/>
      <c r="JG28" s="28"/>
      <c r="JH28" s="44"/>
      <c r="JI28" s="7"/>
      <c r="JQ28" s="15"/>
      <c r="JY28" s="40"/>
      <c r="JZ28" s="40"/>
      <c r="KA28" s="29"/>
      <c r="KB28" s="29"/>
      <c r="KC28" s="40"/>
      <c r="KD28" s="40"/>
      <c r="KE28" s="44"/>
      <c r="KF28" s="7"/>
      <c r="KG28" s="44"/>
      <c r="KH28" s="28"/>
      <c r="KI28" s="44"/>
      <c r="KJ28" s="7"/>
      <c r="KK28" s="2">
        <f t="shared" ref="KK28:KT30" si="63">AVERAGE(EE28,FF28,HH28,II28,JJ28)</f>
        <v>1.212962962962963</v>
      </c>
      <c r="KL28" s="15">
        <f t="shared" si="63"/>
        <v>880</v>
      </c>
      <c r="KM28" s="15">
        <f t="shared" si="63"/>
        <v>2</v>
      </c>
      <c r="KN28" s="15">
        <f t="shared" si="63"/>
        <v>14</v>
      </c>
      <c r="KO28" s="2">
        <f t="shared" si="63"/>
        <v>0.45999999999999996</v>
      </c>
      <c r="KP28" s="15">
        <f t="shared" si="63"/>
        <v>138.5</v>
      </c>
      <c r="KQ28" s="7">
        <f t="shared" si="63"/>
        <v>3.7</v>
      </c>
      <c r="KR28" s="15">
        <f t="shared" si="63"/>
        <v>279.33333333333337</v>
      </c>
      <c r="KS28" s="7">
        <f t="shared" si="63"/>
        <v>3.8000000000000003</v>
      </c>
      <c r="KT28" s="7">
        <f t="shared" si="63"/>
        <v>0.29499999999999998</v>
      </c>
      <c r="KU28" s="7">
        <f t="shared" ref="KU28:LD30" si="64">AVERAGE(EO28,FP28,HR28,IS28,JT28)</f>
        <v>121.5</v>
      </c>
      <c r="KV28" s="7">
        <f t="shared" si="64"/>
        <v>11.5</v>
      </c>
      <c r="KW28" s="15">
        <f t="shared" si="64"/>
        <v>300.5</v>
      </c>
      <c r="KX28" s="15">
        <f t="shared" si="64"/>
        <v>1310</v>
      </c>
      <c r="KY28" s="7">
        <f t="shared" si="64"/>
        <v>1.6047500000000001</v>
      </c>
      <c r="KZ28" s="7">
        <f t="shared" si="64"/>
        <v>6.4190000000000005</v>
      </c>
      <c r="LA28" s="7">
        <f t="shared" si="64"/>
        <v>44.63178294573644</v>
      </c>
      <c r="LB28" s="7">
        <f t="shared" si="64"/>
        <v>11.395348837209303</v>
      </c>
      <c r="LC28" s="7">
        <f t="shared" si="64"/>
        <v>225.58139534883722</v>
      </c>
      <c r="LD28" s="7">
        <f t="shared" si="64"/>
        <v>31.767499999999998</v>
      </c>
      <c r="LE28" s="7">
        <f t="shared" ref="LE28:LN30" si="65">AVERAGE(EY28,FZ28,IB28,JC28,KD28)</f>
        <v>127.07</v>
      </c>
      <c r="LF28" s="7">
        <f t="shared" si="65"/>
        <v>110</v>
      </c>
      <c r="LG28" s="7">
        <f t="shared" si="65"/>
        <v>81.63617696471907</v>
      </c>
      <c r="LH28" s="15">
        <f t="shared" si="65"/>
        <v>301.63617696471908</v>
      </c>
      <c r="LI28" s="2">
        <f t="shared" si="65"/>
        <v>0.76828446241995274</v>
      </c>
      <c r="LJ28" s="2">
        <f t="shared" si="65"/>
        <v>4.059800664451827</v>
      </c>
      <c r="LK28" s="2">
        <f t="shared" si="65"/>
        <v>30.543735224586293</v>
      </c>
    </row>
    <row r="29" spans="1:332" x14ac:dyDescent="0.25">
      <c r="A29" s="9">
        <v>5</v>
      </c>
      <c r="B29" s="4" t="s">
        <v>9</v>
      </c>
      <c r="C29" s="4">
        <v>40</v>
      </c>
      <c r="D29" s="4">
        <v>1</v>
      </c>
      <c r="E29" s="4">
        <v>56</v>
      </c>
      <c r="F29" s="4">
        <v>1.64</v>
      </c>
      <c r="G29" s="4">
        <v>20.820939916716245</v>
      </c>
      <c r="H29" s="15">
        <v>1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5</v>
      </c>
      <c r="R29" s="15">
        <v>0</v>
      </c>
      <c r="S29" s="2">
        <v>0</v>
      </c>
      <c r="T29" s="4">
        <v>0</v>
      </c>
      <c r="U29" s="4">
        <v>0</v>
      </c>
      <c r="V29" s="4">
        <v>1</v>
      </c>
      <c r="W29" s="4">
        <v>37</v>
      </c>
      <c r="X29" s="11">
        <v>113.8</v>
      </c>
      <c r="Y29" s="4" t="s">
        <v>6</v>
      </c>
      <c r="Z29" s="12">
        <v>0</v>
      </c>
      <c r="BQ29" s="51"/>
      <c r="EE29" s="31">
        <v>0.96726190476190477</v>
      </c>
      <c r="EF29" s="24">
        <v>2132</v>
      </c>
      <c r="EG29" s="24">
        <v>1</v>
      </c>
      <c r="EH29" s="24">
        <v>19</v>
      </c>
      <c r="EI29" s="24">
        <v>0.61</v>
      </c>
      <c r="EJ29" s="24">
        <v>140</v>
      </c>
      <c r="EK29" s="24">
        <v>4.5</v>
      </c>
      <c r="EL29" s="36">
        <f>2*EJ29+EH29/6</f>
        <v>283.16666666666669</v>
      </c>
      <c r="EM29" s="30">
        <v>8.6999999999999993</v>
      </c>
      <c r="EN29" s="30">
        <v>0.73</v>
      </c>
      <c r="EO29" s="30">
        <v>69</v>
      </c>
      <c r="EP29" s="30">
        <v>27</v>
      </c>
      <c r="EQ29" s="24">
        <v>364</v>
      </c>
      <c r="ER29" s="36">
        <v>1300</v>
      </c>
      <c r="ES29" s="42">
        <f t="shared" si="50"/>
        <v>2.8274999999999997</v>
      </c>
      <c r="ET29" s="42">
        <f t="shared" si="51"/>
        <v>11.309999999999999</v>
      </c>
      <c r="EU29" s="30">
        <f t="shared" si="52"/>
        <v>38.262436914203313</v>
      </c>
      <c r="EV29" s="30">
        <f t="shared" si="53"/>
        <v>11.917808219178081</v>
      </c>
      <c r="EW29" s="30">
        <f t="shared" si="54"/>
        <v>94.520547945205479</v>
      </c>
      <c r="EX29" s="42">
        <f t="shared" si="55"/>
        <v>22.425000000000001</v>
      </c>
      <c r="EY29" s="42">
        <f t="shared" si="56"/>
        <v>89.7</v>
      </c>
      <c r="EZ29" s="30">
        <f t="shared" si="57"/>
        <v>96</v>
      </c>
      <c r="FA29" s="7">
        <f t="shared" si="58"/>
        <v>144.94586522307262</v>
      </c>
      <c r="FB29" s="30">
        <f t="shared" si="59"/>
        <v>336.94586522307259</v>
      </c>
      <c r="FC29" s="33">
        <f>((EO29/EJ29)/(EN29*100/EI29))*100</f>
        <v>0.411839530332681</v>
      </c>
      <c r="FD29" s="30">
        <f t="shared" si="60"/>
        <v>5.0136986301369859</v>
      </c>
      <c r="FE29" s="30">
        <f t="shared" si="61"/>
        <v>31.147540983606557</v>
      </c>
      <c r="FF29" s="24"/>
      <c r="FG29" s="24"/>
      <c r="FH29" s="24"/>
      <c r="FI29" s="24"/>
      <c r="FJ29" s="24"/>
      <c r="FV29" s="40"/>
      <c r="FY29" s="38"/>
      <c r="FZ29" s="38"/>
      <c r="GA29" s="24"/>
      <c r="GB29" s="7"/>
      <c r="GC29" s="24"/>
      <c r="GD29" s="24"/>
      <c r="GE29" s="24"/>
      <c r="GG29" s="2">
        <f t="shared" si="62"/>
        <v>0.96726190476190477</v>
      </c>
      <c r="GH29" s="15">
        <f t="shared" si="62"/>
        <v>2132</v>
      </c>
      <c r="GI29" s="15">
        <f t="shared" si="62"/>
        <v>1</v>
      </c>
      <c r="GJ29" s="15">
        <f t="shared" si="62"/>
        <v>19</v>
      </c>
      <c r="GK29" s="2">
        <f t="shared" si="62"/>
        <v>0.61</v>
      </c>
      <c r="GL29" s="15">
        <f t="shared" si="62"/>
        <v>140</v>
      </c>
      <c r="GM29" s="7">
        <f t="shared" si="62"/>
        <v>4.5</v>
      </c>
      <c r="GN29" s="15">
        <f t="shared" si="62"/>
        <v>283.16666666666669</v>
      </c>
      <c r="GO29" s="7">
        <f t="shared" si="62"/>
        <v>8.6999999999999993</v>
      </c>
      <c r="GP29" s="7">
        <f t="shared" si="62"/>
        <v>0.73</v>
      </c>
      <c r="GQ29" s="7">
        <f t="shared" si="62"/>
        <v>69</v>
      </c>
      <c r="GR29" s="7">
        <f t="shared" si="62"/>
        <v>27</v>
      </c>
      <c r="GS29" s="15">
        <f t="shared" si="62"/>
        <v>364</v>
      </c>
      <c r="GT29" s="15">
        <f t="shared" si="62"/>
        <v>1300</v>
      </c>
      <c r="GU29" s="7">
        <f t="shared" ref="GU29:HG30" si="66">AVERAGE(ES29,FT29)</f>
        <v>2.8274999999999997</v>
      </c>
      <c r="GV29" s="7">
        <f t="shared" si="66"/>
        <v>11.309999999999999</v>
      </c>
      <c r="GW29" s="7">
        <f t="shared" si="66"/>
        <v>38.262436914203313</v>
      </c>
      <c r="GX29" s="7">
        <f t="shared" si="66"/>
        <v>11.917808219178081</v>
      </c>
      <c r="GY29" s="7">
        <f t="shared" si="66"/>
        <v>94.520547945205479</v>
      </c>
      <c r="GZ29" s="7">
        <f t="shared" si="66"/>
        <v>22.425000000000001</v>
      </c>
      <c r="HA29" s="7">
        <f t="shared" si="66"/>
        <v>89.7</v>
      </c>
      <c r="HB29" s="7">
        <f t="shared" si="66"/>
        <v>96</v>
      </c>
      <c r="HC29" s="7">
        <f t="shared" si="66"/>
        <v>144.94586522307262</v>
      </c>
      <c r="HD29" s="7">
        <f t="shared" si="66"/>
        <v>336.94586522307259</v>
      </c>
      <c r="HE29" s="2">
        <f t="shared" si="66"/>
        <v>0.411839530332681</v>
      </c>
      <c r="HF29" s="7">
        <f t="shared" si="66"/>
        <v>5.0136986301369859</v>
      </c>
      <c r="HG29" s="7">
        <f t="shared" si="66"/>
        <v>31.147540983606557</v>
      </c>
      <c r="HH29" s="7"/>
      <c r="HO29" s="15"/>
      <c r="HP29" s="62"/>
      <c r="HQ29" s="62"/>
      <c r="HR29" s="62"/>
      <c r="HS29" s="62"/>
      <c r="HV29" s="40"/>
      <c r="HW29" s="40"/>
      <c r="HX29" s="40"/>
      <c r="HY29" s="29"/>
      <c r="HZ29" s="29"/>
      <c r="IA29" s="40"/>
      <c r="IB29" s="40"/>
      <c r="IC29" s="44"/>
      <c r="ID29" s="7"/>
      <c r="IE29" s="44"/>
      <c r="IF29" s="28"/>
      <c r="IG29" s="44"/>
      <c r="IH29" s="7"/>
      <c r="IW29" s="40"/>
      <c r="IX29" s="40"/>
      <c r="IY29" s="40"/>
      <c r="IZ29" s="29"/>
      <c r="JA29" s="29"/>
      <c r="JB29" s="40"/>
      <c r="JC29" s="40"/>
      <c r="JD29" s="44"/>
      <c r="JE29" s="7"/>
      <c r="JF29" s="44"/>
      <c r="JG29" s="28"/>
      <c r="JH29" s="44"/>
      <c r="JI29" s="7"/>
      <c r="JQ29" s="15"/>
      <c r="JY29" s="40"/>
      <c r="JZ29" s="40"/>
      <c r="KA29" s="29"/>
      <c r="KB29" s="29"/>
      <c r="KC29" s="40"/>
      <c r="KD29" s="40"/>
      <c r="KE29" s="44"/>
      <c r="KF29" s="7"/>
      <c r="KG29" s="44"/>
      <c r="KH29" s="28"/>
      <c r="KI29" s="44"/>
      <c r="KJ29" s="7"/>
      <c r="KK29" s="2">
        <f t="shared" si="63"/>
        <v>0.96726190476190477</v>
      </c>
      <c r="KL29" s="15">
        <f t="shared" si="63"/>
        <v>2132</v>
      </c>
      <c r="KM29" s="15">
        <f t="shared" si="63"/>
        <v>1</v>
      </c>
      <c r="KN29" s="15">
        <f t="shared" si="63"/>
        <v>19</v>
      </c>
      <c r="KO29" s="2">
        <f t="shared" si="63"/>
        <v>0.61</v>
      </c>
      <c r="KP29" s="15">
        <f t="shared" si="63"/>
        <v>140</v>
      </c>
      <c r="KQ29" s="7">
        <f t="shared" si="63"/>
        <v>4.5</v>
      </c>
      <c r="KR29" s="15">
        <f t="shared" si="63"/>
        <v>283.16666666666669</v>
      </c>
      <c r="KS29" s="7">
        <f t="shared" si="63"/>
        <v>8.6999999999999993</v>
      </c>
      <c r="KT29" s="7">
        <f t="shared" si="63"/>
        <v>0.73</v>
      </c>
      <c r="KU29" s="7">
        <f t="shared" si="64"/>
        <v>69</v>
      </c>
      <c r="KV29" s="7">
        <f t="shared" si="64"/>
        <v>27</v>
      </c>
      <c r="KW29" s="15">
        <f t="shared" si="64"/>
        <v>364</v>
      </c>
      <c r="KX29" s="15">
        <f t="shared" si="64"/>
        <v>1300</v>
      </c>
      <c r="KY29" s="7">
        <f t="shared" si="64"/>
        <v>2.8274999999999997</v>
      </c>
      <c r="KZ29" s="7">
        <f t="shared" si="64"/>
        <v>11.309999999999999</v>
      </c>
      <c r="LA29" s="7">
        <f t="shared" si="64"/>
        <v>38.262436914203313</v>
      </c>
      <c r="LB29" s="7">
        <f t="shared" si="64"/>
        <v>11.917808219178081</v>
      </c>
      <c r="LC29" s="7">
        <f t="shared" si="64"/>
        <v>94.520547945205479</v>
      </c>
      <c r="LD29" s="7">
        <f t="shared" si="64"/>
        <v>22.425000000000001</v>
      </c>
      <c r="LE29" s="7">
        <f t="shared" si="65"/>
        <v>89.7</v>
      </c>
      <c r="LF29" s="7">
        <f t="shared" si="65"/>
        <v>96</v>
      </c>
      <c r="LG29" s="7">
        <f t="shared" si="65"/>
        <v>144.94586522307262</v>
      </c>
      <c r="LH29" s="15">
        <f t="shared" si="65"/>
        <v>336.94586522307259</v>
      </c>
      <c r="LI29" s="2">
        <f t="shared" si="65"/>
        <v>0.411839530332681</v>
      </c>
      <c r="LJ29" s="2">
        <f t="shared" si="65"/>
        <v>5.0136986301369859</v>
      </c>
      <c r="LK29" s="2">
        <f t="shared" si="65"/>
        <v>31.147540983606557</v>
      </c>
    </row>
    <row r="30" spans="1:332" x14ac:dyDescent="0.25">
      <c r="A30" s="9">
        <v>8</v>
      </c>
      <c r="B30" s="4" t="s">
        <v>9</v>
      </c>
      <c r="C30" s="4">
        <v>52</v>
      </c>
      <c r="D30" s="4">
        <v>1</v>
      </c>
      <c r="E30" s="4">
        <v>70</v>
      </c>
      <c r="F30" s="4">
        <v>1.7</v>
      </c>
      <c r="G30" s="4">
        <v>24.221453287197235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8</v>
      </c>
      <c r="R30" s="15">
        <v>1</v>
      </c>
      <c r="S30" s="2">
        <v>0</v>
      </c>
      <c r="T30" s="4">
        <v>0</v>
      </c>
      <c r="U30" s="4">
        <v>0</v>
      </c>
      <c r="V30" s="11">
        <v>0</v>
      </c>
      <c r="W30" s="11">
        <v>49</v>
      </c>
      <c r="X30" s="11">
        <v>116.4</v>
      </c>
      <c r="Y30" s="4" t="s">
        <v>8</v>
      </c>
      <c r="Z30" s="12">
        <v>0</v>
      </c>
      <c r="BQ30" s="51"/>
      <c r="CK30" s="53"/>
      <c r="CL30" s="53"/>
      <c r="CM30" s="53"/>
      <c r="CN30" s="53"/>
      <c r="EE30" s="32">
        <v>1</v>
      </c>
      <c r="EF30" s="5">
        <v>-450</v>
      </c>
      <c r="EG30" s="5">
        <v>2</v>
      </c>
      <c r="EH30" s="5">
        <v>19</v>
      </c>
      <c r="EI30" s="5">
        <v>0.59</v>
      </c>
      <c r="EJ30" s="5">
        <v>143</v>
      </c>
      <c r="EK30" s="5">
        <v>4.8</v>
      </c>
      <c r="EL30" s="36">
        <f>2*EJ30+EH30/6</f>
        <v>289.16666666666669</v>
      </c>
      <c r="EM30" s="29">
        <v>9.6999999999999993</v>
      </c>
      <c r="EN30" s="29">
        <v>0.78</v>
      </c>
      <c r="EO30" s="29">
        <v>294</v>
      </c>
      <c r="EP30" s="29">
        <v>42</v>
      </c>
      <c r="EQ30" s="5">
        <v>1001</v>
      </c>
      <c r="ER30" s="37">
        <v>1680</v>
      </c>
      <c r="ES30" s="42">
        <f t="shared" si="50"/>
        <v>4.0739999999999998</v>
      </c>
      <c r="ET30" s="42">
        <f t="shared" si="51"/>
        <v>16.295999999999999</v>
      </c>
      <c r="EU30" s="30">
        <f t="shared" si="52"/>
        <v>38.616734143049925</v>
      </c>
      <c r="EV30" s="30">
        <f t="shared" si="53"/>
        <v>12.435897435897434</v>
      </c>
      <c r="EW30" s="30">
        <f t="shared" si="54"/>
        <v>376.92307692307691</v>
      </c>
      <c r="EX30" s="42">
        <f t="shared" si="55"/>
        <v>123.48</v>
      </c>
      <c r="EY30" s="42">
        <f t="shared" si="56"/>
        <v>493.92</v>
      </c>
      <c r="EZ30" s="30">
        <f t="shared" si="57"/>
        <v>336</v>
      </c>
      <c r="FA30" s="7">
        <f t="shared" si="58"/>
        <v>161.60630950158668</v>
      </c>
      <c r="FB30" s="30">
        <f t="shared" si="59"/>
        <v>833.60630950158668</v>
      </c>
      <c r="FC30" s="43">
        <f>((EO30/EJ30)/(EN30*100/EI30))*100</f>
        <v>1.5551371705217858</v>
      </c>
      <c r="FD30" s="30">
        <f t="shared" si="60"/>
        <v>6.6185897435897436</v>
      </c>
      <c r="FE30" s="30">
        <f t="shared" si="61"/>
        <v>32.203389830508478</v>
      </c>
      <c r="FF30" s="29">
        <v>0.5357142857142857</v>
      </c>
      <c r="FG30" s="5">
        <v>303</v>
      </c>
      <c r="FH30" s="5">
        <v>0</v>
      </c>
      <c r="FI30" s="5">
        <v>21</v>
      </c>
      <c r="FJ30" s="5">
        <v>0.73</v>
      </c>
      <c r="FK30" s="5">
        <v>141</v>
      </c>
      <c r="FL30" s="5">
        <v>3.8</v>
      </c>
      <c r="FM30" s="37">
        <f>2*FK30+FI30/6</f>
        <v>285.5</v>
      </c>
      <c r="FN30" s="33">
        <v>27.7</v>
      </c>
      <c r="FO30" s="33">
        <v>3.02</v>
      </c>
      <c r="FP30" s="29">
        <v>227</v>
      </c>
      <c r="FQ30" s="29">
        <v>76</v>
      </c>
      <c r="FR30" s="5">
        <v>1330</v>
      </c>
      <c r="FS30" s="4">
        <v>900</v>
      </c>
      <c r="FT30" s="40">
        <f>FU30/4</f>
        <v>6.2324999999999999</v>
      </c>
      <c r="FU30" s="40">
        <f>FN30*FS30/1000</f>
        <v>24.93</v>
      </c>
      <c r="FV30" s="40">
        <f>((FN30/FI30)/(FO30/FJ30))*100</f>
        <v>31.884263639230522</v>
      </c>
      <c r="FW30" s="29">
        <f>FN30/FO30</f>
        <v>9.1721854304635766</v>
      </c>
      <c r="FX30" s="29">
        <f>FP30/FO30</f>
        <v>75.16556291390728</v>
      </c>
      <c r="FY30" s="40">
        <f>FZ30/4</f>
        <v>51.075000000000003</v>
      </c>
      <c r="FZ30" s="40">
        <f>FP30*FS30/1000</f>
        <v>204.3</v>
      </c>
      <c r="GA30" s="44">
        <f>FP30+FQ30</f>
        <v>303</v>
      </c>
      <c r="GB30" s="7">
        <f>((FN30*100)/2.1428)*0.357</f>
        <v>461.49430651484045</v>
      </c>
      <c r="GC30" s="44">
        <f>((FP30+FQ30)*2)+GB30</f>
        <v>1067.4943065148404</v>
      </c>
      <c r="GD30" s="28">
        <f>((FP30/FK30)/(FO30*100/FJ30))*100</f>
        <v>0.38915504203654122</v>
      </c>
      <c r="GE30" s="44">
        <f>((FQ30/FL30)/(FO30*100/FJ30))*100</f>
        <v>4.8344370860927155</v>
      </c>
      <c r="GF30" s="7">
        <f>FI30/FJ30</f>
        <v>28.767123287671232</v>
      </c>
      <c r="GG30" s="2">
        <f t="shared" si="62"/>
        <v>0.76785714285714279</v>
      </c>
      <c r="GH30" s="15">
        <f t="shared" si="62"/>
        <v>-73.5</v>
      </c>
      <c r="GI30" s="15">
        <f t="shared" si="62"/>
        <v>1</v>
      </c>
      <c r="GJ30" s="15">
        <f t="shared" si="62"/>
        <v>20</v>
      </c>
      <c r="GK30" s="2">
        <f t="shared" si="62"/>
        <v>0.65999999999999992</v>
      </c>
      <c r="GL30" s="15">
        <f t="shared" si="62"/>
        <v>142</v>
      </c>
      <c r="GM30" s="7">
        <f t="shared" si="62"/>
        <v>4.3</v>
      </c>
      <c r="GN30" s="15">
        <f t="shared" si="62"/>
        <v>287.33333333333337</v>
      </c>
      <c r="GO30" s="7">
        <f t="shared" si="62"/>
        <v>18.7</v>
      </c>
      <c r="GP30" s="7">
        <f t="shared" si="62"/>
        <v>1.9</v>
      </c>
      <c r="GQ30" s="7">
        <f t="shared" si="62"/>
        <v>260.5</v>
      </c>
      <c r="GR30" s="7">
        <f t="shared" si="62"/>
        <v>59</v>
      </c>
      <c r="GS30" s="15">
        <f t="shared" si="62"/>
        <v>1165.5</v>
      </c>
      <c r="GT30" s="15">
        <f t="shared" si="62"/>
        <v>1290</v>
      </c>
      <c r="GU30" s="7">
        <f t="shared" si="66"/>
        <v>5.1532499999999999</v>
      </c>
      <c r="GV30" s="7">
        <f t="shared" si="66"/>
        <v>20.613</v>
      </c>
      <c r="GW30" s="7">
        <f t="shared" si="66"/>
        <v>35.250498891140225</v>
      </c>
      <c r="GX30" s="7">
        <f t="shared" si="66"/>
        <v>10.804041433180505</v>
      </c>
      <c r="GY30" s="7">
        <f t="shared" si="66"/>
        <v>226.04431991849208</v>
      </c>
      <c r="GZ30" s="7">
        <f t="shared" si="66"/>
        <v>87.277500000000003</v>
      </c>
      <c r="HA30" s="7">
        <f t="shared" si="66"/>
        <v>349.11</v>
      </c>
      <c r="HB30" s="7">
        <f t="shared" si="66"/>
        <v>319.5</v>
      </c>
      <c r="HC30" s="7">
        <f t="shared" si="66"/>
        <v>311.55030800821356</v>
      </c>
      <c r="HD30" s="7">
        <f t="shared" si="66"/>
        <v>950.55030800821351</v>
      </c>
      <c r="HE30" s="2">
        <f t="shared" si="66"/>
        <v>0.97214610627916354</v>
      </c>
      <c r="HF30" s="7">
        <f t="shared" si="66"/>
        <v>5.7265134148412296</v>
      </c>
      <c r="HG30" s="7">
        <f t="shared" si="66"/>
        <v>30.485256559089855</v>
      </c>
      <c r="HH30" s="7"/>
      <c r="HJ30" s="4">
        <v>0</v>
      </c>
      <c r="HO30" s="15"/>
      <c r="HP30" s="64">
        <v>7.2</v>
      </c>
      <c r="HQ30" s="63">
        <v>0.65</v>
      </c>
      <c r="HR30" s="62">
        <v>156</v>
      </c>
      <c r="HS30" s="62">
        <v>20</v>
      </c>
      <c r="HT30" s="4">
        <v>484</v>
      </c>
      <c r="HV30" s="40"/>
      <c r="HW30" s="40"/>
      <c r="HX30" s="40"/>
      <c r="HY30" s="29">
        <f>HP30/HQ30</f>
        <v>11.076923076923077</v>
      </c>
      <c r="HZ30" s="29">
        <f>HR30/HQ30</f>
        <v>240</v>
      </c>
      <c r="IA30" s="40"/>
      <c r="IB30" s="40"/>
      <c r="IC30" s="44">
        <f>HR30+HS30</f>
        <v>176</v>
      </c>
      <c r="ID30" s="7">
        <f>((HP30*100)/2.1428)*0.357</f>
        <v>119.95519880530148</v>
      </c>
      <c r="IE30" s="44">
        <f>((HR30+HS30)*2)+ID30</f>
        <v>471.95519880530151</v>
      </c>
      <c r="IF30" s="28"/>
      <c r="IG30" s="44"/>
      <c r="IH30" s="7"/>
      <c r="IW30" s="40"/>
      <c r="IX30" s="40"/>
      <c r="IY30" s="40"/>
      <c r="IZ30" s="29"/>
      <c r="JA30" s="29"/>
      <c r="JB30" s="40"/>
      <c r="JC30" s="40"/>
      <c r="JD30" s="44"/>
      <c r="JE30" s="7"/>
      <c r="JF30" s="44"/>
      <c r="JG30" s="28"/>
      <c r="JH30" s="44"/>
      <c r="JI30" s="7"/>
      <c r="JQ30" s="15"/>
      <c r="JY30" s="40"/>
      <c r="JZ30" s="40"/>
      <c r="KA30" s="29"/>
      <c r="KB30" s="29"/>
      <c r="KC30" s="40"/>
      <c r="KD30" s="40"/>
      <c r="KE30" s="44"/>
      <c r="KF30" s="7"/>
      <c r="KG30" s="44"/>
      <c r="KH30" s="28"/>
      <c r="KI30" s="44"/>
      <c r="KJ30" s="7"/>
      <c r="KK30" s="2">
        <f t="shared" si="63"/>
        <v>0.76785714285714279</v>
      </c>
      <c r="KL30" s="15">
        <f t="shared" si="63"/>
        <v>-73.5</v>
      </c>
      <c r="KM30" s="15">
        <f t="shared" si="63"/>
        <v>0.66666666666666663</v>
      </c>
      <c r="KN30" s="15">
        <f t="shared" si="63"/>
        <v>20</v>
      </c>
      <c r="KO30" s="2">
        <f t="shared" si="63"/>
        <v>0.65999999999999992</v>
      </c>
      <c r="KP30" s="15">
        <f t="shared" si="63"/>
        <v>142</v>
      </c>
      <c r="KQ30" s="7">
        <f t="shared" si="63"/>
        <v>4.3</v>
      </c>
      <c r="KR30" s="15">
        <f t="shared" si="63"/>
        <v>287.33333333333337</v>
      </c>
      <c r="KS30" s="7">
        <f t="shared" si="63"/>
        <v>14.866666666666667</v>
      </c>
      <c r="KT30" s="7">
        <f t="shared" si="63"/>
        <v>1.4833333333333334</v>
      </c>
      <c r="KU30" s="7">
        <f t="shared" si="64"/>
        <v>225.66666666666666</v>
      </c>
      <c r="KV30" s="7">
        <f t="shared" si="64"/>
        <v>46</v>
      </c>
      <c r="KW30" s="15">
        <f t="shared" si="64"/>
        <v>938.33333333333337</v>
      </c>
      <c r="KX30" s="15">
        <f t="shared" si="64"/>
        <v>1290</v>
      </c>
      <c r="KY30" s="7">
        <f t="shared" si="64"/>
        <v>5.1532499999999999</v>
      </c>
      <c r="KZ30" s="7">
        <f t="shared" si="64"/>
        <v>20.613</v>
      </c>
      <c r="LA30" s="7">
        <f t="shared" si="64"/>
        <v>35.250498891140225</v>
      </c>
      <c r="LB30" s="7">
        <f t="shared" si="64"/>
        <v>10.895001981094694</v>
      </c>
      <c r="LC30" s="7">
        <f t="shared" si="64"/>
        <v>230.69621327899472</v>
      </c>
      <c r="LD30" s="7">
        <f t="shared" si="64"/>
        <v>87.277500000000003</v>
      </c>
      <c r="LE30" s="7">
        <f t="shared" si="65"/>
        <v>349.11</v>
      </c>
      <c r="LF30" s="7">
        <f t="shared" si="65"/>
        <v>271.66666666666669</v>
      </c>
      <c r="LG30" s="7">
        <f t="shared" si="65"/>
        <v>247.68527160724287</v>
      </c>
      <c r="LH30" s="15">
        <f t="shared" si="65"/>
        <v>791.01860494057621</v>
      </c>
      <c r="LI30" s="2">
        <f t="shared" si="65"/>
        <v>0.97214610627916354</v>
      </c>
      <c r="LJ30" s="2">
        <f t="shared" si="65"/>
        <v>5.7265134148412296</v>
      </c>
      <c r="LK30" s="2">
        <f t="shared" si="65"/>
        <v>30.485256559089855</v>
      </c>
    </row>
    <row r="31" spans="1:332" x14ac:dyDescent="0.25">
      <c r="A31" s="9">
        <v>9</v>
      </c>
      <c r="B31" s="4" t="s">
        <v>9</v>
      </c>
      <c r="C31" s="4">
        <v>81</v>
      </c>
      <c r="D31" s="4">
        <v>3</v>
      </c>
      <c r="E31" s="4">
        <v>50.7</v>
      </c>
      <c r="F31" s="4">
        <v>1.55</v>
      </c>
      <c r="G31" s="4">
        <v>21.103017689906345</v>
      </c>
      <c r="H31" s="15">
        <v>1</v>
      </c>
      <c r="I31" s="15">
        <v>1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1</v>
      </c>
      <c r="P31" s="15">
        <v>0</v>
      </c>
      <c r="Q31" s="15">
        <v>6</v>
      </c>
      <c r="R31" s="15">
        <v>0</v>
      </c>
      <c r="S31" s="2">
        <v>0</v>
      </c>
      <c r="T31" s="4">
        <v>0</v>
      </c>
      <c r="U31" s="4">
        <v>0</v>
      </c>
      <c r="V31" s="11">
        <v>0</v>
      </c>
      <c r="W31" s="11">
        <v>43</v>
      </c>
      <c r="X31" s="11">
        <v>79.900000000000006</v>
      </c>
      <c r="Y31" s="4" t="s">
        <v>6</v>
      </c>
      <c r="Z31" s="12">
        <v>0</v>
      </c>
      <c r="EE31" s="32">
        <v>1.6765285996055226</v>
      </c>
      <c r="EF31" s="5">
        <v>410</v>
      </c>
      <c r="EG31" s="5">
        <v>1</v>
      </c>
      <c r="EH31" s="5">
        <v>18</v>
      </c>
      <c r="EI31" s="5">
        <v>0.72</v>
      </c>
      <c r="EJ31" s="36"/>
      <c r="EK31" s="5">
        <v>4.7</v>
      </c>
      <c r="EL31" s="36"/>
      <c r="EM31" s="29">
        <v>10.4</v>
      </c>
      <c r="EN31" s="29">
        <v>0.76</v>
      </c>
      <c r="EO31" s="29">
        <v>145</v>
      </c>
      <c r="EP31" s="29">
        <v>56</v>
      </c>
      <c r="EQ31" s="5"/>
      <c r="ER31" s="37">
        <v>2040</v>
      </c>
      <c r="ES31" s="42">
        <f t="shared" si="50"/>
        <v>5.3040000000000003</v>
      </c>
      <c r="ET31" s="42">
        <f t="shared" si="51"/>
        <v>21.216000000000001</v>
      </c>
      <c r="EU31" s="30">
        <f t="shared" si="52"/>
        <v>54.736842105263165</v>
      </c>
      <c r="EV31" s="30">
        <f t="shared" si="53"/>
        <v>13.684210526315789</v>
      </c>
      <c r="EW31" s="30">
        <f t="shared" si="54"/>
        <v>190.78947368421052</v>
      </c>
      <c r="EX31" s="42">
        <f t="shared" si="55"/>
        <v>73.95</v>
      </c>
      <c r="EY31" s="42">
        <f t="shared" si="56"/>
        <v>295.8</v>
      </c>
      <c r="EZ31" s="30">
        <f t="shared" si="57"/>
        <v>201</v>
      </c>
      <c r="FA31" s="7">
        <f t="shared" si="58"/>
        <v>173.26862049654659</v>
      </c>
      <c r="FB31" s="30">
        <f t="shared" si="59"/>
        <v>575.26862049654665</v>
      </c>
      <c r="FC31" s="43"/>
      <c r="FD31" s="30">
        <f t="shared" si="60"/>
        <v>11.287793952967524</v>
      </c>
      <c r="FE31" s="30">
        <f t="shared" si="61"/>
        <v>25</v>
      </c>
      <c r="FF31" s="29">
        <v>1.5779092702169624</v>
      </c>
      <c r="FG31" s="5">
        <v>1030</v>
      </c>
      <c r="FH31" s="5">
        <v>1</v>
      </c>
      <c r="FI31" s="5">
        <v>35</v>
      </c>
      <c r="FJ31" s="5">
        <v>0.82</v>
      </c>
      <c r="FK31" s="5">
        <v>142</v>
      </c>
      <c r="FL31" s="5">
        <v>4.5</v>
      </c>
      <c r="FM31" s="37">
        <f>2*FK31+FI31/6</f>
        <v>289.83333333333331</v>
      </c>
      <c r="FN31" s="33"/>
      <c r="FO31" s="33"/>
      <c r="FP31" s="29"/>
      <c r="FQ31" s="29"/>
      <c r="FR31" s="5"/>
      <c r="FS31" s="4">
        <v>1920</v>
      </c>
      <c r="FT31" s="40"/>
      <c r="FU31" s="40"/>
      <c r="FV31" s="40"/>
      <c r="FW31" s="29"/>
      <c r="FX31" s="29"/>
      <c r="FY31" s="40"/>
      <c r="FZ31" s="40"/>
      <c r="GA31" s="44"/>
      <c r="GB31" s="7"/>
      <c r="GC31" s="44"/>
      <c r="GD31" s="28"/>
      <c r="GE31" s="44"/>
      <c r="GF31" s="7">
        <f>FI31/FJ31</f>
        <v>42.682926829268297</v>
      </c>
      <c r="GG31" s="2">
        <f t="shared" ref="GG31:GG56" si="67">AVERAGE(EE31,FF31)</f>
        <v>1.6272189349112425</v>
      </c>
      <c r="GH31" s="15">
        <f t="shared" ref="GH31:GH56" si="68">AVERAGE(EF31,FG31)</f>
        <v>720</v>
      </c>
      <c r="GI31" s="15">
        <f t="shared" ref="GI31:GI56" si="69">AVERAGE(EG31,FH31)</f>
        <v>1</v>
      </c>
      <c r="GJ31" s="15">
        <f t="shared" ref="GJ31:GJ56" si="70">AVERAGE(EH31,FI31)</f>
        <v>26.5</v>
      </c>
      <c r="GK31" s="2">
        <f t="shared" ref="GK31:GK56" si="71">AVERAGE(EI31,FJ31)</f>
        <v>0.77</v>
      </c>
      <c r="GL31" s="15">
        <f t="shared" ref="GL31:GL56" si="72">AVERAGE(EJ31,FK31)</f>
        <v>142</v>
      </c>
      <c r="GM31" s="7">
        <f t="shared" ref="GM31:GM56" si="73">AVERAGE(EK31,FL31)</f>
        <v>4.5999999999999996</v>
      </c>
      <c r="GN31" s="15">
        <f t="shared" ref="GN31:GN56" si="74">AVERAGE(EL31,FM31)</f>
        <v>289.83333333333331</v>
      </c>
      <c r="GO31" s="7">
        <f t="shared" ref="GO31:GO56" si="75">AVERAGE(EM31,FN31)</f>
        <v>10.4</v>
      </c>
      <c r="GP31" s="7">
        <f t="shared" ref="GP31:GP56" si="76">AVERAGE(EN31,FO31)</f>
        <v>0.76</v>
      </c>
      <c r="GQ31" s="7">
        <f t="shared" ref="GQ31:GQ56" si="77">AVERAGE(EO31,FP31)</f>
        <v>145</v>
      </c>
      <c r="GR31" s="7">
        <f t="shared" ref="GR31:GR56" si="78">AVERAGE(EP31,FQ31)</f>
        <v>56</v>
      </c>
      <c r="GS31" s="15"/>
      <c r="GT31" s="15">
        <f t="shared" ref="GT31:GT56" si="79">AVERAGE(ER31,FS31)</f>
        <v>1980</v>
      </c>
      <c r="GU31" s="7">
        <f t="shared" ref="GU31:GU56" si="80">AVERAGE(ES31,FT31)</f>
        <v>5.3040000000000003</v>
      </c>
      <c r="GV31" s="7">
        <f t="shared" ref="GV31:GV56" si="81">AVERAGE(ET31,FU31)</f>
        <v>21.216000000000001</v>
      </c>
      <c r="GW31" s="7">
        <f t="shared" ref="GW31:GW56" si="82">AVERAGE(EU31,FV31)</f>
        <v>54.736842105263165</v>
      </c>
      <c r="GX31" s="7">
        <f t="shared" ref="GX31:GX56" si="83">AVERAGE(EV31,FW31)</f>
        <v>13.684210526315789</v>
      </c>
      <c r="GY31" s="7">
        <f t="shared" ref="GY31:GY56" si="84">AVERAGE(EW31,FX31)</f>
        <v>190.78947368421052</v>
      </c>
      <c r="GZ31" s="7">
        <f t="shared" ref="GZ31:GZ56" si="85">AVERAGE(EX31,FY31)</f>
        <v>73.95</v>
      </c>
      <c r="HA31" s="7">
        <f t="shared" ref="HA31:HA56" si="86">AVERAGE(EY31,FZ31)</f>
        <v>295.8</v>
      </c>
      <c r="HB31" s="7">
        <f t="shared" ref="HB31:HB56" si="87">AVERAGE(EZ31,GA31)</f>
        <v>201</v>
      </c>
      <c r="HC31" s="7">
        <f t="shared" ref="HC31:HC56" si="88">AVERAGE(FA31,GB31)</f>
        <v>173.26862049654659</v>
      </c>
      <c r="HD31" s="7">
        <f t="shared" ref="HD31:HD56" si="89">AVERAGE(FB31,GC31)</f>
        <v>575.26862049654665</v>
      </c>
      <c r="HE31" s="2"/>
      <c r="HF31" s="7">
        <f t="shared" ref="HF31:HF56" si="90">AVERAGE(FD31,GE31)</f>
        <v>11.287793952967524</v>
      </c>
      <c r="HG31" s="7">
        <f t="shared" ref="HG31:HG56" si="91">AVERAGE(FE31,GF31)</f>
        <v>33.841463414634148</v>
      </c>
      <c r="HH31" s="7"/>
      <c r="HO31" s="15"/>
      <c r="HP31" s="64"/>
      <c r="HQ31" s="63"/>
      <c r="HR31" s="62"/>
      <c r="HS31" s="62"/>
      <c r="HV31" s="40"/>
      <c r="HW31" s="40"/>
      <c r="HX31" s="40"/>
      <c r="HY31" s="29"/>
      <c r="HZ31" s="29"/>
      <c r="IA31" s="40"/>
      <c r="IB31" s="40"/>
      <c r="IC31" s="44"/>
      <c r="ID31" s="7"/>
      <c r="IE31" s="44"/>
      <c r="IF31" s="28"/>
      <c r="IG31" s="44"/>
      <c r="IH31" s="7"/>
      <c r="IU31" s="4">
        <v>273</v>
      </c>
      <c r="IW31" s="40"/>
      <c r="IX31" s="40"/>
      <c r="IY31" s="40"/>
      <c r="IZ31" s="29"/>
      <c r="JA31" s="29"/>
      <c r="JB31" s="40"/>
      <c r="JC31" s="40"/>
      <c r="JD31" s="44"/>
      <c r="JE31" s="7"/>
      <c r="JF31" s="44"/>
      <c r="JG31" s="28"/>
      <c r="JH31" s="44"/>
      <c r="JI31" s="7"/>
      <c r="JQ31" s="15"/>
      <c r="JV31" s="4">
        <v>427</v>
      </c>
      <c r="JY31" s="40"/>
      <c r="JZ31" s="40"/>
      <c r="KA31" s="29"/>
      <c r="KB31" s="29"/>
      <c r="KC31" s="40"/>
      <c r="KD31" s="40"/>
      <c r="KE31" s="44"/>
      <c r="KF31" s="7"/>
      <c r="KG31" s="44"/>
      <c r="KH31" s="28"/>
      <c r="KI31" s="44"/>
      <c r="KJ31" s="7"/>
      <c r="KK31" s="2">
        <f t="shared" ref="KK31:KK56" si="92">AVERAGE(EE31,FF31,HH31,II31,JJ31)</f>
        <v>1.6272189349112425</v>
      </c>
      <c r="KL31" s="15">
        <f t="shared" ref="KL31:KL56" si="93">AVERAGE(EF31,FG31,HI31,IJ31,JK31)</f>
        <v>720</v>
      </c>
      <c r="KM31" s="15">
        <f t="shared" ref="KM31:KM56" si="94">AVERAGE(EG31,FH31,HJ31,IK31,JL31)</f>
        <v>1</v>
      </c>
      <c r="KN31" s="15">
        <f t="shared" ref="KN31:KN56" si="95">AVERAGE(EH31,FI31,HK31,IL31,JM31)</f>
        <v>26.5</v>
      </c>
      <c r="KO31" s="2">
        <f t="shared" ref="KO31:KO56" si="96">AVERAGE(EI31,FJ31,HL31,IM31,JN31)</f>
        <v>0.77</v>
      </c>
      <c r="KP31" s="15">
        <f t="shared" ref="KP31:KP56" si="97">AVERAGE(EJ31,FK31,HM31,IN31,JO31)</f>
        <v>142</v>
      </c>
      <c r="KQ31" s="7">
        <f t="shared" ref="KQ31:KQ56" si="98">AVERAGE(EK31,FL31,HN31,IO31,JP31)</f>
        <v>4.5999999999999996</v>
      </c>
      <c r="KR31" s="15">
        <f t="shared" ref="KR31:KR56" si="99">AVERAGE(EL31,FM31,HO31,IP31,JQ31)</f>
        <v>289.83333333333331</v>
      </c>
      <c r="KS31" s="7">
        <f t="shared" ref="KS31:KS56" si="100">AVERAGE(EM31,FN31,HP31,IQ31,JR31)</f>
        <v>10.4</v>
      </c>
      <c r="KT31" s="7">
        <f t="shared" ref="KT31:KT56" si="101">AVERAGE(EN31,FO31,HQ31,IR31,JS31)</f>
        <v>0.76</v>
      </c>
      <c r="KU31" s="7">
        <f t="shared" ref="KU31:KU56" si="102">AVERAGE(EO31,FP31,HR31,IS31,JT31)</f>
        <v>145</v>
      </c>
      <c r="KV31" s="7">
        <f t="shared" ref="KV31:KV56" si="103">AVERAGE(EP31,FQ31,HS31,IT31,JU31)</f>
        <v>56</v>
      </c>
      <c r="KW31" s="15">
        <f t="shared" ref="KW31:KW56" si="104">AVERAGE(EQ31,FR31,HT31,IU31,JV31)</f>
        <v>350</v>
      </c>
      <c r="KX31" s="15">
        <f t="shared" ref="KX31:KX56" si="105">AVERAGE(ER31,FS31,HU31,IV31,JW31)</f>
        <v>1980</v>
      </c>
      <c r="KY31" s="7">
        <f t="shared" ref="KY31:KY56" si="106">AVERAGE(ES31,FT31,HV31,IW31,JX31)</f>
        <v>5.3040000000000003</v>
      </c>
      <c r="KZ31" s="7">
        <f t="shared" ref="KZ31:KZ56" si="107">AVERAGE(ET31,FU31,HW31,IX31,JY31)</f>
        <v>21.216000000000001</v>
      </c>
      <c r="LA31" s="7">
        <f t="shared" ref="LA31:LA56" si="108">AVERAGE(EU31,FV31,HX31,IY31,JZ31)</f>
        <v>54.736842105263165</v>
      </c>
      <c r="LB31" s="7">
        <f t="shared" ref="LB31:LB56" si="109">AVERAGE(EV31,FW31,HY31,IZ31,KA31)</f>
        <v>13.684210526315789</v>
      </c>
      <c r="LC31" s="7">
        <f t="shared" ref="LC31:LC56" si="110">AVERAGE(EW31,FX31,HZ31,JA31,KB31)</f>
        <v>190.78947368421052</v>
      </c>
      <c r="LD31" s="7">
        <f t="shared" ref="LD31:LD56" si="111">AVERAGE(EX31,FY31,IA31,JB31,KC31)</f>
        <v>73.95</v>
      </c>
      <c r="LE31" s="7">
        <f t="shared" ref="LE31:LE56" si="112">AVERAGE(EY31,FZ31,IB31,JC31,KD31)</f>
        <v>295.8</v>
      </c>
      <c r="LF31" s="7">
        <f t="shared" ref="LF31:LF56" si="113">AVERAGE(EZ31,GA31,IC31,JD31,KE31)</f>
        <v>201</v>
      </c>
      <c r="LG31" s="7">
        <f t="shared" ref="LG31:LG56" si="114">AVERAGE(FA31,GB31,ID31,JE31,KF31)</f>
        <v>173.26862049654659</v>
      </c>
      <c r="LH31" s="15">
        <f t="shared" ref="LH31:LH56" si="115">AVERAGE(FB31,GC31,IE31,JF31,KG31)</f>
        <v>575.26862049654665</v>
      </c>
      <c r="LI31" s="2"/>
      <c r="LJ31" s="2">
        <f t="shared" ref="LJ31:LJ56" si="116">AVERAGE(FD31,GE31,IG31,JH31,KI31)</f>
        <v>11.287793952967524</v>
      </c>
      <c r="LK31" s="2">
        <f t="shared" ref="LK31:LK56" si="117">AVERAGE(FE31,GF31,IH31,JI31,KJ31)</f>
        <v>33.841463414634148</v>
      </c>
    </row>
    <row r="32" spans="1:332" x14ac:dyDescent="0.25">
      <c r="A32" s="9">
        <v>10</v>
      </c>
      <c r="B32" s="2" t="s">
        <v>9</v>
      </c>
      <c r="C32" s="2">
        <v>21</v>
      </c>
      <c r="D32" s="4">
        <v>1</v>
      </c>
      <c r="E32" s="2">
        <v>52</v>
      </c>
      <c r="F32" s="2">
        <v>1.6</v>
      </c>
      <c r="G32" s="2">
        <v>20.312499999999996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5</v>
      </c>
      <c r="R32" s="15">
        <v>1</v>
      </c>
      <c r="S32" s="2">
        <v>0.15384615384615385</v>
      </c>
      <c r="T32" s="4">
        <v>0</v>
      </c>
      <c r="U32" s="4">
        <v>0</v>
      </c>
      <c r="V32" s="11">
        <v>0</v>
      </c>
      <c r="W32" s="11">
        <v>69</v>
      </c>
      <c r="X32" s="11">
        <v>132.19999999999999</v>
      </c>
      <c r="Y32" s="2" t="s">
        <v>7</v>
      </c>
      <c r="Z32" s="12">
        <v>0</v>
      </c>
      <c r="EE32" s="32">
        <v>0.64102564102564108</v>
      </c>
      <c r="EF32" s="5">
        <v>272</v>
      </c>
      <c r="EG32" s="5">
        <v>3</v>
      </c>
      <c r="EH32" s="5">
        <v>20</v>
      </c>
      <c r="EI32" s="5">
        <v>0.57999999999999996</v>
      </c>
      <c r="EJ32" s="5">
        <v>131</v>
      </c>
      <c r="EK32" s="5">
        <v>3.9</v>
      </c>
      <c r="EL32" s="36">
        <f t="shared" ref="EL32:EL56" si="118">2*EJ32+EH32/6</f>
        <v>265.33333333333331</v>
      </c>
      <c r="EM32" s="29">
        <v>28</v>
      </c>
      <c r="EN32" s="29">
        <v>2.34</v>
      </c>
      <c r="EO32" s="29">
        <v>17</v>
      </c>
      <c r="EP32" s="29">
        <v>45</v>
      </c>
      <c r="EQ32" s="5">
        <v>1003</v>
      </c>
      <c r="ER32" s="37">
        <v>800</v>
      </c>
      <c r="ES32" s="42">
        <f t="shared" si="50"/>
        <v>5.6</v>
      </c>
      <c r="ET32" s="42">
        <f t="shared" si="51"/>
        <v>22.4</v>
      </c>
      <c r="EU32" s="30">
        <f t="shared" si="52"/>
        <v>34.700854700854698</v>
      </c>
      <c r="EV32" s="30">
        <f t="shared" si="53"/>
        <v>11.965811965811966</v>
      </c>
      <c r="EW32" s="30">
        <f t="shared" si="54"/>
        <v>7.2649572649572658</v>
      </c>
      <c r="EX32" s="42">
        <f t="shared" si="55"/>
        <v>3.4</v>
      </c>
      <c r="EY32" s="42">
        <f t="shared" si="56"/>
        <v>13.6</v>
      </c>
      <c r="EZ32" s="30">
        <f t="shared" si="57"/>
        <v>62</v>
      </c>
      <c r="FA32" s="7">
        <f t="shared" si="58"/>
        <v>466.49243979839463</v>
      </c>
      <c r="FB32" s="30">
        <f t="shared" si="59"/>
        <v>590.49243979839457</v>
      </c>
      <c r="FC32" s="33">
        <f t="shared" ref="FC32:FC56" si="119">((EO32/EJ32)/(EN32*100/EI32))*100</f>
        <v>3.2165459646375676E-2</v>
      </c>
      <c r="FD32" s="30">
        <f t="shared" si="60"/>
        <v>2.8599605522682441</v>
      </c>
      <c r="FE32" s="30">
        <f t="shared" si="61"/>
        <v>34.482758620689658</v>
      </c>
      <c r="FF32" s="29">
        <v>1.0256410256410258</v>
      </c>
      <c r="FG32" s="5">
        <v>960</v>
      </c>
      <c r="FH32" s="5">
        <v>7</v>
      </c>
      <c r="FI32" s="5">
        <v>15</v>
      </c>
      <c r="FJ32" s="5">
        <v>0.61</v>
      </c>
      <c r="FK32" s="5">
        <v>142</v>
      </c>
      <c r="FL32" s="5">
        <v>3.4</v>
      </c>
      <c r="FM32" s="37">
        <f>2*FK32+FI32/6</f>
        <v>286.5</v>
      </c>
      <c r="FN32" s="33">
        <v>5.7</v>
      </c>
      <c r="FO32" s="33">
        <v>0.56999999999999995</v>
      </c>
      <c r="FP32" s="29">
        <v>142</v>
      </c>
      <c r="FQ32" s="29">
        <v>19</v>
      </c>
      <c r="FR32" s="5">
        <v>724</v>
      </c>
      <c r="FS32" s="4">
        <v>1280</v>
      </c>
      <c r="FT32" s="40">
        <f>FU32/4</f>
        <v>1.8240000000000001</v>
      </c>
      <c r="FU32" s="40">
        <f>FN32*FS32/1000</f>
        <v>7.2960000000000003</v>
      </c>
      <c r="FV32" s="40">
        <f>((FN32/FI32)/(FO32/FJ32))*100</f>
        <v>40.666666666666664</v>
      </c>
      <c r="FW32" s="29">
        <f>FN32/FO32</f>
        <v>10.000000000000002</v>
      </c>
      <c r="FX32" s="29">
        <f>FP32/FO32</f>
        <v>249.12280701754389</v>
      </c>
      <c r="FY32" s="40">
        <f>FZ32/4</f>
        <v>45.44</v>
      </c>
      <c r="FZ32" s="40">
        <f>FP32*FS32/1000</f>
        <v>181.76</v>
      </c>
      <c r="GA32" s="44">
        <f>FP32+FQ32</f>
        <v>161</v>
      </c>
      <c r="GB32" s="7">
        <f>((FN32*100)/2.1428)*0.357</f>
        <v>94.96453238753034</v>
      </c>
      <c r="GC32" s="44">
        <f>((FP32+FQ32)*2)+GB32</f>
        <v>416.96453238753031</v>
      </c>
      <c r="GD32" s="28">
        <f>((FP32/FK32)/(FO32*100/FJ32))*100</f>
        <v>1.0701754385964912</v>
      </c>
      <c r="GE32" s="44">
        <f>((FQ32/FL32)/(FO32*100/FJ32))*100</f>
        <v>5.9803921568627461</v>
      </c>
      <c r="GF32" s="7">
        <f>FI32/FJ32</f>
        <v>24.590163934426229</v>
      </c>
      <c r="GG32" s="2">
        <f t="shared" si="67"/>
        <v>0.83333333333333348</v>
      </c>
      <c r="GH32" s="15">
        <f t="shared" si="68"/>
        <v>616</v>
      </c>
      <c r="GI32" s="15">
        <f t="shared" si="69"/>
        <v>5</v>
      </c>
      <c r="GJ32" s="15">
        <f t="shared" si="70"/>
        <v>17.5</v>
      </c>
      <c r="GK32" s="2">
        <f t="shared" si="71"/>
        <v>0.59499999999999997</v>
      </c>
      <c r="GL32" s="15">
        <f t="shared" si="72"/>
        <v>136.5</v>
      </c>
      <c r="GM32" s="7">
        <f t="shared" si="73"/>
        <v>3.65</v>
      </c>
      <c r="GN32" s="15">
        <f t="shared" si="74"/>
        <v>275.91666666666663</v>
      </c>
      <c r="GO32" s="7">
        <f t="shared" si="75"/>
        <v>16.850000000000001</v>
      </c>
      <c r="GP32" s="7">
        <f t="shared" si="76"/>
        <v>1.4549999999999998</v>
      </c>
      <c r="GQ32" s="7">
        <f t="shared" si="77"/>
        <v>79.5</v>
      </c>
      <c r="GR32" s="7">
        <f t="shared" si="78"/>
        <v>32</v>
      </c>
      <c r="GS32" s="15">
        <f t="shared" ref="GS32:GS56" si="120">AVERAGE(EQ32,FR32)</f>
        <v>863.5</v>
      </c>
      <c r="GT32" s="15">
        <f t="shared" si="79"/>
        <v>1040</v>
      </c>
      <c r="GU32" s="7">
        <f t="shared" si="80"/>
        <v>3.7119999999999997</v>
      </c>
      <c r="GV32" s="7">
        <f t="shared" si="81"/>
        <v>14.847999999999999</v>
      </c>
      <c r="GW32" s="7">
        <f t="shared" si="82"/>
        <v>37.683760683760681</v>
      </c>
      <c r="GX32" s="7">
        <f t="shared" si="83"/>
        <v>10.982905982905983</v>
      </c>
      <c r="GY32" s="7">
        <f t="shared" si="84"/>
        <v>128.19388214125058</v>
      </c>
      <c r="GZ32" s="7">
        <f t="shared" si="85"/>
        <v>24.419999999999998</v>
      </c>
      <c r="HA32" s="7">
        <f t="shared" si="86"/>
        <v>97.679999999999993</v>
      </c>
      <c r="HB32" s="7">
        <f t="shared" si="87"/>
        <v>111.5</v>
      </c>
      <c r="HC32" s="7">
        <f t="shared" si="88"/>
        <v>280.7284860929625</v>
      </c>
      <c r="HD32" s="7">
        <f t="shared" si="89"/>
        <v>503.72848609296244</v>
      </c>
      <c r="HE32" s="2">
        <f t="shared" ref="HE32:HE56" si="121">AVERAGE(FC32,GD32)</f>
        <v>0.55117044912143343</v>
      </c>
      <c r="HF32" s="7">
        <f t="shared" si="90"/>
        <v>4.4201763545654948</v>
      </c>
      <c r="HG32" s="7">
        <f t="shared" si="91"/>
        <v>29.536461277557944</v>
      </c>
      <c r="HH32" s="7">
        <v>1.4102564102564104</v>
      </c>
      <c r="HI32" s="4">
        <v>-2038</v>
      </c>
      <c r="HJ32" s="4">
        <v>7</v>
      </c>
      <c r="HK32" s="4">
        <v>15</v>
      </c>
      <c r="HL32" s="4">
        <v>0.51</v>
      </c>
      <c r="HM32" s="4">
        <v>139</v>
      </c>
      <c r="HN32" s="4">
        <v>4</v>
      </c>
      <c r="HO32" s="15">
        <f>(2*HM32)+(HK32/6)</f>
        <v>280.5</v>
      </c>
      <c r="HP32" s="64">
        <v>9</v>
      </c>
      <c r="HQ32" s="63">
        <v>0.78</v>
      </c>
      <c r="HR32" s="62">
        <v>170</v>
      </c>
      <c r="HS32" s="62">
        <v>41</v>
      </c>
      <c r="HT32" s="4">
        <v>679</v>
      </c>
      <c r="HU32" s="4">
        <v>1760</v>
      </c>
      <c r="HV32" s="40">
        <f>HW32/4</f>
        <v>3.96</v>
      </c>
      <c r="HW32" s="40">
        <f>HP32*HU32/1000</f>
        <v>15.84</v>
      </c>
      <c r="HX32" s="40">
        <f>((HP32/HK32)/(HQ32/HL32))*100</f>
        <v>39.230769230769226</v>
      </c>
      <c r="HY32" s="29">
        <f>HP32/HQ32</f>
        <v>11.538461538461538</v>
      </c>
      <c r="HZ32" s="29">
        <f>HR32/HQ32</f>
        <v>217.94871794871793</v>
      </c>
      <c r="IA32" s="40">
        <f>IB32/4</f>
        <v>74.8</v>
      </c>
      <c r="IB32" s="40">
        <f>HR32*HU32/1000</f>
        <v>299.2</v>
      </c>
      <c r="IC32" s="44">
        <f>HR32+HS32</f>
        <v>211</v>
      </c>
      <c r="ID32" s="7">
        <f>((HP32*100)/2.1428)*0.357</f>
        <v>149.94399850662685</v>
      </c>
      <c r="IE32" s="44">
        <f>((HR32+HS32)*2)+ID32</f>
        <v>571.94399850662683</v>
      </c>
      <c r="IF32" s="28">
        <f>((HR32/HM32)/(HQ32*100/HL32))*100</f>
        <v>0.79966795794133916</v>
      </c>
      <c r="IG32" s="44">
        <f>((HS32/HN32)/(HQ32*100/HL32))*100</f>
        <v>6.7019230769230775</v>
      </c>
      <c r="IH32" s="7">
        <f>HK32/HL32</f>
        <v>29.411764705882351</v>
      </c>
      <c r="II32" s="2">
        <v>0.96153846153846156</v>
      </c>
      <c r="IJ32" s="4">
        <v>1703</v>
      </c>
      <c r="IK32" s="4">
        <v>7</v>
      </c>
      <c r="IL32" s="4">
        <v>13</v>
      </c>
      <c r="IM32" s="4">
        <v>0.56999999999999995</v>
      </c>
      <c r="IN32" s="4">
        <v>140</v>
      </c>
      <c r="IO32" s="4">
        <v>3.3</v>
      </c>
      <c r="IP32" s="15">
        <f>(2*IN32)+(IL32/6)</f>
        <v>282.16666666666669</v>
      </c>
      <c r="IU32" s="4">
        <v>690</v>
      </c>
      <c r="IV32" s="4">
        <v>1200</v>
      </c>
      <c r="IW32" s="40"/>
      <c r="IX32" s="40"/>
      <c r="IY32" s="40"/>
      <c r="IZ32" s="29"/>
      <c r="JA32" s="29"/>
      <c r="JB32" s="40"/>
      <c r="JC32" s="40"/>
      <c r="JD32" s="44"/>
      <c r="JE32" s="7"/>
      <c r="JF32" s="44"/>
      <c r="JG32" s="28"/>
      <c r="JH32" s="44"/>
      <c r="JI32" s="7">
        <f>IL32/IM32</f>
        <v>22.807017543859651</v>
      </c>
      <c r="JJ32" s="7">
        <v>1.9551282051282051</v>
      </c>
      <c r="JK32" s="4">
        <v>1108</v>
      </c>
      <c r="JL32" s="4">
        <v>7</v>
      </c>
      <c r="JM32" s="4">
        <v>21</v>
      </c>
      <c r="JN32" s="4">
        <v>0.7</v>
      </c>
      <c r="JO32" s="4">
        <v>144</v>
      </c>
      <c r="JP32" s="4">
        <v>3.7</v>
      </c>
      <c r="JQ32" s="15">
        <f>(2*JO32)+(JM32/6)</f>
        <v>291.5</v>
      </c>
      <c r="JV32" s="4">
        <v>379</v>
      </c>
      <c r="JW32" s="4">
        <v>2440</v>
      </c>
      <c r="JY32" s="40"/>
      <c r="JZ32" s="40"/>
      <c r="KA32" s="29"/>
      <c r="KB32" s="29"/>
      <c r="KC32" s="40"/>
      <c r="KD32" s="40"/>
      <c r="KE32" s="44"/>
      <c r="KF32" s="7"/>
      <c r="KG32" s="44"/>
      <c r="KH32" s="28"/>
      <c r="KI32" s="44"/>
      <c r="KJ32" s="7">
        <f>JM32/JN32</f>
        <v>30.000000000000004</v>
      </c>
      <c r="KK32" s="2">
        <f t="shared" si="92"/>
        <v>1.1987179487179489</v>
      </c>
      <c r="KL32" s="15">
        <f t="shared" si="93"/>
        <v>401</v>
      </c>
      <c r="KM32" s="15">
        <f t="shared" si="94"/>
        <v>6.2</v>
      </c>
      <c r="KN32" s="15">
        <f t="shared" si="95"/>
        <v>16.8</v>
      </c>
      <c r="KO32" s="2">
        <f t="shared" si="96"/>
        <v>0.59399999999999997</v>
      </c>
      <c r="KP32" s="15">
        <f t="shared" si="97"/>
        <v>139.19999999999999</v>
      </c>
      <c r="KQ32" s="7">
        <f t="shared" si="98"/>
        <v>3.66</v>
      </c>
      <c r="KR32" s="15">
        <f t="shared" si="99"/>
        <v>281.2</v>
      </c>
      <c r="KS32" s="7">
        <f t="shared" si="100"/>
        <v>14.233333333333334</v>
      </c>
      <c r="KT32" s="7">
        <f t="shared" si="101"/>
        <v>1.2299999999999998</v>
      </c>
      <c r="KU32" s="7">
        <f t="shared" si="102"/>
        <v>109.66666666666667</v>
      </c>
      <c r="KV32" s="7">
        <f t="shared" si="103"/>
        <v>35</v>
      </c>
      <c r="KW32" s="15">
        <f t="shared" si="104"/>
        <v>695</v>
      </c>
      <c r="KX32" s="15">
        <f t="shared" si="105"/>
        <v>1496</v>
      </c>
      <c r="KY32" s="7">
        <f t="shared" si="106"/>
        <v>3.7946666666666666</v>
      </c>
      <c r="KZ32" s="7">
        <f t="shared" si="107"/>
        <v>15.178666666666667</v>
      </c>
      <c r="LA32" s="7">
        <f t="shared" si="108"/>
        <v>38.199430199430196</v>
      </c>
      <c r="LB32" s="7">
        <f t="shared" si="109"/>
        <v>11.168091168091168</v>
      </c>
      <c r="LC32" s="7">
        <f t="shared" si="110"/>
        <v>158.11216074373968</v>
      </c>
      <c r="LD32" s="7">
        <f t="shared" si="111"/>
        <v>41.213333333333331</v>
      </c>
      <c r="LE32" s="7">
        <f t="shared" si="112"/>
        <v>164.85333333333332</v>
      </c>
      <c r="LF32" s="7">
        <f t="shared" si="113"/>
        <v>144.66666666666666</v>
      </c>
      <c r="LG32" s="7">
        <f t="shared" si="114"/>
        <v>237.13365689751728</v>
      </c>
      <c r="LH32" s="15">
        <f t="shared" si="115"/>
        <v>526.46699023085057</v>
      </c>
      <c r="LI32" s="2">
        <f t="shared" ref="LI32:LI56" si="122">AVERAGE(FC32,GD32,IF32,JG32,KH32)</f>
        <v>0.634002952061402</v>
      </c>
      <c r="LJ32" s="2">
        <f t="shared" si="116"/>
        <v>5.1807585953513557</v>
      </c>
      <c r="LK32" s="2">
        <f t="shared" si="117"/>
        <v>28.258340960971577</v>
      </c>
      <c r="LM32" s="7">
        <v>1.7628205128205128</v>
      </c>
      <c r="LN32" s="4">
        <v>1849</v>
      </c>
      <c r="LO32" s="4">
        <v>7</v>
      </c>
      <c r="LP32" s="4">
        <v>20</v>
      </c>
      <c r="LQ32" s="4">
        <v>0.54</v>
      </c>
      <c r="LR32" s="4">
        <v>143</v>
      </c>
      <c r="LS32" s="4">
        <v>3.1</v>
      </c>
      <c r="LT32" s="15">
        <f>(2*LR32)+(LP32/6)</f>
        <v>289.33333333333331</v>
      </c>
    </row>
    <row r="33" spans="1:332" x14ac:dyDescent="0.25">
      <c r="A33" s="9">
        <v>16</v>
      </c>
      <c r="B33" s="2" t="s">
        <v>9</v>
      </c>
      <c r="C33" s="2">
        <v>48</v>
      </c>
      <c r="D33" s="4">
        <v>1</v>
      </c>
      <c r="E33" s="2">
        <v>65</v>
      </c>
      <c r="F33" s="2">
        <v>1.8</v>
      </c>
      <c r="G33" s="2">
        <v>20.061728395061728</v>
      </c>
      <c r="H33" s="15">
        <v>1</v>
      </c>
      <c r="I33" s="15">
        <v>0</v>
      </c>
      <c r="J33" s="15">
        <v>1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9</v>
      </c>
      <c r="R33" s="15">
        <v>1</v>
      </c>
      <c r="S33" s="2">
        <v>0</v>
      </c>
      <c r="T33" s="4">
        <v>0</v>
      </c>
      <c r="U33" s="4">
        <v>0</v>
      </c>
      <c r="V33" s="11">
        <v>0</v>
      </c>
      <c r="W33" s="11">
        <v>39</v>
      </c>
      <c r="X33" s="11">
        <v>130.30000000000001</v>
      </c>
      <c r="Y33" s="2" t="s">
        <v>6</v>
      </c>
      <c r="Z33" s="12">
        <v>0</v>
      </c>
      <c r="EE33" s="32">
        <v>4.0512820512820511</v>
      </c>
      <c r="EF33" s="5">
        <v>-1933</v>
      </c>
      <c r="EG33" s="5">
        <v>2</v>
      </c>
      <c r="EH33" s="5">
        <v>25</v>
      </c>
      <c r="EI33" s="5">
        <v>0.54</v>
      </c>
      <c r="EJ33" s="5">
        <v>136</v>
      </c>
      <c r="EK33" s="5">
        <v>4.4000000000000004</v>
      </c>
      <c r="EL33" s="36">
        <f t="shared" si="118"/>
        <v>276.16666666666669</v>
      </c>
      <c r="EM33" s="29">
        <v>2.44</v>
      </c>
      <c r="EN33" s="29">
        <v>0.11900000000000001</v>
      </c>
      <c r="EO33" s="1">
        <v>27.8</v>
      </c>
      <c r="EP33" s="1">
        <v>10</v>
      </c>
      <c r="EQ33" s="5">
        <v>117</v>
      </c>
      <c r="ER33" s="37">
        <v>6320</v>
      </c>
      <c r="ES33" s="42">
        <f t="shared" si="50"/>
        <v>3.8552</v>
      </c>
      <c r="ET33" s="42">
        <f t="shared" si="51"/>
        <v>15.4208</v>
      </c>
      <c r="EU33" s="30">
        <f t="shared" si="52"/>
        <v>44.289075630252093</v>
      </c>
      <c r="EV33" s="30">
        <f t="shared" si="53"/>
        <v>20.504201680672267</v>
      </c>
      <c r="EW33" s="30">
        <f t="shared" si="54"/>
        <v>233.61344537815125</v>
      </c>
      <c r="EX33" s="42">
        <f t="shared" si="55"/>
        <v>43.923999999999999</v>
      </c>
      <c r="EY33" s="42">
        <f t="shared" si="56"/>
        <v>175.696</v>
      </c>
      <c r="EZ33" s="30">
        <f t="shared" si="57"/>
        <v>37.799999999999997</v>
      </c>
      <c r="FA33" s="7">
        <f t="shared" si="58"/>
        <v>40.651484039574385</v>
      </c>
      <c r="FB33" s="30">
        <f t="shared" si="59"/>
        <v>116.25148403957438</v>
      </c>
      <c r="FC33" s="33">
        <f t="shared" si="119"/>
        <v>0.92758279782501241</v>
      </c>
      <c r="FD33" s="30">
        <f t="shared" si="60"/>
        <v>10.313216195569137</v>
      </c>
      <c r="FE33" s="30">
        <f t="shared" si="61"/>
        <v>46.296296296296291</v>
      </c>
      <c r="FF33" s="29">
        <v>1.0897435897435896</v>
      </c>
      <c r="FG33" s="5">
        <v>-18</v>
      </c>
      <c r="FH33" s="5">
        <v>2</v>
      </c>
      <c r="FI33" s="5">
        <v>16</v>
      </c>
      <c r="FJ33" s="5">
        <v>0.46</v>
      </c>
      <c r="FK33" s="5">
        <v>139</v>
      </c>
      <c r="FL33" s="5">
        <v>3.1</v>
      </c>
      <c r="FM33" s="37">
        <f>2*FK33+FI33/6</f>
        <v>280.66666666666669</v>
      </c>
      <c r="FN33" s="33">
        <v>7.47</v>
      </c>
      <c r="FO33" s="33">
        <v>0.4</v>
      </c>
      <c r="FP33" s="29">
        <v>161.19999999999999</v>
      </c>
      <c r="FQ33" s="29">
        <v>20.2</v>
      </c>
      <c r="FR33" s="5">
        <v>440</v>
      </c>
      <c r="FS33" s="4">
        <v>1700</v>
      </c>
      <c r="FT33" s="40">
        <f>FU33/4</f>
        <v>3.17475</v>
      </c>
      <c r="FU33" s="40">
        <f>FN33*FS33/1000</f>
        <v>12.699</v>
      </c>
      <c r="FV33" s="40">
        <f>((FN33/FI33)/(FO33/FJ33))*100</f>
        <v>53.690625000000004</v>
      </c>
      <c r="FW33" s="29">
        <f>FN33/FO33</f>
        <v>18.674999999999997</v>
      </c>
      <c r="FX33" s="29">
        <f>FP33/FO33</f>
        <v>402.99999999999994</v>
      </c>
      <c r="FY33" s="40">
        <f>FZ33/4</f>
        <v>68.510000000000005</v>
      </c>
      <c r="FZ33" s="40">
        <f>FP33*FS33/1000</f>
        <v>274.04000000000002</v>
      </c>
      <c r="GA33" s="44">
        <f>FP33+FQ33</f>
        <v>181.39999999999998</v>
      </c>
      <c r="GB33" s="7">
        <f>((FN33*100)/2.1428)*0.357</f>
        <v>124.45351876050029</v>
      </c>
      <c r="GC33" s="44">
        <f>((FP33+FQ33)*2)+GB33</f>
        <v>487.25351876050024</v>
      </c>
      <c r="GD33" s="28">
        <f>((FP33/FK33)/(FO33*100/FJ33))*100</f>
        <v>1.3336690647482015</v>
      </c>
      <c r="GE33" s="44">
        <f>((FQ33/FL33)/(FO33*100/FJ33))*100</f>
        <v>7.4935483870967738</v>
      </c>
      <c r="GF33" s="7">
        <f>FI33/FJ33</f>
        <v>34.782608695652172</v>
      </c>
      <c r="GG33" s="2">
        <f t="shared" si="67"/>
        <v>2.5705128205128203</v>
      </c>
      <c r="GH33" s="15">
        <f t="shared" si="68"/>
        <v>-975.5</v>
      </c>
      <c r="GI33" s="15">
        <f t="shared" si="69"/>
        <v>2</v>
      </c>
      <c r="GJ33" s="15">
        <f t="shared" si="70"/>
        <v>20.5</v>
      </c>
      <c r="GK33" s="2">
        <f t="shared" si="71"/>
        <v>0.5</v>
      </c>
      <c r="GL33" s="15">
        <f t="shared" si="72"/>
        <v>137.5</v>
      </c>
      <c r="GM33" s="7">
        <f t="shared" si="73"/>
        <v>3.75</v>
      </c>
      <c r="GN33" s="15">
        <f t="shared" si="74"/>
        <v>278.41666666666669</v>
      </c>
      <c r="GO33" s="7">
        <f t="shared" si="75"/>
        <v>4.9550000000000001</v>
      </c>
      <c r="GP33" s="7">
        <f t="shared" si="76"/>
        <v>0.25950000000000001</v>
      </c>
      <c r="GQ33" s="7">
        <f t="shared" si="77"/>
        <v>94.5</v>
      </c>
      <c r="GR33" s="7">
        <f t="shared" si="78"/>
        <v>15.1</v>
      </c>
      <c r="GS33" s="15">
        <f t="shared" si="120"/>
        <v>278.5</v>
      </c>
      <c r="GT33" s="15">
        <f t="shared" si="79"/>
        <v>4010</v>
      </c>
      <c r="GU33" s="7">
        <f t="shared" si="80"/>
        <v>3.5149749999999997</v>
      </c>
      <c r="GV33" s="7">
        <f t="shared" si="81"/>
        <v>14.059899999999999</v>
      </c>
      <c r="GW33" s="7">
        <f t="shared" si="82"/>
        <v>48.989850315126048</v>
      </c>
      <c r="GX33" s="7">
        <f t="shared" si="83"/>
        <v>19.589600840336132</v>
      </c>
      <c r="GY33" s="7">
        <f t="shared" si="84"/>
        <v>318.30672268907563</v>
      </c>
      <c r="GZ33" s="7">
        <f t="shared" si="85"/>
        <v>56.216999999999999</v>
      </c>
      <c r="HA33" s="7">
        <f t="shared" si="86"/>
        <v>224.86799999999999</v>
      </c>
      <c r="HB33" s="7">
        <f t="shared" si="87"/>
        <v>109.6</v>
      </c>
      <c r="HC33" s="7">
        <f t="shared" si="88"/>
        <v>82.552501400037329</v>
      </c>
      <c r="HD33" s="7">
        <f t="shared" si="89"/>
        <v>301.75250140003732</v>
      </c>
      <c r="HE33" s="2">
        <f t="shared" si="121"/>
        <v>1.1306259312866069</v>
      </c>
      <c r="HF33" s="7">
        <f t="shared" si="90"/>
        <v>8.9033822913329548</v>
      </c>
      <c r="HG33" s="7">
        <f t="shared" si="91"/>
        <v>40.539452495974231</v>
      </c>
      <c r="HH33" s="7"/>
      <c r="HJ33" s="4">
        <v>2</v>
      </c>
      <c r="HK33" s="4">
        <v>21</v>
      </c>
      <c r="HL33" s="4">
        <v>0.33</v>
      </c>
      <c r="HM33" s="4">
        <v>131</v>
      </c>
      <c r="HN33" s="4">
        <v>3.7</v>
      </c>
      <c r="HO33" s="15">
        <f>(2*HM33)+(HK33/6)</f>
        <v>265.5</v>
      </c>
      <c r="HP33" s="64"/>
      <c r="HQ33" s="63"/>
      <c r="HR33" s="62"/>
      <c r="HS33" s="62"/>
      <c r="HV33" s="40"/>
      <c r="HW33" s="40"/>
      <c r="HX33" s="40"/>
      <c r="HY33" s="29"/>
      <c r="HZ33" s="29"/>
      <c r="IA33" s="40"/>
      <c r="IB33" s="40"/>
      <c r="IC33" s="44"/>
      <c r="ID33" s="7"/>
      <c r="IE33" s="44"/>
      <c r="IF33" s="28"/>
      <c r="IG33" s="44"/>
      <c r="IH33" s="7">
        <f>HK33/HL33</f>
        <v>63.636363636363633</v>
      </c>
      <c r="II33" s="2">
        <v>1.7628205128205128</v>
      </c>
      <c r="IJ33" s="4">
        <v>-1610</v>
      </c>
      <c r="IK33" s="4">
        <v>2</v>
      </c>
      <c r="IL33" s="4">
        <v>20</v>
      </c>
      <c r="IM33" s="4">
        <v>0.34</v>
      </c>
      <c r="IN33" s="4">
        <v>138</v>
      </c>
      <c r="IO33" s="4">
        <v>3.9</v>
      </c>
      <c r="IP33" s="15">
        <f>(2*IN33)+(IL33/6)</f>
        <v>279.33333333333331</v>
      </c>
      <c r="IQ33" s="4">
        <v>16.14</v>
      </c>
      <c r="IR33" s="4">
        <v>0.82499999999999996</v>
      </c>
      <c r="IS33" s="4">
        <v>195.7</v>
      </c>
      <c r="IT33" s="4">
        <v>30.2</v>
      </c>
      <c r="IU33" s="4">
        <v>765</v>
      </c>
      <c r="IV33" s="4">
        <v>2750</v>
      </c>
      <c r="IW33" s="40">
        <f>IX33/4</f>
        <v>11.09625</v>
      </c>
      <c r="IX33" s="40">
        <f>IQ33*IV33/1000</f>
        <v>44.384999999999998</v>
      </c>
      <c r="IY33" s="40">
        <f>((IQ33/IL33)/(IR33/IM33))*100</f>
        <v>33.258181818181818</v>
      </c>
      <c r="IZ33" s="29">
        <f>IQ33/IR33</f>
        <v>19.563636363636366</v>
      </c>
      <c r="JA33" s="29">
        <f>IS33/IR33</f>
        <v>237.21212121212122</v>
      </c>
      <c r="JB33" s="40">
        <f>JC33/4</f>
        <v>134.54374999999999</v>
      </c>
      <c r="JC33" s="40">
        <f>IS33*IV33/1000</f>
        <v>538.17499999999995</v>
      </c>
      <c r="JD33" s="44">
        <f>IS33+IT33</f>
        <v>225.89999999999998</v>
      </c>
      <c r="JE33" s="7">
        <f>((IQ33*100)/2.1428)*0.357</f>
        <v>268.89957065521747</v>
      </c>
      <c r="JF33" s="44">
        <f>((IS33+IT33)*2)+JE33</f>
        <v>720.69957065521749</v>
      </c>
      <c r="JG33" s="28">
        <f>((IS33/IN33)/(IR33*100/IM33))*100</f>
        <v>0.58443566095740018</v>
      </c>
      <c r="JH33" s="44">
        <f>((IT33/IO33)/(IR33*100/IM33))*100</f>
        <v>3.1912975912975914</v>
      </c>
      <c r="JI33" s="7">
        <f>IL33/IM33</f>
        <v>58.823529411764703</v>
      </c>
      <c r="JJ33" s="7">
        <v>1.2179487179487178</v>
      </c>
      <c r="JK33" s="4">
        <v>-542</v>
      </c>
      <c r="JL33" s="4">
        <v>2</v>
      </c>
      <c r="JM33" s="4">
        <v>24</v>
      </c>
      <c r="JN33" s="4">
        <v>0.44</v>
      </c>
      <c r="JO33" s="4">
        <v>137</v>
      </c>
      <c r="JP33" s="4">
        <v>4.4000000000000004</v>
      </c>
      <c r="JQ33" s="15">
        <f>(2*JO33)+(JM33/6)</f>
        <v>278</v>
      </c>
      <c r="JR33" s="4">
        <v>13.16</v>
      </c>
      <c r="JS33" s="4">
        <v>0.42299999999999999</v>
      </c>
      <c r="JT33" s="4">
        <v>164.4</v>
      </c>
      <c r="JU33" s="4">
        <v>43.6</v>
      </c>
      <c r="JV33" s="4">
        <v>799</v>
      </c>
      <c r="JW33" s="4">
        <v>1900</v>
      </c>
      <c r="JX33" s="40">
        <f>JY33/4</f>
        <v>6.2510000000000003</v>
      </c>
      <c r="JY33" s="40">
        <f>JR33*JW33/1000</f>
        <v>25.004000000000001</v>
      </c>
      <c r="JZ33" s="40">
        <f>((JR33/JM33)/(JS33/JN33))*100</f>
        <v>57.037037037037038</v>
      </c>
      <c r="KA33" s="29">
        <f>JR33/JS33</f>
        <v>31.111111111111111</v>
      </c>
      <c r="KB33" s="29">
        <f>JT33/JS33</f>
        <v>388.65248226950359</v>
      </c>
      <c r="KC33" s="40">
        <f>KD33/4</f>
        <v>78.09</v>
      </c>
      <c r="KD33" s="40">
        <f>JT33*JW33/1000</f>
        <v>312.36</v>
      </c>
      <c r="KE33" s="44">
        <f>JT33+JU33</f>
        <v>208</v>
      </c>
      <c r="KF33" s="7">
        <f>((JR33*100)/2.1428)*0.357</f>
        <v>219.25144670524548</v>
      </c>
      <c r="KG33" s="49">
        <f>((JT33+JU33)*2)+KF33</f>
        <v>635.25144670524548</v>
      </c>
      <c r="KH33" s="28">
        <f>((JT33/JO33)/(JS33*100/JN33))*100</f>
        <v>1.24822695035461</v>
      </c>
      <c r="KI33" s="44">
        <f>((JU33/JP33)/(JS33*100/JN33))*100</f>
        <v>10.307328605200945</v>
      </c>
      <c r="KJ33" s="7">
        <f>JM33/JN33</f>
        <v>54.545454545454547</v>
      </c>
      <c r="KK33" s="2">
        <f t="shared" si="92"/>
        <v>2.0304487179487176</v>
      </c>
      <c r="KL33" s="15">
        <f t="shared" si="93"/>
        <v>-1025.75</v>
      </c>
      <c r="KM33" s="15">
        <f t="shared" si="94"/>
        <v>2</v>
      </c>
      <c r="KN33" s="15">
        <f t="shared" si="95"/>
        <v>21.2</v>
      </c>
      <c r="KO33" s="2">
        <f t="shared" si="96"/>
        <v>0.42200000000000004</v>
      </c>
      <c r="KP33" s="15">
        <f t="shared" si="97"/>
        <v>136.19999999999999</v>
      </c>
      <c r="KQ33" s="7">
        <f t="shared" si="98"/>
        <v>3.9</v>
      </c>
      <c r="KR33" s="15">
        <f t="shared" si="99"/>
        <v>275.93333333333334</v>
      </c>
      <c r="KS33" s="7">
        <f t="shared" si="100"/>
        <v>9.8025000000000002</v>
      </c>
      <c r="KT33" s="7">
        <f t="shared" si="101"/>
        <v>0.44174999999999998</v>
      </c>
      <c r="KU33" s="7">
        <f t="shared" si="102"/>
        <v>137.27500000000001</v>
      </c>
      <c r="KV33" s="7">
        <f t="shared" si="103"/>
        <v>26</v>
      </c>
      <c r="KW33" s="15">
        <f t="shared" si="104"/>
        <v>530.25</v>
      </c>
      <c r="KX33" s="15">
        <f t="shared" si="105"/>
        <v>3167.5</v>
      </c>
      <c r="KY33" s="7">
        <f t="shared" si="106"/>
        <v>6.0942999999999996</v>
      </c>
      <c r="KZ33" s="7">
        <f t="shared" si="107"/>
        <v>24.377199999999998</v>
      </c>
      <c r="LA33" s="7">
        <f t="shared" si="108"/>
        <v>47.068729871367736</v>
      </c>
      <c r="LB33" s="7">
        <f t="shared" si="109"/>
        <v>22.463487288854935</v>
      </c>
      <c r="LC33" s="7">
        <f t="shared" si="110"/>
        <v>315.61951221494405</v>
      </c>
      <c r="LD33" s="7">
        <f t="shared" si="111"/>
        <v>81.266937499999997</v>
      </c>
      <c r="LE33" s="7">
        <f t="shared" si="112"/>
        <v>325.06774999999999</v>
      </c>
      <c r="LF33" s="7">
        <f t="shared" si="113"/>
        <v>163.27499999999998</v>
      </c>
      <c r="LG33" s="7">
        <f t="shared" si="114"/>
        <v>163.31400504013442</v>
      </c>
      <c r="LH33" s="15">
        <f t="shared" si="115"/>
        <v>489.86400504013443</v>
      </c>
      <c r="LI33" s="2">
        <f t="shared" si="122"/>
        <v>1.0234786184713061</v>
      </c>
      <c r="LJ33" s="2">
        <f t="shared" si="116"/>
        <v>7.8263476947911119</v>
      </c>
      <c r="LK33" s="2">
        <f t="shared" si="117"/>
        <v>51.616850517106265</v>
      </c>
      <c r="LM33" s="7"/>
      <c r="LO33" s="4">
        <v>1</v>
      </c>
      <c r="LP33" s="4">
        <v>27</v>
      </c>
      <c r="LQ33" s="4">
        <v>0.41</v>
      </c>
      <c r="LS33" s="4">
        <v>4.5999999999999996</v>
      </c>
    </row>
    <row r="34" spans="1:332" x14ac:dyDescent="0.25">
      <c r="A34" s="9">
        <v>19</v>
      </c>
      <c r="B34" s="2" t="s">
        <v>9</v>
      </c>
      <c r="C34" s="2">
        <v>59</v>
      </c>
      <c r="D34" s="4">
        <v>1</v>
      </c>
      <c r="E34" s="2">
        <v>70</v>
      </c>
      <c r="F34" s="2">
        <v>1.7</v>
      </c>
      <c r="G34" s="2">
        <v>24.221453287197235</v>
      </c>
      <c r="H34" s="15">
        <v>1</v>
      </c>
      <c r="I34" s="15">
        <v>1</v>
      </c>
      <c r="J34" s="15">
        <v>0</v>
      </c>
      <c r="K34" s="15">
        <v>0</v>
      </c>
      <c r="L34" s="15">
        <v>0</v>
      </c>
      <c r="M34" s="15">
        <v>1</v>
      </c>
      <c r="N34" s="15">
        <v>1</v>
      </c>
      <c r="O34" s="15">
        <v>0</v>
      </c>
      <c r="P34" s="15">
        <v>0</v>
      </c>
      <c r="Q34" s="15">
        <v>5</v>
      </c>
      <c r="R34" s="15">
        <v>0</v>
      </c>
      <c r="S34" s="2">
        <v>0</v>
      </c>
      <c r="T34" s="4">
        <v>0</v>
      </c>
      <c r="U34" s="4">
        <v>0</v>
      </c>
      <c r="V34" s="11">
        <v>0</v>
      </c>
      <c r="W34" s="11">
        <v>60</v>
      </c>
      <c r="X34" s="11">
        <v>113.2</v>
      </c>
      <c r="Y34" s="2" t="s">
        <v>8</v>
      </c>
      <c r="Z34" s="12">
        <v>0</v>
      </c>
      <c r="EE34" s="31">
        <v>0.59523809523809523</v>
      </c>
      <c r="EF34" s="24">
        <v>900</v>
      </c>
      <c r="EG34" s="24">
        <v>2</v>
      </c>
      <c r="EH34" s="24">
        <v>33</v>
      </c>
      <c r="EI34" s="24">
        <v>0.59</v>
      </c>
      <c r="EJ34" s="24">
        <v>143</v>
      </c>
      <c r="EK34" s="24">
        <v>3.9</v>
      </c>
      <c r="EL34" s="36">
        <f t="shared" si="118"/>
        <v>291.5</v>
      </c>
      <c r="EM34" s="30">
        <v>31.61</v>
      </c>
      <c r="EN34" s="30">
        <v>2.7930000000000001</v>
      </c>
      <c r="EO34" s="30">
        <v>188.4</v>
      </c>
      <c r="EP34" s="30">
        <v>59.3</v>
      </c>
      <c r="EQ34" s="24">
        <v>1153</v>
      </c>
      <c r="ER34" s="37">
        <v>1000</v>
      </c>
      <c r="ES34" s="42">
        <f t="shared" si="50"/>
        <v>7.9024999999999999</v>
      </c>
      <c r="ET34" s="42">
        <f t="shared" si="51"/>
        <v>31.61</v>
      </c>
      <c r="EU34" s="30">
        <f t="shared" si="52"/>
        <v>20.234460610400458</v>
      </c>
      <c r="EV34" s="30">
        <f t="shared" si="53"/>
        <v>11.317579663444324</v>
      </c>
      <c r="EW34" s="30">
        <f t="shared" si="54"/>
        <v>67.454350161117077</v>
      </c>
      <c r="EX34" s="42">
        <f t="shared" si="55"/>
        <v>47.1</v>
      </c>
      <c r="EY34" s="42">
        <f t="shared" si="56"/>
        <v>188.4</v>
      </c>
      <c r="EZ34" s="30">
        <f t="shared" si="57"/>
        <v>247.7</v>
      </c>
      <c r="FA34" s="7">
        <f t="shared" si="58"/>
        <v>526.63664364383055</v>
      </c>
      <c r="FB34" s="30">
        <f t="shared" si="59"/>
        <v>1022.0366436438305</v>
      </c>
      <c r="FC34" s="33">
        <f t="shared" si="119"/>
        <v>0.2783081580074061</v>
      </c>
      <c r="FD34" s="30">
        <f t="shared" si="60"/>
        <v>3.2119676480578727</v>
      </c>
      <c r="FE34" s="30">
        <f t="shared" si="61"/>
        <v>55.932203389830512</v>
      </c>
      <c r="FF34" s="30"/>
      <c r="FG34" s="24"/>
      <c r="FH34" s="24"/>
      <c r="FI34" s="24"/>
      <c r="FJ34" s="24"/>
      <c r="FK34" s="24"/>
      <c r="FL34" s="24"/>
      <c r="FM34" s="37"/>
      <c r="FN34" s="33"/>
      <c r="FO34" s="33"/>
      <c r="FP34" s="30"/>
      <c r="FQ34" s="30"/>
      <c r="FR34" s="24"/>
      <c r="FT34" s="40"/>
      <c r="FU34" s="40"/>
      <c r="FV34" s="40"/>
      <c r="FW34" s="29"/>
      <c r="FX34" s="29"/>
      <c r="FY34" s="40"/>
      <c r="FZ34" s="40"/>
      <c r="GA34" s="44"/>
      <c r="GB34" s="7"/>
      <c r="GC34" s="44"/>
      <c r="GD34" s="28"/>
      <c r="GE34" s="44"/>
      <c r="GF34" s="7"/>
      <c r="GG34" s="2">
        <f t="shared" si="67"/>
        <v>0.59523809523809523</v>
      </c>
      <c r="GH34" s="15">
        <f t="shared" si="68"/>
        <v>900</v>
      </c>
      <c r="GI34" s="15">
        <f t="shared" si="69"/>
        <v>2</v>
      </c>
      <c r="GJ34" s="15">
        <f t="shared" si="70"/>
        <v>33</v>
      </c>
      <c r="GK34" s="2">
        <f t="shared" si="71"/>
        <v>0.59</v>
      </c>
      <c r="GL34" s="15">
        <f t="shared" si="72"/>
        <v>143</v>
      </c>
      <c r="GM34" s="7">
        <f t="shared" si="73"/>
        <v>3.9</v>
      </c>
      <c r="GN34" s="15">
        <f t="shared" si="74"/>
        <v>291.5</v>
      </c>
      <c r="GO34" s="7">
        <f t="shared" si="75"/>
        <v>31.61</v>
      </c>
      <c r="GP34" s="7">
        <f t="shared" si="76"/>
        <v>2.7930000000000001</v>
      </c>
      <c r="GQ34" s="7">
        <f t="shared" si="77"/>
        <v>188.4</v>
      </c>
      <c r="GR34" s="7">
        <f t="shared" si="78"/>
        <v>59.3</v>
      </c>
      <c r="GS34" s="15">
        <f t="shared" si="120"/>
        <v>1153</v>
      </c>
      <c r="GT34" s="15">
        <f t="shared" si="79"/>
        <v>1000</v>
      </c>
      <c r="GU34" s="7">
        <f t="shared" si="80"/>
        <v>7.9024999999999999</v>
      </c>
      <c r="GV34" s="7">
        <f t="shared" si="81"/>
        <v>31.61</v>
      </c>
      <c r="GW34" s="7">
        <f t="shared" si="82"/>
        <v>20.234460610400458</v>
      </c>
      <c r="GX34" s="7">
        <f t="shared" si="83"/>
        <v>11.317579663444324</v>
      </c>
      <c r="GY34" s="7">
        <f t="shared" si="84"/>
        <v>67.454350161117077</v>
      </c>
      <c r="GZ34" s="7">
        <f t="shared" si="85"/>
        <v>47.1</v>
      </c>
      <c r="HA34" s="7">
        <f t="shared" si="86"/>
        <v>188.4</v>
      </c>
      <c r="HB34" s="7">
        <f t="shared" si="87"/>
        <v>247.7</v>
      </c>
      <c r="HC34" s="7">
        <f t="shared" si="88"/>
        <v>526.63664364383055</v>
      </c>
      <c r="HD34" s="7">
        <f t="shared" si="89"/>
        <v>1022.0366436438305</v>
      </c>
      <c r="HE34" s="2">
        <f t="shared" si="121"/>
        <v>0.2783081580074061</v>
      </c>
      <c r="HF34" s="7">
        <f t="shared" si="90"/>
        <v>3.2119676480578727</v>
      </c>
      <c r="HG34" s="7">
        <f t="shared" si="91"/>
        <v>55.932203389830512</v>
      </c>
      <c r="HH34" s="7"/>
      <c r="HO34" s="15"/>
      <c r="HP34" s="64"/>
      <c r="HQ34" s="63"/>
      <c r="HR34" s="62"/>
      <c r="HS34" s="62"/>
      <c r="HV34" s="40"/>
      <c r="HW34" s="40"/>
      <c r="HX34" s="40"/>
      <c r="HY34" s="29"/>
      <c r="HZ34" s="29"/>
      <c r="IA34" s="40"/>
      <c r="IB34" s="40"/>
      <c r="IC34" s="44"/>
      <c r="ID34" s="7"/>
      <c r="IE34" s="44"/>
      <c r="IF34" s="28"/>
      <c r="IG34" s="44"/>
      <c r="IH34" s="7"/>
      <c r="II34" s="2"/>
      <c r="IP34" s="15"/>
      <c r="IW34" s="40"/>
      <c r="IX34" s="40"/>
      <c r="IY34" s="40"/>
      <c r="IZ34" s="29"/>
      <c r="JA34" s="29"/>
      <c r="JB34" s="40"/>
      <c r="JC34" s="40"/>
      <c r="JD34" s="44"/>
      <c r="JE34" s="7"/>
      <c r="JF34" s="44"/>
      <c r="JG34" s="28"/>
      <c r="JH34" s="44"/>
      <c r="JI34" s="7"/>
      <c r="JJ34" s="7"/>
      <c r="JQ34" s="15"/>
      <c r="JY34" s="40"/>
      <c r="JZ34" s="40"/>
      <c r="KA34" s="29"/>
      <c r="KB34" s="29"/>
      <c r="KC34" s="40"/>
      <c r="KD34" s="40"/>
      <c r="KE34" s="44"/>
      <c r="KF34" s="7"/>
      <c r="KG34" s="49"/>
      <c r="KH34" s="28"/>
      <c r="KI34" s="44"/>
      <c r="KJ34" s="7"/>
      <c r="KK34" s="2">
        <f t="shared" si="92"/>
        <v>0.59523809523809523</v>
      </c>
      <c r="KL34" s="15">
        <f t="shared" si="93"/>
        <v>900</v>
      </c>
      <c r="KM34" s="15">
        <f t="shared" si="94"/>
        <v>2</v>
      </c>
      <c r="KN34" s="15">
        <f t="shared" si="95"/>
        <v>33</v>
      </c>
      <c r="KO34" s="2">
        <f t="shared" si="96"/>
        <v>0.59</v>
      </c>
      <c r="KP34" s="15">
        <f t="shared" si="97"/>
        <v>143</v>
      </c>
      <c r="KQ34" s="7">
        <f t="shared" si="98"/>
        <v>3.9</v>
      </c>
      <c r="KR34" s="15">
        <f t="shared" si="99"/>
        <v>291.5</v>
      </c>
      <c r="KS34" s="7">
        <f t="shared" si="100"/>
        <v>31.61</v>
      </c>
      <c r="KT34" s="7">
        <f t="shared" si="101"/>
        <v>2.7930000000000001</v>
      </c>
      <c r="KU34" s="7">
        <f t="shared" si="102"/>
        <v>188.4</v>
      </c>
      <c r="KV34" s="7">
        <f t="shared" si="103"/>
        <v>59.3</v>
      </c>
      <c r="KW34" s="15">
        <f t="shared" si="104"/>
        <v>1153</v>
      </c>
      <c r="KX34" s="15">
        <f t="shared" si="105"/>
        <v>1000</v>
      </c>
      <c r="KY34" s="7">
        <f t="shared" si="106"/>
        <v>7.9024999999999999</v>
      </c>
      <c r="KZ34" s="7">
        <f t="shared" si="107"/>
        <v>31.61</v>
      </c>
      <c r="LA34" s="7">
        <f t="shared" si="108"/>
        <v>20.234460610400458</v>
      </c>
      <c r="LB34" s="7">
        <f t="shared" si="109"/>
        <v>11.317579663444324</v>
      </c>
      <c r="LC34" s="7">
        <f t="shared" si="110"/>
        <v>67.454350161117077</v>
      </c>
      <c r="LD34" s="7">
        <f t="shared" si="111"/>
        <v>47.1</v>
      </c>
      <c r="LE34" s="7">
        <f t="shared" si="112"/>
        <v>188.4</v>
      </c>
      <c r="LF34" s="7">
        <f t="shared" si="113"/>
        <v>247.7</v>
      </c>
      <c r="LG34" s="7">
        <f t="shared" si="114"/>
        <v>526.63664364383055</v>
      </c>
      <c r="LH34" s="15">
        <f t="shared" si="115"/>
        <v>1022.0366436438305</v>
      </c>
      <c r="LI34" s="2">
        <f t="shared" si="122"/>
        <v>0.2783081580074061</v>
      </c>
      <c r="LJ34" s="2">
        <f t="shared" si="116"/>
        <v>3.2119676480578727</v>
      </c>
      <c r="LK34" s="2">
        <f t="shared" si="117"/>
        <v>55.932203389830512</v>
      </c>
      <c r="LM34" s="7"/>
    </row>
    <row r="35" spans="1:332" x14ac:dyDescent="0.25">
      <c r="A35" s="9">
        <v>20</v>
      </c>
      <c r="B35" s="2" t="s">
        <v>9</v>
      </c>
      <c r="C35" s="2">
        <v>61</v>
      </c>
      <c r="D35" s="4">
        <v>1</v>
      </c>
      <c r="E35" s="2">
        <v>95</v>
      </c>
      <c r="F35" s="2">
        <v>1.75</v>
      </c>
      <c r="G35" s="2">
        <v>31.020408163265305</v>
      </c>
      <c r="H35" s="15">
        <v>1</v>
      </c>
      <c r="I35" s="15">
        <v>0</v>
      </c>
      <c r="J35" s="15">
        <v>0</v>
      </c>
      <c r="K35" s="15">
        <v>0</v>
      </c>
      <c r="L35" s="15">
        <v>0</v>
      </c>
      <c r="M35" s="15">
        <v>1</v>
      </c>
      <c r="N35" s="15">
        <v>0</v>
      </c>
      <c r="O35" s="15">
        <v>0</v>
      </c>
      <c r="P35" s="15">
        <v>0</v>
      </c>
      <c r="Q35" s="15">
        <v>5</v>
      </c>
      <c r="R35" s="15">
        <v>1</v>
      </c>
      <c r="S35" s="2">
        <v>8.4210526315789472E-2</v>
      </c>
      <c r="T35" s="4">
        <v>0</v>
      </c>
      <c r="U35" s="4">
        <v>0</v>
      </c>
      <c r="V35" s="11">
        <v>0</v>
      </c>
      <c r="W35" s="11">
        <v>65</v>
      </c>
      <c r="X35" s="11">
        <v>79.900000000000006</v>
      </c>
      <c r="Y35" s="2" t="s">
        <v>7</v>
      </c>
      <c r="Z35" s="12">
        <v>0</v>
      </c>
      <c r="EE35" s="31">
        <v>0.70175438596491224</v>
      </c>
      <c r="EF35" s="24">
        <v>134</v>
      </c>
      <c r="EG35" s="24">
        <v>2</v>
      </c>
      <c r="EH35" s="24">
        <v>37</v>
      </c>
      <c r="EI35" s="24">
        <v>1.01</v>
      </c>
      <c r="EJ35" s="24">
        <v>138</v>
      </c>
      <c r="EK35" s="24">
        <v>4.3</v>
      </c>
      <c r="EL35" s="36">
        <f t="shared" si="118"/>
        <v>282.16666666666669</v>
      </c>
      <c r="EM35" s="30">
        <v>20.6</v>
      </c>
      <c r="EN35" s="30">
        <v>3.5019999999999998</v>
      </c>
      <c r="EO35" s="30">
        <v>41.3</v>
      </c>
      <c r="EP35" s="30">
        <v>77.400000000000006</v>
      </c>
      <c r="EQ35" s="24">
        <v>982</v>
      </c>
      <c r="ER35" s="37">
        <v>1600</v>
      </c>
      <c r="ES35" s="42">
        <f t="shared" si="50"/>
        <v>8.24</v>
      </c>
      <c r="ET35" s="42">
        <f t="shared" si="51"/>
        <v>32.96</v>
      </c>
      <c r="EU35" s="30">
        <f t="shared" si="52"/>
        <v>16.057233704292532</v>
      </c>
      <c r="EV35" s="30">
        <f t="shared" si="53"/>
        <v>5.882352941176471</v>
      </c>
      <c r="EW35" s="30">
        <f t="shared" si="54"/>
        <v>11.793260993717876</v>
      </c>
      <c r="EX35" s="42">
        <f t="shared" si="55"/>
        <v>16.52</v>
      </c>
      <c r="EY35" s="42">
        <f t="shared" si="56"/>
        <v>66.08</v>
      </c>
      <c r="EZ35" s="30">
        <f t="shared" si="57"/>
        <v>118.7</v>
      </c>
      <c r="FA35" s="7">
        <f t="shared" si="58"/>
        <v>343.20515213739037</v>
      </c>
      <c r="FB35" s="30">
        <f t="shared" si="59"/>
        <v>580.60515213739041</v>
      </c>
      <c r="FC35" s="33">
        <f t="shared" si="119"/>
        <v>8.6312997127935165E-2</v>
      </c>
      <c r="FD35" s="30">
        <f t="shared" si="60"/>
        <v>5.1913192461450608</v>
      </c>
      <c r="FE35" s="30">
        <f t="shared" si="61"/>
        <v>36.633663366336634</v>
      </c>
      <c r="FF35" s="30">
        <v>0.51754385964912275</v>
      </c>
      <c r="FG35" s="24">
        <v>-1156</v>
      </c>
      <c r="FH35" s="24">
        <v>2</v>
      </c>
      <c r="FI35" s="24">
        <v>37</v>
      </c>
      <c r="FJ35" s="24">
        <v>1.06</v>
      </c>
      <c r="FK35" s="24">
        <v>139</v>
      </c>
      <c r="FL35" s="24">
        <v>4.0999999999999996</v>
      </c>
      <c r="FM35" s="37">
        <f>2*FK35+FI35/6</f>
        <v>284.16666666666669</v>
      </c>
      <c r="FN35" s="33">
        <v>15.45</v>
      </c>
      <c r="FO35" s="33">
        <v>2.282</v>
      </c>
      <c r="FP35" s="30">
        <v>45.4</v>
      </c>
      <c r="FQ35" s="30">
        <v>76</v>
      </c>
      <c r="FR35" s="24">
        <v>732</v>
      </c>
      <c r="FS35" s="4">
        <v>1180</v>
      </c>
      <c r="FT35" s="40">
        <f>FU35/4</f>
        <v>4.5577500000000004</v>
      </c>
      <c r="FU35" s="40">
        <f>FN35*FS35/1000</f>
        <v>18.231000000000002</v>
      </c>
      <c r="FV35" s="40">
        <f>((FN35/FI35)/(FO35/FJ35))*100</f>
        <v>19.396214794987799</v>
      </c>
      <c r="FW35" s="29">
        <f>FN35/FO35</f>
        <v>6.7703768624014016</v>
      </c>
      <c r="FX35" s="29">
        <f>FP35/FO35</f>
        <v>19.894829097283083</v>
      </c>
      <c r="FY35" s="40">
        <f>FZ35/4</f>
        <v>13.393000000000001</v>
      </c>
      <c r="FZ35" s="40">
        <f>FP35*FS35/1000</f>
        <v>53.572000000000003</v>
      </c>
      <c r="GA35" s="44">
        <f>FP35+FQ35</f>
        <v>121.4</v>
      </c>
      <c r="GB35" s="7">
        <f>((FN35*100)/2.1428)*0.357</f>
        <v>257.40386410304274</v>
      </c>
      <c r="GC35" s="44">
        <f>((FP35+FQ35)*2)+GB35</f>
        <v>500.20386410304275</v>
      </c>
      <c r="GD35" s="28">
        <f>((FP35/FK35)/(FO35*100/FJ35))*100</f>
        <v>0.15171596290014441</v>
      </c>
      <c r="GE35" s="44">
        <f>((FQ35/FL35)/(FO35*100/FJ35))*100</f>
        <v>8.610333254953936</v>
      </c>
      <c r="GF35" s="7">
        <f>FI35/FJ35</f>
        <v>34.905660377358487</v>
      </c>
      <c r="GG35" s="2">
        <f t="shared" si="67"/>
        <v>0.60964912280701755</v>
      </c>
      <c r="GH35" s="15">
        <f t="shared" si="68"/>
        <v>-511</v>
      </c>
      <c r="GI35" s="15">
        <f t="shared" si="69"/>
        <v>2</v>
      </c>
      <c r="GJ35" s="15">
        <f t="shared" si="70"/>
        <v>37</v>
      </c>
      <c r="GK35" s="2">
        <f t="shared" si="71"/>
        <v>1.0350000000000001</v>
      </c>
      <c r="GL35" s="15">
        <f t="shared" si="72"/>
        <v>138.5</v>
      </c>
      <c r="GM35" s="7">
        <f t="shared" si="73"/>
        <v>4.1999999999999993</v>
      </c>
      <c r="GN35" s="15">
        <f t="shared" si="74"/>
        <v>283.16666666666669</v>
      </c>
      <c r="GO35" s="7">
        <f t="shared" si="75"/>
        <v>18.024999999999999</v>
      </c>
      <c r="GP35" s="7">
        <f t="shared" si="76"/>
        <v>2.8919999999999999</v>
      </c>
      <c r="GQ35" s="7">
        <f t="shared" si="77"/>
        <v>43.349999999999994</v>
      </c>
      <c r="GR35" s="7">
        <f t="shared" si="78"/>
        <v>76.7</v>
      </c>
      <c r="GS35" s="15">
        <f t="shared" si="120"/>
        <v>857</v>
      </c>
      <c r="GT35" s="15">
        <f t="shared" si="79"/>
        <v>1390</v>
      </c>
      <c r="GU35" s="7">
        <f t="shared" si="80"/>
        <v>6.3988750000000003</v>
      </c>
      <c r="GV35" s="7">
        <f t="shared" si="81"/>
        <v>25.595500000000001</v>
      </c>
      <c r="GW35" s="7">
        <f t="shared" si="82"/>
        <v>17.726724249640164</v>
      </c>
      <c r="GX35" s="7">
        <f t="shared" si="83"/>
        <v>6.3263649017889367</v>
      </c>
      <c r="GY35" s="7">
        <f t="shared" si="84"/>
        <v>15.844045045500479</v>
      </c>
      <c r="GZ35" s="7">
        <f t="shared" si="85"/>
        <v>14.9565</v>
      </c>
      <c r="HA35" s="7">
        <f t="shared" si="86"/>
        <v>59.826000000000001</v>
      </c>
      <c r="HB35" s="7">
        <f t="shared" si="87"/>
        <v>120.05000000000001</v>
      </c>
      <c r="HC35" s="7">
        <f t="shared" si="88"/>
        <v>300.30450812021655</v>
      </c>
      <c r="HD35" s="7">
        <f t="shared" si="89"/>
        <v>540.40450812021663</v>
      </c>
      <c r="HE35" s="2">
        <f t="shared" si="121"/>
        <v>0.11901448001403979</v>
      </c>
      <c r="HF35" s="7">
        <f t="shared" si="90"/>
        <v>6.9008262505494979</v>
      </c>
      <c r="HG35" s="7">
        <f t="shared" si="91"/>
        <v>35.769661871847561</v>
      </c>
      <c r="HH35" s="7">
        <v>0.57894736842105265</v>
      </c>
      <c r="HI35" s="4">
        <v>-1064</v>
      </c>
      <c r="HJ35" s="4">
        <v>3</v>
      </c>
      <c r="HK35" s="4">
        <v>37</v>
      </c>
      <c r="HL35" s="4">
        <v>1.06</v>
      </c>
      <c r="HM35" s="4">
        <v>139</v>
      </c>
      <c r="HN35" s="4">
        <v>4.0999999999999996</v>
      </c>
      <c r="HO35" s="15">
        <f>(2*HM35)+(HK35/6)</f>
        <v>284.16666666666669</v>
      </c>
      <c r="HP35" s="64">
        <v>18.39</v>
      </c>
      <c r="HQ35" s="63">
        <v>2.3069999999999999</v>
      </c>
      <c r="HR35" s="62">
        <v>71.5</v>
      </c>
      <c r="HS35" s="62">
        <v>60.6</v>
      </c>
      <c r="HT35" s="4">
        <v>622</v>
      </c>
      <c r="HU35" s="4">
        <v>1320</v>
      </c>
      <c r="HV35" s="40">
        <f>HW35/4</f>
        <v>6.0686999999999998</v>
      </c>
      <c r="HW35" s="40">
        <f>HP35*HU35/1000</f>
        <v>24.274799999999999</v>
      </c>
      <c r="HX35" s="40">
        <f>((HP35/HK35)/(HQ35/HL35))*100</f>
        <v>22.836959195866875</v>
      </c>
      <c r="HY35" s="29">
        <f>HP35/HQ35</f>
        <v>7.9713914174252283</v>
      </c>
      <c r="HZ35" s="29">
        <f>HR35/HQ35</f>
        <v>30.992631122670137</v>
      </c>
      <c r="IA35" s="40">
        <f>IB35/4</f>
        <v>23.594999999999999</v>
      </c>
      <c r="IB35" s="40">
        <f>HR35*HU35/1000</f>
        <v>94.38</v>
      </c>
      <c r="IC35" s="44">
        <f>HR35+HS35</f>
        <v>132.1</v>
      </c>
      <c r="ID35" s="7">
        <f>((HP35*100)/2.1428)*0.357</f>
        <v>306.38557028187421</v>
      </c>
      <c r="IE35" s="44">
        <f>((HR35+HS35)*2)+ID35</f>
        <v>570.5855702818742</v>
      </c>
      <c r="IF35" s="28">
        <f>((HR35/HM35)/(HQ35*100/HL35))*100</f>
        <v>0.23634668338151327</v>
      </c>
      <c r="IG35" s="44">
        <f>((HS35/HN35)/(HQ35*100/HL35))*100</f>
        <v>6.791208094135559</v>
      </c>
      <c r="IH35" s="7">
        <f>HK35/HL35</f>
        <v>34.905660377358487</v>
      </c>
      <c r="II35" s="2">
        <v>0.70175438596491224</v>
      </c>
      <c r="IJ35" s="4">
        <v>-40</v>
      </c>
      <c r="IK35" s="4">
        <v>2</v>
      </c>
      <c r="IL35" s="4">
        <v>32</v>
      </c>
      <c r="IM35" s="4">
        <v>0.99</v>
      </c>
      <c r="IN35" s="4">
        <v>140</v>
      </c>
      <c r="IO35" s="4">
        <v>4</v>
      </c>
      <c r="IP35" s="15">
        <f>(2*IN35)+(IL35/6)</f>
        <v>285.33333333333331</v>
      </c>
      <c r="IQ35" s="4">
        <v>11.76</v>
      </c>
      <c r="IR35" s="4">
        <v>0.82200000000000006</v>
      </c>
      <c r="IS35" s="4">
        <v>112.5</v>
      </c>
      <c r="IT35" s="4">
        <v>40.4</v>
      </c>
      <c r="IU35" s="4">
        <v>640</v>
      </c>
      <c r="IV35" s="4">
        <v>1600</v>
      </c>
      <c r="IW35" s="40">
        <f>IX35/4</f>
        <v>4.7039999999999997</v>
      </c>
      <c r="IX35" s="40">
        <f>IQ35*IV35/1000</f>
        <v>18.815999999999999</v>
      </c>
      <c r="IY35" s="40">
        <f>((IQ35/IL35)/(IR35/IM35))*100</f>
        <v>44.260948905109487</v>
      </c>
      <c r="IZ35" s="29">
        <f>IQ35/IR35</f>
        <v>14.306569343065693</v>
      </c>
      <c r="JA35" s="29">
        <f>IS35/IR35</f>
        <v>136.86131386861314</v>
      </c>
      <c r="JB35" s="40">
        <f>JC35/4</f>
        <v>45</v>
      </c>
      <c r="JC35" s="40">
        <f>IS35*IV35/1000</f>
        <v>180</v>
      </c>
      <c r="JD35" s="44">
        <f>IS35+IT35</f>
        <v>152.9</v>
      </c>
      <c r="JE35" s="7">
        <f>((IQ35*100)/2.1428)*0.357</f>
        <v>195.92682471532575</v>
      </c>
      <c r="JF35" s="44">
        <f>((IS35+IT35)*2)+JE35</f>
        <v>501.72682471532573</v>
      </c>
      <c r="JG35" s="28">
        <f>((IS35/IN35)/(IR35*100/IM35))*100</f>
        <v>0.96780500521376434</v>
      </c>
      <c r="JH35" s="44">
        <f>((IT35/IO35)/(IR35*100/IM35))*100</f>
        <v>12.164233576642335</v>
      </c>
      <c r="JI35" s="7">
        <f>IL35/IM35</f>
        <v>32.323232323232325</v>
      </c>
      <c r="JJ35" s="7"/>
      <c r="JQ35" s="15"/>
      <c r="JY35" s="40"/>
      <c r="JZ35" s="40"/>
      <c r="KA35" s="29"/>
      <c r="KB35" s="29"/>
      <c r="KC35" s="40"/>
      <c r="KD35" s="40"/>
      <c r="KE35" s="44"/>
      <c r="KF35" s="7"/>
      <c r="KG35" s="49"/>
      <c r="KH35" s="28"/>
      <c r="KI35" s="44"/>
      <c r="KJ35" s="7"/>
      <c r="KK35" s="2">
        <f t="shared" si="92"/>
        <v>0.625</v>
      </c>
      <c r="KL35" s="15">
        <f t="shared" si="93"/>
        <v>-531.5</v>
      </c>
      <c r="KM35" s="15">
        <f t="shared" si="94"/>
        <v>2.25</v>
      </c>
      <c r="KN35" s="15">
        <f t="shared" si="95"/>
        <v>35.75</v>
      </c>
      <c r="KO35" s="2">
        <f t="shared" si="96"/>
        <v>1.03</v>
      </c>
      <c r="KP35" s="15">
        <f t="shared" si="97"/>
        <v>139</v>
      </c>
      <c r="KQ35" s="7">
        <f t="shared" si="98"/>
        <v>4.125</v>
      </c>
      <c r="KR35" s="15">
        <f t="shared" si="99"/>
        <v>283.95833333333331</v>
      </c>
      <c r="KS35" s="7">
        <f t="shared" si="100"/>
        <v>16.55</v>
      </c>
      <c r="KT35" s="7">
        <f t="shared" si="101"/>
        <v>2.2282500000000001</v>
      </c>
      <c r="KU35" s="7">
        <f t="shared" si="102"/>
        <v>67.674999999999997</v>
      </c>
      <c r="KV35" s="7">
        <f t="shared" si="103"/>
        <v>63.6</v>
      </c>
      <c r="KW35" s="15">
        <f t="shared" si="104"/>
        <v>744</v>
      </c>
      <c r="KX35" s="15">
        <f t="shared" si="105"/>
        <v>1425</v>
      </c>
      <c r="KY35" s="7">
        <f t="shared" si="106"/>
        <v>5.8926125000000003</v>
      </c>
      <c r="KZ35" s="7">
        <f t="shared" si="107"/>
        <v>23.570450000000001</v>
      </c>
      <c r="LA35" s="7">
        <f t="shared" si="108"/>
        <v>25.637839150064174</v>
      </c>
      <c r="LB35" s="7">
        <f t="shared" si="109"/>
        <v>8.7326726410171993</v>
      </c>
      <c r="LC35" s="7">
        <f t="shared" si="110"/>
        <v>49.885508770571057</v>
      </c>
      <c r="LD35" s="7">
        <f t="shared" si="111"/>
        <v>24.626999999999999</v>
      </c>
      <c r="LE35" s="7">
        <f t="shared" si="112"/>
        <v>98.507999999999996</v>
      </c>
      <c r="LF35" s="7">
        <f t="shared" si="113"/>
        <v>131.27500000000001</v>
      </c>
      <c r="LG35" s="7">
        <f t="shared" si="114"/>
        <v>275.73035280940826</v>
      </c>
      <c r="LH35" s="15">
        <f t="shared" si="115"/>
        <v>538.28035280940833</v>
      </c>
      <c r="LI35" s="2">
        <f t="shared" si="122"/>
        <v>0.36054516215583932</v>
      </c>
      <c r="LJ35" s="2">
        <f t="shared" si="116"/>
        <v>8.1892735429692216</v>
      </c>
      <c r="LK35" s="2">
        <f t="shared" si="117"/>
        <v>34.692054111071485</v>
      </c>
      <c r="LM35" s="7"/>
    </row>
    <row r="36" spans="1:332" s="1" customFormat="1" x14ac:dyDescent="0.25">
      <c r="A36" s="8">
        <v>21</v>
      </c>
      <c r="B36" s="55" t="s">
        <v>9</v>
      </c>
      <c r="C36" s="55">
        <v>57</v>
      </c>
      <c r="D36" s="4">
        <v>3</v>
      </c>
      <c r="E36" s="55">
        <v>53</v>
      </c>
      <c r="F36" s="55">
        <v>1.57</v>
      </c>
      <c r="G36" s="55">
        <v>21.501886486267189</v>
      </c>
      <c r="H36" s="15">
        <v>1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52">
        <v>7</v>
      </c>
      <c r="R36" s="52">
        <v>1</v>
      </c>
      <c r="S36" s="55">
        <v>9.4339622641509441E-2</v>
      </c>
      <c r="T36" s="4">
        <v>1</v>
      </c>
      <c r="U36" s="4">
        <v>0</v>
      </c>
      <c r="V36" s="11">
        <v>0</v>
      </c>
      <c r="W36" s="11">
        <v>54</v>
      </c>
      <c r="X36" s="11">
        <v>101.5</v>
      </c>
      <c r="Y36" s="55" t="s">
        <v>6</v>
      </c>
      <c r="Z36" s="56">
        <v>0</v>
      </c>
      <c r="EE36" s="57">
        <v>0.62893081761006286</v>
      </c>
      <c r="EF36" s="38">
        <v>-788</v>
      </c>
      <c r="EG36" s="38">
        <v>3</v>
      </c>
      <c r="EH36" s="38">
        <v>26</v>
      </c>
      <c r="EI36" s="43">
        <v>0.6</v>
      </c>
      <c r="EJ36" s="38">
        <v>150</v>
      </c>
      <c r="EK36" s="38">
        <v>3.6</v>
      </c>
      <c r="EL36" s="58">
        <f t="shared" si="118"/>
        <v>304.33333333333331</v>
      </c>
      <c r="EM36" s="42">
        <v>10.59</v>
      </c>
      <c r="EN36" s="42">
        <v>1.671</v>
      </c>
      <c r="EO36" s="42">
        <v>84.6</v>
      </c>
      <c r="EP36" s="42">
        <v>97.8</v>
      </c>
      <c r="EQ36" s="38">
        <v>978</v>
      </c>
      <c r="ER36" s="59">
        <v>800</v>
      </c>
      <c r="ES36" s="42">
        <f t="shared" si="50"/>
        <v>2.1179999999999999</v>
      </c>
      <c r="ET36" s="42">
        <f t="shared" si="51"/>
        <v>8.4719999999999995</v>
      </c>
      <c r="EU36" s="42">
        <f t="shared" si="52"/>
        <v>14.625051788427012</v>
      </c>
      <c r="EV36" s="42">
        <f t="shared" si="53"/>
        <v>6.3375224416517053</v>
      </c>
      <c r="EW36" s="42">
        <f t="shared" si="54"/>
        <v>50.628366247755828</v>
      </c>
      <c r="EX36" s="42">
        <f t="shared" si="55"/>
        <v>16.920000000000002</v>
      </c>
      <c r="EY36" s="42">
        <f t="shared" si="56"/>
        <v>67.680000000000007</v>
      </c>
      <c r="EZ36" s="42">
        <f t="shared" si="57"/>
        <v>182.39999999999998</v>
      </c>
      <c r="FA36" s="3">
        <f t="shared" si="58"/>
        <v>176.43410490946425</v>
      </c>
      <c r="FB36" s="42">
        <f t="shared" si="59"/>
        <v>541.23410490946424</v>
      </c>
      <c r="FC36" s="43">
        <f t="shared" si="119"/>
        <v>0.20251346499102332</v>
      </c>
      <c r="FD36" s="42">
        <f t="shared" si="60"/>
        <v>9.7546379413524829</v>
      </c>
      <c r="FE36" s="42">
        <f t="shared" si="61"/>
        <v>43.333333333333336</v>
      </c>
      <c r="FF36" s="42"/>
      <c r="FG36" s="38"/>
      <c r="FH36" s="38"/>
      <c r="FI36" s="38"/>
      <c r="FJ36" s="38"/>
      <c r="FK36" s="38"/>
      <c r="FL36" s="38"/>
      <c r="FM36" s="59"/>
      <c r="FN36" s="43"/>
      <c r="FO36" s="43"/>
      <c r="FP36" s="42"/>
      <c r="FQ36" s="42"/>
      <c r="FR36" s="38"/>
      <c r="FT36" s="40"/>
      <c r="FU36" s="40"/>
      <c r="FV36" s="40"/>
      <c r="FW36" s="40"/>
      <c r="FX36" s="40"/>
      <c r="FY36" s="40"/>
      <c r="FZ36" s="40"/>
      <c r="GA36" s="40"/>
      <c r="GB36" s="3"/>
      <c r="GC36" s="40"/>
      <c r="GD36" s="60"/>
      <c r="GE36" s="40"/>
      <c r="GF36" s="3"/>
      <c r="GG36" s="55">
        <f t="shared" si="67"/>
        <v>0.62893081761006286</v>
      </c>
      <c r="GH36" s="52">
        <f t="shared" si="68"/>
        <v>-788</v>
      </c>
      <c r="GI36" s="52">
        <f t="shared" si="69"/>
        <v>3</v>
      </c>
      <c r="GJ36" s="52">
        <f t="shared" si="70"/>
        <v>26</v>
      </c>
      <c r="GK36" s="55">
        <f t="shared" si="71"/>
        <v>0.6</v>
      </c>
      <c r="GL36" s="52">
        <f t="shared" si="72"/>
        <v>150</v>
      </c>
      <c r="GM36" s="3">
        <f t="shared" si="73"/>
        <v>3.6</v>
      </c>
      <c r="GN36" s="52">
        <f t="shared" si="74"/>
        <v>304.33333333333331</v>
      </c>
      <c r="GO36" s="3">
        <f t="shared" si="75"/>
        <v>10.59</v>
      </c>
      <c r="GP36" s="3">
        <f t="shared" si="76"/>
        <v>1.671</v>
      </c>
      <c r="GQ36" s="3">
        <f t="shared" si="77"/>
        <v>84.6</v>
      </c>
      <c r="GR36" s="3">
        <f t="shared" si="78"/>
        <v>97.8</v>
      </c>
      <c r="GS36" s="52">
        <f t="shared" si="120"/>
        <v>978</v>
      </c>
      <c r="GT36" s="52">
        <f t="shared" si="79"/>
        <v>800</v>
      </c>
      <c r="GU36" s="3">
        <f t="shared" si="80"/>
        <v>2.1179999999999999</v>
      </c>
      <c r="GV36" s="3">
        <f t="shared" si="81"/>
        <v>8.4719999999999995</v>
      </c>
      <c r="GW36" s="3">
        <f t="shared" si="82"/>
        <v>14.625051788427012</v>
      </c>
      <c r="GX36" s="3">
        <f t="shared" si="83"/>
        <v>6.3375224416517053</v>
      </c>
      <c r="GY36" s="3">
        <f t="shared" si="84"/>
        <v>50.628366247755828</v>
      </c>
      <c r="GZ36" s="3">
        <f t="shared" si="85"/>
        <v>16.920000000000002</v>
      </c>
      <c r="HA36" s="3">
        <f t="shared" si="86"/>
        <v>67.680000000000007</v>
      </c>
      <c r="HB36" s="3">
        <f t="shared" si="87"/>
        <v>182.39999999999998</v>
      </c>
      <c r="HC36" s="3">
        <f t="shared" si="88"/>
        <v>176.43410490946425</v>
      </c>
      <c r="HD36" s="3">
        <f t="shared" si="89"/>
        <v>541.23410490946424</v>
      </c>
      <c r="HE36" s="55">
        <f t="shared" si="121"/>
        <v>0.20251346499102332</v>
      </c>
      <c r="HF36" s="3">
        <f t="shared" si="90"/>
        <v>9.7546379413524829</v>
      </c>
      <c r="HG36" s="3">
        <f t="shared" si="91"/>
        <v>43.333333333333336</v>
      </c>
      <c r="HH36" s="7"/>
      <c r="HI36" s="4"/>
      <c r="HJ36" s="4"/>
      <c r="HK36" s="4"/>
      <c r="HL36" s="4"/>
      <c r="HM36" s="4"/>
      <c r="HN36" s="4"/>
      <c r="HO36" s="15"/>
      <c r="HP36" s="64"/>
      <c r="HQ36" s="63"/>
      <c r="HR36" s="62"/>
      <c r="HS36" s="62"/>
      <c r="HV36" s="40"/>
      <c r="HW36" s="40"/>
      <c r="HX36" s="40"/>
      <c r="HY36" s="29"/>
      <c r="HZ36" s="29"/>
      <c r="IA36" s="40"/>
      <c r="IB36" s="40"/>
      <c r="IC36" s="44"/>
      <c r="ID36" s="7"/>
      <c r="IE36" s="44"/>
      <c r="IF36" s="28"/>
      <c r="IG36" s="44"/>
      <c r="IH36" s="7"/>
      <c r="II36" s="55"/>
      <c r="IP36" s="52"/>
      <c r="IW36" s="40"/>
      <c r="IX36" s="40"/>
      <c r="IY36" s="40"/>
      <c r="IZ36" s="29"/>
      <c r="JA36" s="29"/>
      <c r="JB36" s="40"/>
      <c r="JC36" s="40"/>
      <c r="JD36" s="44"/>
      <c r="JE36" s="7"/>
      <c r="JF36" s="44"/>
      <c r="JG36" s="28"/>
      <c r="JH36" s="44"/>
      <c r="JI36" s="7"/>
      <c r="JJ36" s="3"/>
      <c r="JQ36" s="52"/>
      <c r="JY36" s="40"/>
      <c r="JZ36" s="40"/>
      <c r="KA36" s="29"/>
      <c r="KB36" s="29"/>
      <c r="KC36" s="40"/>
      <c r="KD36" s="40"/>
      <c r="KE36" s="44"/>
      <c r="KF36" s="7"/>
      <c r="KG36" s="49"/>
      <c r="KH36" s="28"/>
      <c r="KI36" s="44"/>
      <c r="KJ36" s="7"/>
      <c r="KK36" s="2">
        <f t="shared" si="92"/>
        <v>0.62893081761006286</v>
      </c>
      <c r="KL36" s="15">
        <f t="shared" si="93"/>
        <v>-788</v>
      </c>
      <c r="KM36" s="15">
        <f t="shared" si="94"/>
        <v>3</v>
      </c>
      <c r="KN36" s="15">
        <f t="shared" si="95"/>
        <v>26</v>
      </c>
      <c r="KO36" s="2">
        <f t="shared" si="96"/>
        <v>0.6</v>
      </c>
      <c r="KP36" s="15">
        <f t="shared" si="97"/>
        <v>150</v>
      </c>
      <c r="KQ36" s="7">
        <f t="shared" si="98"/>
        <v>3.6</v>
      </c>
      <c r="KR36" s="15">
        <f t="shared" si="99"/>
        <v>304.33333333333331</v>
      </c>
      <c r="KS36" s="7">
        <f t="shared" si="100"/>
        <v>10.59</v>
      </c>
      <c r="KT36" s="7">
        <f t="shared" si="101"/>
        <v>1.671</v>
      </c>
      <c r="KU36" s="7">
        <f t="shared" si="102"/>
        <v>84.6</v>
      </c>
      <c r="KV36" s="7">
        <f t="shared" si="103"/>
        <v>97.8</v>
      </c>
      <c r="KW36" s="15">
        <f t="shared" si="104"/>
        <v>978</v>
      </c>
      <c r="KX36" s="15">
        <f t="shared" si="105"/>
        <v>800</v>
      </c>
      <c r="KY36" s="7">
        <f t="shared" si="106"/>
        <v>2.1179999999999999</v>
      </c>
      <c r="KZ36" s="7">
        <f t="shared" si="107"/>
        <v>8.4719999999999995</v>
      </c>
      <c r="LA36" s="7">
        <f t="shared" si="108"/>
        <v>14.625051788427012</v>
      </c>
      <c r="LB36" s="7">
        <f t="shared" si="109"/>
        <v>6.3375224416517053</v>
      </c>
      <c r="LC36" s="7">
        <f t="shared" si="110"/>
        <v>50.628366247755828</v>
      </c>
      <c r="LD36" s="7">
        <f t="shared" si="111"/>
        <v>16.920000000000002</v>
      </c>
      <c r="LE36" s="7">
        <f t="shared" si="112"/>
        <v>67.680000000000007</v>
      </c>
      <c r="LF36" s="7">
        <f t="shared" si="113"/>
        <v>182.39999999999998</v>
      </c>
      <c r="LG36" s="7">
        <f t="shared" si="114"/>
        <v>176.43410490946425</v>
      </c>
      <c r="LH36" s="15">
        <f t="shared" si="115"/>
        <v>541.23410490946424</v>
      </c>
      <c r="LI36" s="2">
        <f t="shared" si="122"/>
        <v>0.20251346499102332</v>
      </c>
      <c r="LJ36" s="2">
        <f t="shared" si="116"/>
        <v>9.7546379413524829</v>
      </c>
      <c r="LK36" s="2">
        <f t="shared" si="117"/>
        <v>43.333333333333336</v>
      </c>
      <c r="LL36" s="67"/>
      <c r="LM36" s="3"/>
    </row>
    <row r="37" spans="1:332" x14ac:dyDescent="0.25">
      <c r="A37" s="9">
        <v>28</v>
      </c>
      <c r="B37" s="2" t="s">
        <v>9</v>
      </c>
      <c r="C37" s="2">
        <v>53</v>
      </c>
      <c r="D37" s="4">
        <v>1</v>
      </c>
      <c r="E37" s="2">
        <v>64</v>
      </c>
      <c r="F37" s="2">
        <v>1.6</v>
      </c>
      <c r="G37" s="2">
        <v>24.999999999999996</v>
      </c>
      <c r="H37" s="15">
        <v>0</v>
      </c>
      <c r="I37" s="15">
        <v>0</v>
      </c>
      <c r="J37" s="15">
        <v>0</v>
      </c>
      <c r="K37" s="15">
        <v>1</v>
      </c>
      <c r="L37" s="15">
        <v>0</v>
      </c>
      <c r="M37" s="15">
        <v>1</v>
      </c>
      <c r="N37" s="15">
        <v>0</v>
      </c>
      <c r="O37" s="15">
        <v>0</v>
      </c>
      <c r="P37" s="15">
        <v>0</v>
      </c>
      <c r="Q37" s="15">
        <v>5</v>
      </c>
      <c r="R37" s="15">
        <v>1</v>
      </c>
      <c r="S37" s="2">
        <v>0</v>
      </c>
      <c r="T37" s="4">
        <v>0</v>
      </c>
      <c r="U37" s="4">
        <v>0</v>
      </c>
      <c r="V37" s="11">
        <v>0</v>
      </c>
      <c r="W37" s="11">
        <v>50</v>
      </c>
      <c r="X37" s="11">
        <v>111.6</v>
      </c>
      <c r="Y37" s="2" t="s">
        <v>8</v>
      </c>
      <c r="Z37" s="12">
        <v>0</v>
      </c>
      <c r="EE37" s="31">
        <v>0.65104166666666663</v>
      </c>
      <c r="EF37" s="24">
        <v>979</v>
      </c>
      <c r="EG37" s="24">
        <v>4</v>
      </c>
      <c r="EH37" s="24">
        <v>17</v>
      </c>
      <c r="EI37" s="24">
        <v>0.49</v>
      </c>
      <c r="EJ37" s="24">
        <v>141</v>
      </c>
      <c r="EK37" s="24">
        <v>3.5</v>
      </c>
      <c r="EL37" s="36">
        <f t="shared" si="118"/>
        <v>284.83333333333331</v>
      </c>
      <c r="EM37" s="30">
        <v>14.71</v>
      </c>
      <c r="EN37" s="30">
        <v>1.466</v>
      </c>
      <c r="EO37" s="30">
        <v>80.099999999999994</v>
      </c>
      <c r="EP37" s="30">
        <v>45.3</v>
      </c>
      <c r="EQ37" s="24">
        <v>664</v>
      </c>
      <c r="ER37" s="37">
        <v>1000</v>
      </c>
      <c r="ES37" s="42">
        <f t="shared" si="50"/>
        <v>3.6775000000000002</v>
      </c>
      <c r="ET37" s="42">
        <f t="shared" si="51"/>
        <v>14.71</v>
      </c>
      <c r="EU37" s="30">
        <f t="shared" si="52"/>
        <v>28.921836128721612</v>
      </c>
      <c r="EV37" s="30">
        <f t="shared" si="53"/>
        <v>10.034106412005459</v>
      </c>
      <c r="EW37" s="30">
        <f t="shared" si="54"/>
        <v>54.63847203274215</v>
      </c>
      <c r="EX37" s="42">
        <f t="shared" si="55"/>
        <v>20.024999999999999</v>
      </c>
      <c r="EY37" s="42">
        <f t="shared" si="56"/>
        <v>80.099999999999994</v>
      </c>
      <c r="EZ37" s="30">
        <f t="shared" si="57"/>
        <v>125.39999999999999</v>
      </c>
      <c r="FA37" s="7">
        <f t="shared" si="58"/>
        <v>245.07513533694234</v>
      </c>
      <c r="FB37" s="30">
        <f t="shared" si="59"/>
        <v>495.87513533694232</v>
      </c>
      <c r="FC37" s="33">
        <f t="shared" si="119"/>
        <v>0.1898783779861252</v>
      </c>
      <c r="FD37" s="30">
        <f t="shared" si="60"/>
        <v>4.3260572987721684</v>
      </c>
      <c r="FE37" s="30">
        <f t="shared" si="61"/>
        <v>34.693877551020407</v>
      </c>
      <c r="FF37" s="30">
        <v>1.3932291666666667</v>
      </c>
      <c r="FG37" s="24">
        <v>539</v>
      </c>
      <c r="FH37" s="24">
        <v>4</v>
      </c>
      <c r="FI37" s="24">
        <v>24</v>
      </c>
      <c r="FJ37" s="24">
        <v>0.42</v>
      </c>
      <c r="FK37" s="24">
        <v>142</v>
      </c>
      <c r="FL37" s="24">
        <v>3.3</v>
      </c>
      <c r="FM37" s="37">
        <f>2*FK37+FI37/6</f>
        <v>288</v>
      </c>
      <c r="FN37" s="33">
        <v>7.55</v>
      </c>
      <c r="FO37" s="33">
        <v>0.35399999999999998</v>
      </c>
      <c r="FP37" s="30">
        <v>60.7</v>
      </c>
      <c r="FQ37" s="30">
        <v>17.2</v>
      </c>
      <c r="FR37" s="24">
        <v>296</v>
      </c>
      <c r="FS37" s="4">
        <v>2140</v>
      </c>
      <c r="FT37" s="40">
        <f>FU37/4</f>
        <v>4.03925</v>
      </c>
      <c r="FU37" s="40">
        <f>FN37*FS37/1000</f>
        <v>16.157</v>
      </c>
      <c r="FV37" s="40">
        <f>((FN37/FI37)/(FO37/FJ37))*100</f>
        <v>37.323446327683612</v>
      </c>
      <c r="FW37" s="29">
        <f>FN37/FO37</f>
        <v>21.327683615819211</v>
      </c>
      <c r="FX37" s="29">
        <f>FP37/FO37</f>
        <v>171.46892655367233</v>
      </c>
      <c r="FY37" s="40">
        <f>FZ37/4</f>
        <v>32.474499999999999</v>
      </c>
      <c r="FZ37" s="40">
        <f>FP37*FS37/1000</f>
        <v>129.898</v>
      </c>
      <c r="GA37" s="44">
        <f>FP37+FQ37</f>
        <v>77.900000000000006</v>
      </c>
      <c r="GB37" s="7">
        <f>((FN37*100)/2.1428)*0.357</f>
        <v>125.78635430278142</v>
      </c>
      <c r="GC37" s="44">
        <f>((FP37+FQ37)*2)+GB37</f>
        <v>281.58635430278144</v>
      </c>
      <c r="GD37" s="28">
        <f>((FP37/FK37)/(FO37*100/FJ37))*100</f>
        <v>0.50716161375029845</v>
      </c>
      <c r="GE37" s="44">
        <f>((FQ37/FL37)/(FO37*100/FJ37))*100</f>
        <v>6.1838726245505899</v>
      </c>
      <c r="GF37" s="7">
        <f>FI37/FJ37</f>
        <v>57.142857142857146</v>
      </c>
      <c r="GG37" s="2">
        <f t="shared" si="67"/>
        <v>1.0221354166666667</v>
      </c>
      <c r="GH37" s="15">
        <f t="shared" si="68"/>
        <v>759</v>
      </c>
      <c r="GI37" s="15">
        <f t="shared" si="69"/>
        <v>4</v>
      </c>
      <c r="GJ37" s="15">
        <f t="shared" si="70"/>
        <v>20.5</v>
      </c>
      <c r="GK37" s="2">
        <f t="shared" si="71"/>
        <v>0.45499999999999996</v>
      </c>
      <c r="GL37" s="15">
        <f t="shared" si="72"/>
        <v>141.5</v>
      </c>
      <c r="GM37" s="7">
        <f t="shared" si="73"/>
        <v>3.4</v>
      </c>
      <c r="GN37" s="15">
        <f t="shared" si="74"/>
        <v>286.41666666666663</v>
      </c>
      <c r="GO37" s="7">
        <f t="shared" si="75"/>
        <v>11.13</v>
      </c>
      <c r="GP37" s="7">
        <f t="shared" si="76"/>
        <v>0.90999999999999992</v>
      </c>
      <c r="GQ37" s="7">
        <f t="shared" si="77"/>
        <v>70.400000000000006</v>
      </c>
      <c r="GR37" s="7">
        <f t="shared" si="78"/>
        <v>31.25</v>
      </c>
      <c r="GS37" s="15">
        <f t="shared" si="120"/>
        <v>480</v>
      </c>
      <c r="GT37" s="15">
        <f t="shared" si="79"/>
        <v>1570</v>
      </c>
      <c r="GU37" s="7">
        <f t="shared" si="80"/>
        <v>3.8583750000000001</v>
      </c>
      <c r="GV37" s="7">
        <f t="shared" si="81"/>
        <v>15.4335</v>
      </c>
      <c r="GW37" s="7">
        <f t="shared" si="82"/>
        <v>33.12264122820261</v>
      </c>
      <c r="GX37" s="7">
        <f t="shared" si="83"/>
        <v>15.680895013912334</v>
      </c>
      <c r="GY37" s="7">
        <f t="shared" si="84"/>
        <v>113.05369929320725</v>
      </c>
      <c r="GZ37" s="7">
        <f t="shared" si="85"/>
        <v>26.249749999999999</v>
      </c>
      <c r="HA37" s="7">
        <f t="shared" si="86"/>
        <v>104.999</v>
      </c>
      <c r="HB37" s="7">
        <f t="shared" si="87"/>
        <v>101.65</v>
      </c>
      <c r="HC37" s="7">
        <f t="shared" si="88"/>
        <v>185.43074481986187</v>
      </c>
      <c r="HD37" s="7">
        <f t="shared" si="89"/>
        <v>388.73074481986191</v>
      </c>
      <c r="HE37" s="2">
        <f t="shared" si="121"/>
        <v>0.34851999586821181</v>
      </c>
      <c r="HF37" s="7">
        <f t="shared" si="90"/>
        <v>5.2549649616613792</v>
      </c>
      <c r="HG37" s="7">
        <f t="shared" si="91"/>
        <v>45.91836734693878</v>
      </c>
      <c r="HH37" s="7">
        <v>0.65104166666666663</v>
      </c>
      <c r="HK37" s="4">
        <v>19</v>
      </c>
      <c r="HL37" s="4">
        <v>0.45</v>
      </c>
      <c r="HM37" s="4">
        <v>140</v>
      </c>
      <c r="HN37" s="4">
        <v>4</v>
      </c>
      <c r="HO37" s="15">
        <f>(2*HM37)+(HK37/6)</f>
        <v>283.16666666666669</v>
      </c>
      <c r="HP37" s="64">
        <v>15.01</v>
      </c>
      <c r="HQ37" s="63">
        <v>1.425</v>
      </c>
      <c r="HR37" s="62">
        <v>87.2</v>
      </c>
      <c r="HS37" s="62">
        <v>33.5</v>
      </c>
      <c r="HT37" s="4">
        <v>325</v>
      </c>
      <c r="HU37" s="4">
        <v>1000</v>
      </c>
      <c r="HV37" s="40">
        <f>HW37/4</f>
        <v>3.7524999999999999</v>
      </c>
      <c r="HW37" s="40">
        <f>HP37*HU37/1000</f>
        <v>15.01</v>
      </c>
      <c r="HX37" s="40">
        <f>((HP37/HK37)/(HQ37/HL37))*100</f>
        <v>24.947368421052634</v>
      </c>
      <c r="HY37" s="29">
        <f>HP37/HQ37</f>
        <v>10.533333333333333</v>
      </c>
      <c r="HZ37" s="29">
        <f>HR37/HQ37</f>
        <v>61.192982456140349</v>
      </c>
      <c r="IA37" s="40">
        <f>IB37/4</f>
        <v>21.8</v>
      </c>
      <c r="IB37" s="40">
        <f>HR37*HU37/1000</f>
        <v>87.2</v>
      </c>
      <c r="IC37" s="44">
        <f>HR37+HS37</f>
        <v>120.7</v>
      </c>
      <c r="ID37" s="7">
        <f>((HP37*100)/2.1428)*0.357</f>
        <v>250.07326862049655</v>
      </c>
      <c r="IE37" s="44">
        <f>((HR37+HS37)*2)+ID37</f>
        <v>491.47326862049658</v>
      </c>
      <c r="IF37" s="28">
        <f>((HR37/HM37)/(HQ37*100/HL37))*100</f>
        <v>0.19669172932330828</v>
      </c>
      <c r="IG37" s="44">
        <f>((HS37/HN37)/(HQ37*100/HL37))*100</f>
        <v>2.6447368421052628</v>
      </c>
      <c r="IH37" s="7">
        <f>HK37/HL37</f>
        <v>42.222222222222221</v>
      </c>
      <c r="II37" s="2"/>
      <c r="IP37" s="15"/>
      <c r="IW37" s="40"/>
      <c r="IX37" s="40"/>
      <c r="IY37" s="40"/>
      <c r="IZ37" s="29"/>
      <c r="JA37" s="29"/>
      <c r="JB37" s="40"/>
      <c r="JC37" s="40"/>
      <c r="JD37" s="44"/>
      <c r="JE37" s="7"/>
      <c r="JF37" s="44"/>
      <c r="JG37" s="28"/>
      <c r="JH37" s="44"/>
      <c r="JI37" s="7"/>
      <c r="JJ37" s="7"/>
      <c r="JQ37" s="15"/>
      <c r="JY37" s="40"/>
      <c r="JZ37" s="40"/>
      <c r="KA37" s="29"/>
      <c r="KB37" s="29"/>
      <c r="KC37" s="40"/>
      <c r="KD37" s="40"/>
      <c r="KE37" s="44"/>
      <c r="KF37" s="7"/>
      <c r="KG37" s="49"/>
      <c r="KH37" s="28"/>
      <c r="KI37" s="44"/>
      <c r="KJ37" s="7"/>
      <c r="KK37" s="2">
        <f t="shared" si="92"/>
        <v>0.8984375</v>
      </c>
      <c r="KL37" s="15">
        <f t="shared" si="93"/>
        <v>759</v>
      </c>
      <c r="KM37" s="15">
        <f t="shared" si="94"/>
        <v>4</v>
      </c>
      <c r="KN37" s="15">
        <f t="shared" si="95"/>
        <v>20</v>
      </c>
      <c r="KO37" s="2">
        <f t="shared" si="96"/>
        <v>0.45333333333333331</v>
      </c>
      <c r="KP37" s="15">
        <f t="shared" si="97"/>
        <v>141</v>
      </c>
      <c r="KQ37" s="7">
        <f t="shared" si="98"/>
        <v>3.6</v>
      </c>
      <c r="KR37" s="15">
        <f t="shared" si="99"/>
        <v>285.33333333333331</v>
      </c>
      <c r="KS37" s="7">
        <f t="shared" si="100"/>
        <v>12.423333333333334</v>
      </c>
      <c r="KT37" s="7">
        <f t="shared" si="101"/>
        <v>1.0816666666666668</v>
      </c>
      <c r="KU37" s="7">
        <f t="shared" si="102"/>
        <v>76</v>
      </c>
      <c r="KV37" s="7">
        <f t="shared" si="103"/>
        <v>32</v>
      </c>
      <c r="KW37" s="15">
        <f t="shared" si="104"/>
        <v>428.33333333333331</v>
      </c>
      <c r="KX37" s="15">
        <f t="shared" si="105"/>
        <v>1380</v>
      </c>
      <c r="KY37" s="7">
        <f t="shared" si="106"/>
        <v>3.8230833333333334</v>
      </c>
      <c r="KZ37" s="7">
        <f t="shared" si="107"/>
        <v>15.292333333333334</v>
      </c>
      <c r="LA37" s="7">
        <f t="shared" si="108"/>
        <v>30.397550292485949</v>
      </c>
      <c r="LB37" s="7">
        <f t="shared" si="109"/>
        <v>13.965041120385999</v>
      </c>
      <c r="LC37" s="7">
        <f t="shared" si="110"/>
        <v>95.766793680851606</v>
      </c>
      <c r="LD37" s="7">
        <f t="shared" si="111"/>
        <v>24.766499999999997</v>
      </c>
      <c r="LE37" s="7">
        <f t="shared" si="112"/>
        <v>99.065999999999988</v>
      </c>
      <c r="LF37" s="7">
        <f t="shared" si="113"/>
        <v>108</v>
      </c>
      <c r="LG37" s="7">
        <f t="shared" si="114"/>
        <v>206.97825275340676</v>
      </c>
      <c r="LH37" s="15">
        <f t="shared" si="115"/>
        <v>422.97825275340682</v>
      </c>
      <c r="LI37" s="2">
        <f t="shared" si="122"/>
        <v>0.29791057368657731</v>
      </c>
      <c r="LJ37" s="2">
        <f t="shared" si="116"/>
        <v>4.384888921809341</v>
      </c>
      <c r="LK37" s="2">
        <f t="shared" si="117"/>
        <v>44.686318972033263</v>
      </c>
      <c r="LM37" s="7"/>
    </row>
    <row r="38" spans="1:332" x14ac:dyDescent="0.25">
      <c r="A38" s="9">
        <v>33</v>
      </c>
      <c r="B38" s="4" t="s">
        <v>9</v>
      </c>
      <c r="C38" s="4">
        <v>72</v>
      </c>
      <c r="D38" s="4">
        <v>1</v>
      </c>
      <c r="E38" s="4">
        <v>65</v>
      </c>
      <c r="F38" s="4">
        <v>1.6</v>
      </c>
      <c r="G38" s="4">
        <v>25.390624999999996</v>
      </c>
      <c r="H38" s="15">
        <v>1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5</v>
      </c>
      <c r="R38" s="15">
        <v>0</v>
      </c>
      <c r="S38" s="2">
        <v>0</v>
      </c>
      <c r="T38" s="4">
        <v>0</v>
      </c>
      <c r="U38" s="4">
        <v>0</v>
      </c>
      <c r="V38" s="11">
        <v>0</v>
      </c>
      <c r="W38" s="11">
        <v>44</v>
      </c>
      <c r="X38" s="11">
        <v>117.95</v>
      </c>
      <c r="Y38" s="4" t="s">
        <v>6</v>
      </c>
      <c r="Z38" s="12">
        <v>0</v>
      </c>
      <c r="EE38" s="31">
        <v>0.64102564102564108</v>
      </c>
      <c r="EF38" s="24">
        <v>640</v>
      </c>
      <c r="EG38" s="24">
        <v>2</v>
      </c>
      <c r="EH38" s="24">
        <v>21</v>
      </c>
      <c r="EI38" s="24">
        <v>0.54</v>
      </c>
      <c r="EJ38" s="24">
        <v>139</v>
      </c>
      <c r="EK38" s="24">
        <v>3.9</v>
      </c>
      <c r="EL38" s="36">
        <f t="shared" si="118"/>
        <v>281.5</v>
      </c>
      <c r="EM38" s="30">
        <v>9.82</v>
      </c>
      <c r="EN38" s="30">
        <v>0.91</v>
      </c>
      <c r="EO38" s="30">
        <v>142.1</v>
      </c>
      <c r="EP38" s="30">
        <v>74.900000000000006</v>
      </c>
      <c r="EQ38" s="24">
        <v>696</v>
      </c>
      <c r="ER38" s="37">
        <v>1000</v>
      </c>
      <c r="ES38" s="42">
        <f t="shared" si="50"/>
        <v>2.4550000000000001</v>
      </c>
      <c r="ET38" s="42">
        <f t="shared" si="51"/>
        <v>9.82</v>
      </c>
      <c r="EU38" s="30">
        <f t="shared" si="52"/>
        <v>27.748822605965469</v>
      </c>
      <c r="EV38" s="30">
        <f t="shared" si="53"/>
        <v>10.791208791208792</v>
      </c>
      <c r="EW38" s="30">
        <f t="shared" si="54"/>
        <v>156.15384615384613</v>
      </c>
      <c r="EX38" s="42">
        <f t="shared" si="55"/>
        <v>35.524999999999999</v>
      </c>
      <c r="EY38" s="42">
        <f t="shared" si="56"/>
        <v>142.1</v>
      </c>
      <c r="EZ38" s="30">
        <f t="shared" si="57"/>
        <v>217</v>
      </c>
      <c r="FA38" s="7">
        <f t="shared" si="58"/>
        <v>163.6055628150084</v>
      </c>
      <c r="FB38" s="30">
        <f t="shared" si="59"/>
        <v>597.6055628150084</v>
      </c>
      <c r="FC38" s="33">
        <f t="shared" si="119"/>
        <v>0.60664084117321537</v>
      </c>
      <c r="FD38" s="30">
        <f t="shared" si="60"/>
        <v>11.396449704142015</v>
      </c>
      <c r="FE38" s="30">
        <f t="shared" si="61"/>
        <v>38.888888888888886</v>
      </c>
      <c r="FF38" s="30">
        <v>1.0897435897435896</v>
      </c>
      <c r="FG38" s="24">
        <v>-4</v>
      </c>
      <c r="FH38" s="24">
        <v>2</v>
      </c>
      <c r="FI38" s="24">
        <v>14</v>
      </c>
      <c r="FJ38" s="24">
        <v>0.51</v>
      </c>
      <c r="FK38" s="24">
        <v>142</v>
      </c>
      <c r="FL38" s="24">
        <v>3.1</v>
      </c>
      <c r="FM38" s="37">
        <f>2*FK38+FI38/6</f>
        <v>286.33333333333331</v>
      </c>
      <c r="FN38" s="33">
        <v>3.8</v>
      </c>
      <c r="FO38" s="33">
        <v>0.35100000000000003</v>
      </c>
      <c r="FP38" s="30">
        <v>264.60000000000002</v>
      </c>
      <c r="FQ38" s="30">
        <v>37.5</v>
      </c>
      <c r="FR38" s="24">
        <v>528</v>
      </c>
      <c r="FS38" s="4">
        <v>1700</v>
      </c>
      <c r="FT38" s="40">
        <f>FU38/4</f>
        <v>1.615</v>
      </c>
      <c r="FU38" s="40">
        <f>FN38*FS38/1000</f>
        <v>6.46</v>
      </c>
      <c r="FV38" s="40">
        <f>((FN38/FI38)/(FO38/FJ38))*100</f>
        <v>39.438339438339433</v>
      </c>
      <c r="FW38" s="29">
        <f>FN38/FO38</f>
        <v>10.826210826210824</v>
      </c>
      <c r="FX38" s="29">
        <f>FP38/FO38</f>
        <v>753.84615384615381</v>
      </c>
      <c r="FY38" s="40">
        <f>FZ38/4</f>
        <v>112.45500000000001</v>
      </c>
      <c r="FZ38" s="40">
        <f>FP38*FS38/1000</f>
        <v>449.82000000000005</v>
      </c>
      <c r="GA38" s="44">
        <f>FP38+FQ38</f>
        <v>302.10000000000002</v>
      </c>
      <c r="GB38" s="7">
        <f>((FN38*100)/2.1428)*0.357</f>
        <v>63.30968825835356</v>
      </c>
      <c r="GC38" s="44">
        <f>((FP38+FQ38)*2)+GB38</f>
        <v>667.50968825835366</v>
      </c>
      <c r="GD38" s="28">
        <f>((FP38/FK38)/(FO38*100/FJ38))*100</f>
        <v>2.7074756229685808</v>
      </c>
      <c r="GE38" s="44">
        <f>((FQ38/FL38)/(FO38*100/FJ38))*100</f>
        <v>17.576509511993379</v>
      </c>
      <c r="GF38" s="7">
        <f>FI38/FJ38</f>
        <v>27.450980392156861</v>
      </c>
      <c r="GG38" s="2">
        <f t="shared" si="67"/>
        <v>0.86538461538461542</v>
      </c>
      <c r="GH38" s="15">
        <f t="shared" si="68"/>
        <v>318</v>
      </c>
      <c r="GI38" s="15">
        <f t="shared" si="69"/>
        <v>2</v>
      </c>
      <c r="GJ38" s="15">
        <f t="shared" si="70"/>
        <v>17.5</v>
      </c>
      <c r="GK38" s="2">
        <f t="shared" si="71"/>
        <v>0.52500000000000002</v>
      </c>
      <c r="GL38" s="15">
        <f t="shared" si="72"/>
        <v>140.5</v>
      </c>
      <c r="GM38" s="7">
        <f t="shared" si="73"/>
        <v>3.5</v>
      </c>
      <c r="GN38" s="15">
        <f t="shared" si="74"/>
        <v>283.91666666666663</v>
      </c>
      <c r="GO38" s="7">
        <f t="shared" si="75"/>
        <v>6.8100000000000005</v>
      </c>
      <c r="GP38" s="7">
        <f t="shared" si="76"/>
        <v>0.63050000000000006</v>
      </c>
      <c r="GQ38" s="7">
        <f t="shared" si="77"/>
        <v>203.35000000000002</v>
      </c>
      <c r="GR38" s="7">
        <f t="shared" si="78"/>
        <v>56.2</v>
      </c>
      <c r="GS38" s="15">
        <f t="shared" si="120"/>
        <v>612</v>
      </c>
      <c r="GT38" s="15">
        <f t="shared" si="79"/>
        <v>1350</v>
      </c>
      <c r="GU38" s="7">
        <f t="shared" si="80"/>
        <v>2.0350000000000001</v>
      </c>
      <c r="GV38" s="7">
        <f t="shared" si="81"/>
        <v>8.14</v>
      </c>
      <c r="GW38" s="7">
        <f t="shared" si="82"/>
        <v>33.593581022152449</v>
      </c>
      <c r="GX38" s="7">
        <f t="shared" si="83"/>
        <v>10.808709808709807</v>
      </c>
      <c r="GY38" s="7">
        <f t="shared" si="84"/>
        <v>455</v>
      </c>
      <c r="GZ38" s="7">
        <f t="shared" si="85"/>
        <v>73.990000000000009</v>
      </c>
      <c r="HA38" s="7">
        <f t="shared" si="86"/>
        <v>295.96000000000004</v>
      </c>
      <c r="HB38" s="7">
        <f t="shared" si="87"/>
        <v>259.55</v>
      </c>
      <c r="HC38" s="7">
        <f t="shared" si="88"/>
        <v>113.45762553668098</v>
      </c>
      <c r="HD38" s="7">
        <f t="shared" si="89"/>
        <v>632.55762553668103</v>
      </c>
      <c r="HE38" s="2">
        <f t="shared" si="121"/>
        <v>1.6570582320708982</v>
      </c>
      <c r="HF38" s="7">
        <f t="shared" si="90"/>
        <v>14.486479608067697</v>
      </c>
      <c r="HG38" s="7">
        <f t="shared" si="91"/>
        <v>33.169934640522875</v>
      </c>
      <c r="HH38" s="7">
        <v>1.2179487179487178</v>
      </c>
      <c r="HI38" s="4">
        <v>-2120</v>
      </c>
      <c r="HJ38" s="4">
        <v>2</v>
      </c>
      <c r="HK38" s="4">
        <v>12</v>
      </c>
      <c r="HL38" s="4">
        <v>0.45</v>
      </c>
      <c r="HM38" s="4">
        <v>141</v>
      </c>
      <c r="HN38" s="4">
        <v>3.3</v>
      </c>
      <c r="HO38" s="15">
        <f>(2*HM38)+(HK38/6)</f>
        <v>284</v>
      </c>
      <c r="HP38" s="64">
        <v>4.41</v>
      </c>
      <c r="HQ38" s="63">
        <v>0.36899999999999999</v>
      </c>
      <c r="HR38" s="62">
        <v>253.9</v>
      </c>
      <c r="HS38" s="62">
        <v>35.4</v>
      </c>
      <c r="HT38" s="4">
        <v>561</v>
      </c>
      <c r="HU38" s="4">
        <v>1900</v>
      </c>
      <c r="HV38" s="40">
        <f>HW38/4</f>
        <v>2.0947499999999999</v>
      </c>
      <c r="HW38" s="40">
        <f>HP38*HU38/1000</f>
        <v>8.3789999999999996</v>
      </c>
      <c r="HX38" s="40">
        <f>((HP38/HK38)/(HQ38/HL38))*100</f>
        <v>44.81707317073171</v>
      </c>
      <c r="HY38" s="29">
        <f>HP38/HQ38</f>
        <v>11.951219512195122</v>
      </c>
      <c r="HZ38" s="29">
        <f>HR38/HQ38</f>
        <v>688.07588075880756</v>
      </c>
      <c r="IA38" s="40">
        <f>IB38/4</f>
        <v>120.60250000000001</v>
      </c>
      <c r="IB38" s="40">
        <f>HR38*HU38/1000</f>
        <v>482.41</v>
      </c>
      <c r="IC38" s="44">
        <f>HR38+HS38</f>
        <v>289.3</v>
      </c>
      <c r="ID38" s="7">
        <f>((HP38*100)/2.1428)*0.357</f>
        <v>73.472559268247167</v>
      </c>
      <c r="IE38" s="44">
        <f>((HR38+HS38)*2)+ID38</f>
        <v>652.07255926824723</v>
      </c>
      <c r="IF38" s="28">
        <f>((HR38/HM38)/(HQ38*100/HL38))*100</f>
        <v>2.195986853485556</v>
      </c>
      <c r="IG38" s="44">
        <f>((HS38/HN38)/(HQ38*100/HL38))*100</f>
        <v>13.082039911308202</v>
      </c>
      <c r="IH38" s="7">
        <f>HK38/HL38</f>
        <v>26.666666666666664</v>
      </c>
      <c r="II38" s="2"/>
      <c r="IP38" s="15"/>
      <c r="IW38" s="40"/>
      <c r="IX38" s="40"/>
      <c r="IY38" s="40"/>
      <c r="IZ38" s="29"/>
      <c r="JA38" s="29"/>
      <c r="JB38" s="40"/>
      <c r="JC38" s="40"/>
      <c r="JD38" s="44"/>
      <c r="JE38" s="7"/>
      <c r="JF38" s="44"/>
      <c r="JG38" s="28"/>
      <c r="JH38" s="44"/>
      <c r="JI38" s="7"/>
      <c r="JJ38" s="7"/>
      <c r="JQ38" s="15"/>
      <c r="JY38" s="40"/>
      <c r="JZ38" s="40"/>
      <c r="KA38" s="29"/>
      <c r="KB38" s="29"/>
      <c r="KC38" s="40"/>
      <c r="KD38" s="40"/>
      <c r="KE38" s="44"/>
      <c r="KF38" s="7"/>
      <c r="KG38" s="49"/>
      <c r="KH38" s="28"/>
      <c r="KI38" s="44"/>
      <c r="KJ38" s="7"/>
      <c r="KK38" s="2">
        <f t="shared" si="92"/>
        <v>0.98290598290598297</v>
      </c>
      <c r="KL38" s="15">
        <f t="shared" si="93"/>
        <v>-494.66666666666669</v>
      </c>
      <c r="KM38" s="15">
        <f t="shared" si="94"/>
        <v>2</v>
      </c>
      <c r="KN38" s="15">
        <f t="shared" si="95"/>
        <v>15.666666666666666</v>
      </c>
      <c r="KO38" s="2">
        <f t="shared" si="96"/>
        <v>0.5</v>
      </c>
      <c r="KP38" s="15">
        <f t="shared" si="97"/>
        <v>140.66666666666666</v>
      </c>
      <c r="KQ38" s="7">
        <f t="shared" si="98"/>
        <v>3.4333333333333336</v>
      </c>
      <c r="KR38" s="15">
        <f t="shared" si="99"/>
        <v>283.9444444444444</v>
      </c>
      <c r="KS38" s="7">
        <f t="shared" si="100"/>
        <v>6.0100000000000007</v>
      </c>
      <c r="KT38" s="7">
        <f t="shared" si="101"/>
        <v>0.54333333333333333</v>
      </c>
      <c r="KU38" s="7">
        <f t="shared" si="102"/>
        <v>220.20000000000002</v>
      </c>
      <c r="KV38" s="7">
        <f t="shared" si="103"/>
        <v>49.266666666666673</v>
      </c>
      <c r="KW38" s="15">
        <f t="shared" si="104"/>
        <v>595</v>
      </c>
      <c r="KX38" s="15">
        <f t="shared" si="105"/>
        <v>1533.3333333333333</v>
      </c>
      <c r="KY38" s="7">
        <f t="shared" si="106"/>
        <v>2.0549166666666667</v>
      </c>
      <c r="KZ38" s="7">
        <f t="shared" si="107"/>
        <v>8.2196666666666669</v>
      </c>
      <c r="LA38" s="7">
        <f t="shared" si="108"/>
        <v>37.334745071678867</v>
      </c>
      <c r="LB38" s="7">
        <f t="shared" si="109"/>
        <v>11.189546376538246</v>
      </c>
      <c r="LC38" s="7">
        <f t="shared" si="110"/>
        <v>532.69196025293593</v>
      </c>
      <c r="LD38" s="7">
        <f t="shared" si="111"/>
        <v>89.527500000000018</v>
      </c>
      <c r="LE38" s="7">
        <f t="shared" si="112"/>
        <v>358.11000000000007</v>
      </c>
      <c r="LF38" s="7">
        <f t="shared" si="113"/>
        <v>269.4666666666667</v>
      </c>
      <c r="LG38" s="7">
        <f t="shared" si="114"/>
        <v>100.12927011386971</v>
      </c>
      <c r="LH38" s="15">
        <f t="shared" si="115"/>
        <v>639.06260344720306</v>
      </c>
      <c r="LI38" s="2">
        <f t="shared" si="122"/>
        <v>1.8367011058757843</v>
      </c>
      <c r="LJ38" s="2">
        <f t="shared" si="116"/>
        <v>14.018333042481197</v>
      </c>
      <c r="LK38" s="2">
        <f t="shared" si="117"/>
        <v>31.002178649237475</v>
      </c>
      <c r="LM38" s="7"/>
    </row>
    <row r="39" spans="1:332" x14ac:dyDescent="0.25">
      <c r="A39" s="9">
        <v>34</v>
      </c>
      <c r="B39" s="4" t="s">
        <v>9</v>
      </c>
      <c r="C39" s="4">
        <v>52</v>
      </c>
      <c r="D39" s="4">
        <v>1</v>
      </c>
      <c r="E39" s="4">
        <v>70</v>
      </c>
      <c r="F39" s="4">
        <v>1.7</v>
      </c>
      <c r="G39" s="4">
        <v>24.221453287197235</v>
      </c>
      <c r="H39" s="15">
        <v>1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1</v>
      </c>
      <c r="O39" s="15">
        <v>0</v>
      </c>
      <c r="P39" s="15">
        <v>0</v>
      </c>
      <c r="Q39" s="15">
        <v>10</v>
      </c>
      <c r="R39" s="15">
        <v>1</v>
      </c>
      <c r="S39" s="2">
        <v>0.14285714285714285</v>
      </c>
      <c r="T39" s="4">
        <v>0</v>
      </c>
      <c r="U39" s="4">
        <v>1</v>
      </c>
      <c r="W39" s="4">
        <v>80</v>
      </c>
      <c r="X39" s="11">
        <v>178.15</v>
      </c>
      <c r="Y39" s="4" t="s">
        <v>6</v>
      </c>
      <c r="Z39" s="12">
        <v>0</v>
      </c>
      <c r="EE39" s="31">
        <v>0.59523809523809523</v>
      </c>
      <c r="EF39" s="24">
        <v>-1685</v>
      </c>
      <c r="EG39" s="24">
        <v>11</v>
      </c>
      <c r="EH39" s="24">
        <v>31</v>
      </c>
      <c r="EI39" s="24">
        <v>0.62</v>
      </c>
      <c r="EJ39" s="24">
        <v>140</v>
      </c>
      <c r="EK39" s="24">
        <v>3.9</v>
      </c>
      <c r="EL39" s="36">
        <f t="shared" si="118"/>
        <v>285.16666666666669</v>
      </c>
      <c r="EM39" s="30">
        <v>13.78</v>
      </c>
      <c r="EN39" s="30">
        <v>1.7869999999999999</v>
      </c>
      <c r="EO39" s="30">
        <v>1.6</v>
      </c>
      <c r="EP39" s="30">
        <v>38.299999999999997</v>
      </c>
      <c r="EQ39" s="24">
        <v>744</v>
      </c>
      <c r="ER39" s="37">
        <v>1000</v>
      </c>
      <c r="ES39" s="42">
        <f t="shared" si="50"/>
        <v>3.4449999999999998</v>
      </c>
      <c r="ET39" s="42">
        <f t="shared" si="51"/>
        <v>13.78</v>
      </c>
      <c r="EU39" s="30">
        <f t="shared" si="52"/>
        <v>15.422495803021825</v>
      </c>
      <c r="EV39" s="30">
        <f t="shared" si="53"/>
        <v>7.7112479015109123</v>
      </c>
      <c r="EW39" s="30">
        <f t="shared" si="54"/>
        <v>0.89535534415221052</v>
      </c>
      <c r="EX39" s="42">
        <f t="shared" si="55"/>
        <v>0.4</v>
      </c>
      <c r="EY39" s="42">
        <f t="shared" si="56"/>
        <v>1.6</v>
      </c>
      <c r="EZ39" s="30">
        <f t="shared" si="57"/>
        <v>39.9</v>
      </c>
      <c r="FA39" s="7">
        <f t="shared" si="58"/>
        <v>229.58092215792419</v>
      </c>
      <c r="FB39" s="30">
        <f t="shared" si="59"/>
        <v>309.3809221579242</v>
      </c>
      <c r="FC39" s="35">
        <f t="shared" si="119"/>
        <v>3.9651450955312181E-3</v>
      </c>
      <c r="FD39" s="30">
        <f t="shared" si="60"/>
        <v>3.4072288465125626</v>
      </c>
      <c r="FE39" s="30">
        <f t="shared" si="61"/>
        <v>50</v>
      </c>
      <c r="FF39" s="30">
        <v>1.4285714285714286</v>
      </c>
      <c r="FG39" s="24">
        <v>1934</v>
      </c>
      <c r="FH39" s="24">
        <v>11</v>
      </c>
      <c r="FI39" s="24">
        <v>44</v>
      </c>
      <c r="FJ39" s="24">
        <v>0.67</v>
      </c>
      <c r="FK39" s="24">
        <v>140</v>
      </c>
      <c r="FL39" s="24">
        <v>4.3</v>
      </c>
      <c r="FM39" s="37">
        <f>2*FK39+FI39/6</f>
        <v>287.33333333333331</v>
      </c>
      <c r="FN39" s="33">
        <v>17.53</v>
      </c>
      <c r="FO39" s="33">
        <v>1.7719999999999998</v>
      </c>
      <c r="FP39" s="30">
        <v>5.2</v>
      </c>
      <c r="FQ39" s="30">
        <v>42.3</v>
      </c>
      <c r="FR39" s="24">
        <v>687</v>
      </c>
      <c r="FS39" s="4">
        <v>2400</v>
      </c>
      <c r="FT39" s="40">
        <f>FU39/4</f>
        <v>10.518000000000001</v>
      </c>
      <c r="FU39" s="40">
        <f>FN39*FS39/1000</f>
        <v>42.072000000000003</v>
      </c>
      <c r="FV39" s="40">
        <f>((FN39/FI39)/(FO39/FJ39))*100</f>
        <v>15.064000615637188</v>
      </c>
      <c r="FW39" s="29">
        <f>FN39/FO39</f>
        <v>9.8927765237020342</v>
      </c>
      <c r="FX39" s="29">
        <f>FP39/FO39</f>
        <v>2.9345372460496617</v>
      </c>
      <c r="FY39" s="40">
        <f>FZ39/4</f>
        <v>3.12</v>
      </c>
      <c r="FZ39" s="40">
        <f>FP39*FS39/1000</f>
        <v>12.48</v>
      </c>
      <c r="GA39" s="44">
        <f>FP39+FQ39</f>
        <v>47.5</v>
      </c>
      <c r="GB39" s="7">
        <f>((FN39*100)/2.1428)*0.357</f>
        <v>292.05758820235206</v>
      </c>
      <c r="GC39" s="44">
        <f>((FP39+FQ39)*2)+GB39</f>
        <v>387.05758820235206</v>
      </c>
      <c r="GD39" s="34">
        <f>((FP39/FK39)/(FO39*100/FJ39))*100</f>
        <v>1.4043856820380524E-2</v>
      </c>
      <c r="GE39" s="44">
        <f>((FQ39/FL39)/(FO39*100/FJ39))*100</f>
        <v>3.7194865872224274</v>
      </c>
      <c r="GF39" s="7">
        <f>FI39/FJ39</f>
        <v>65.671641791044777</v>
      </c>
      <c r="GG39" s="2">
        <f t="shared" si="67"/>
        <v>1.0119047619047619</v>
      </c>
      <c r="GH39" s="15">
        <f t="shared" si="68"/>
        <v>124.5</v>
      </c>
      <c r="GI39" s="15">
        <f t="shared" si="69"/>
        <v>11</v>
      </c>
      <c r="GJ39" s="15">
        <f t="shared" si="70"/>
        <v>37.5</v>
      </c>
      <c r="GK39" s="2">
        <f t="shared" si="71"/>
        <v>0.64500000000000002</v>
      </c>
      <c r="GL39" s="15">
        <f t="shared" si="72"/>
        <v>140</v>
      </c>
      <c r="GM39" s="7">
        <f t="shared" si="73"/>
        <v>4.0999999999999996</v>
      </c>
      <c r="GN39" s="15">
        <f t="shared" si="74"/>
        <v>286.25</v>
      </c>
      <c r="GO39" s="7">
        <f t="shared" si="75"/>
        <v>15.655000000000001</v>
      </c>
      <c r="GP39" s="7">
        <f t="shared" si="76"/>
        <v>1.7794999999999999</v>
      </c>
      <c r="GQ39" s="7">
        <f t="shared" si="77"/>
        <v>3.4000000000000004</v>
      </c>
      <c r="GR39" s="7">
        <f t="shared" si="78"/>
        <v>40.299999999999997</v>
      </c>
      <c r="GS39" s="15">
        <f t="shared" si="120"/>
        <v>715.5</v>
      </c>
      <c r="GT39" s="15">
        <f t="shared" si="79"/>
        <v>1700</v>
      </c>
      <c r="GU39" s="7">
        <f t="shared" si="80"/>
        <v>6.9815000000000005</v>
      </c>
      <c r="GV39" s="7">
        <f t="shared" si="81"/>
        <v>27.926000000000002</v>
      </c>
      <c r="GW39" s="7">
        <f t="shared" si="82"/>
        <v>15.243248209329506</v>
      </c>
      <c r="GX39" s="7">
        <f t="shared" si="83"/>
        <v>8.8020122126064742</v>
      </c>
      <c r="GY39" s="7">
        <f t="shared" si="84"/>
        <v>1.9149462951009362</v>
      </c>
      <c r="GZ39" s="7">
        <f t="shared" si="85"/>
        <v>1.76</v>
      </c>
      <c r="HA39" s="7">
        <f t="shared" si="86"/>
        <v>7.04</v>
      </c>
      <c r="HB39" s="7">
        <f t="shared" si="87"/>
        <v>43.7</v>
      </c>
      <c r="HC39" s="7">
        <f t="shared" si="88"/>
        <v>260.81925518013816</v>
      </c>
      <c r="HD39" s="7">
        <f t="shared" si="89"/>
        <v>348.21925518013813</v>
      </c>
      <c r="HE39" s="2">
        <f t="shared" si="121"/>
        <v>9.0045009579558712E-3</v>
      </c>
      <c r="HF39" s="7">
        <f t="shared" si="90"/>
        <v>3.563357716867495</v>
      </c>
      <c r="HG39" s="7">
        <f t="shared" si="91"/>
        <v>57.835820895522389</v>
      </c>
      <c r="HH39" s="7">
        <v>0.7142857142857143</v>
      </c>
      <c r="HI39" s="4">
        <v>351</v>
      </c>
      <c r="HJ39" s="4">
        <v>8</v>
      </c>
      <c r="HK39" s="4">
        <v>48</v>
      </c>
      <c r="HL39" s="4">
        <v>0.54</v>
      </c>
      <c r="HM39" s="4">
        <v>142</v>
      </c>
      <c r="HN39" s="4">
        <v>3.3</v>
      </c>
      <c r="HO39" s="15">
        <f>(2*HM39)+(HK39/6)</f>
        <v>292</v>
      </c>
      <c r="HP39" s="64">
        <v>13.05</v>
      </c>
      <c r="HQ39" s="63">
        <v>0.56000000000000005</v>
      </c>
      <c r="HR39" s="62">
        <v>71.900000000000006</v>
      </c>
      <c r="HS39" s="62">
        <v>50.7</v>
      </c>
      <c r="HT39" s="4">
        <v>555</v>
      </c>
      <c r="HU39" s="4">
        <v>1200</v>
      </c>
      <c r="HV39" s="40">
        <f>HW39/4</f>
        <v>3.915</v>
      </c>
      <c r="HW39" s="40">
        <f>HP39*HU39/1000</f>
        <v>15.66</v>
      </c>
      <c r="HX39" s="40">
        <f>((HP39/HK39)/(HQ39/HL39))*100</f>
        <v>26.216517857142861</v>
      </c>
      <c r="HY39" s="29">
        <f>HP39/HQ39</f>
        <v>23.303571428571427</v>
      </c>
      <c r="HZ39" s="29">
        <f>HR39/HQ39</f>
        <v>128.39285714285714</v>
      </c>
      <c r="IA39" s="40">
        <f>IB39/4</f>
        <v>21.57</v>
      </c>
      <c r="IB39" s="40">
        <f>HR39*HU39/1000</f>
        <v>86.28</v>
      </c>
      <c r="IC39" s="44">
        <f>HR39+HS39</f>
        <v>122.60000000000001</v>
      </c>
      <c r="ID39" s="7">
        <f>((HP39*100)/2.1428)*0.357</f>
        <v>217.41879783460891</v>
      </c>
      <c r="IE39" s="44">
        <f>((HR39+HS39)*2)+ID39</f>
        <v>462.61879783460893</v>
      </c>
      <c r="IF39" s="28">
        <f>((HR39/HM39)/(HQ39*100/HL39))*100</f>
        <v>0.48825452716297779</v>
      </c>
      <c r="IG39" s="44">
        <f>((HS39/HN39)/(HQ39*100/HL39))*100</f>
        <v>14.814935064935064</v>
      </c>
      <c r="IH39" s="7">
        <f>HK39/HL39</f>
        <v>88.888888888888886</v>
      </c>
      <c r="II39" s="2">
        <v>0.83333333333333337</v>
      </c>
      <c r="IJ39" s="4">
        <v>-8</v>
      </c>
      <c r="IL39" s="4">
        <v>57</v>
      </c>
      <c r="IM39" s="4">
        <v>0.61</v>
      </c>
      <c r="IN39" s="4">
        <v>147</v>
      </c>
      <c r="IO39" s="4">
        <v>3.4</v>
      </c>
      <c r="IP39" s="15">
        <f>(2*IN39)+(IL39/6)</f>
        <v>303.5</v>
      </c>
      <c r="IQ39" s="4">
        <v>18.73</v>
      </c>
      <c r="IR39" s="4">
        <v>0.54500000000000004</v>
      </c>
      <c r="IS39" s="4">
        <v>1.3</v>
      </c>
      <c r="IT39" s="4">
        <v>28.8</v>
      </c>
      <c r="IU39" s="4">
        <v>464</v>
      </c>
      <c r="IV39" s="4">
        <v>1400</v>
      </c>
      <c r="IW39" s="40">
        <f>IX39/4</f>
        <v>6.5555000000000003</v>
      </c>
      <c r="IX39" s="40">
        <f>IQ39*IV39/1000</f>
        <v>26.222000000000001</v>
      </c>
      <c r="IY39" s="40">
        <f>((IQ39/IL39)/(IR39/IM39))*100</f>
        <v>36.778689843875739</v>
      </c>
      <c r="IZ39" s="29">
        <f>IQ39/IR39</f>
        <v>34.366972477064216</v>
      </c>
      <c r="JA39" s="29">
        <f>IS39/IR39</f>
        <v>2.3853211009174311</v>
      </c>
      <c r="JB39" s="40">
        <f>JC39/4</f>
        <v>0.45500000000000002</v>
      </c>
      <c r="JC39" s="40">
        <f>IS39*IV39/1000</f>
        <v>1.82</v>
      </c>
      <c r="JD39" s="44">
        <f>IS39+IT39</f>
        <v>30.1</v>
      </c>
      <c r="JE39" s="7">
        <f>((IQ39*100)/2.1428)*0.357</f>
        <v>312.05012133656902</v>
      </c>
      <c r="JF39" s="44">
        <f>((IS39+IT39)*2)+JE39</f>
        <v>372.25012133656901</v>
      </c>
      <c r="JG39" s="28">
        <f>((IS39/IN39)/(IR39*100/IM39))*100</f>
        <v>9.8982712350995442E-3</v>
      </c>
      <c r="JH39" s="44">
        <f>((IT39/IO39)/(IR39*100/IM39))*100</f>
        <v>9.4808418780356174</v>
      </c>
      <c r="JI39" s="7">
        <f>IL39/IM39</f>
        <v>93.442622950819668</v>
      </c>
      <c r="JJ39" s="7">
        <v>0.65476190476190477</v>
      </c>
      <c r="JK39" s="4">
        <v>1094</v>
      </c>
      <c r="JM39" s="4">
        <v>52</v>
      </c>
      <c r="JN39" s="4">
        <v>0.6</v>
      </c>
      <c r="JO39" s="4">
        <v>151</v>
      </c>
      <c r="JP39" s="4">
        <v>3.6</v>
      </c>
      <c r="JQ39" s="15">
        <f>(2*JO39)+(JM39/6)</f>
        <v>310.66666666666669</v>
      </c>
      <c r="JR39" s="4">
        <v>27.02</v>
      </c>
      <c r="JS39" s="4">
        <v>1.004</v>
      </c>
      <c r="JT39" s="4">
        <v>26.9</v>
      </c>
      <c r="JU39" s="4">
        <v>88.6</v>
      </c>
      <c r="JV39" s="4">
        <v>743</v>
      </c>
      <c r="JW39" s="4">
        <v>1100</v>
      </c>
      <c r="JX39" s="40">
        <f>JY39/4</f>
        <v>7.4305000000000003</v>
      </c>
      <c r="JY39" s="40">
        <f>JR39*JW39/1000</f>
        <v>29.722000000000001</v>
      </c>
      <c r="JZ39" s="40">
        <f>((JR39/JM39)/(JS39/JN39))*100</f>
        <v>31.052712228011032</v>
      </c>
      <c r="KA39" s="29">
        <f>JR39/JS39</f>
        <v>26.91235059760956</v>
      </c>
      <c r="KB39" s="29">
        <f>JT39/JS39</f>
        <v>26.792828685258964</v>
      </c>
      <c r="KC39" s="40">
        <f>KD39/4</f>
        <v>7.3975</v>
      </c>
      <c r="KD39" s="40">
        <f>JT39*JW39/1000</f>
        <v>29.59</v>
      </c>
      <c r="KE39" s="44">
        <f>JT39+JU39</f>
        <v>115.5</v>
      </c>
      <c r="KF39" s="7">
        <f>((JR39*100)/2.1428)*0.357</f>
        <v>450.16520440545082</v>
      </c>
      <c r="KG39" s="49">
        <f>((JT39+JU39)*2)+KF39</f>
        <v>681.16520440545082</v>
      </c>
      <c r="KH39" s="28">
        <f>((JT39/JO39)/(JS39*100/JN39))*100</f>
        <v>0.10646157093480382</v>
      </c>
      <c r="KI39" s="44">
        <f>((JU39/JP39)/(JS39*100/JN39))*100</f>
        <v>14.707835325365204</v>
      </c>
      <c r="KJ39" s="7">
        <f>JM39/JN39</f>
        <v>86.666666666666671</v>
      </c>
      <c r="KK39" s="2">
        <f t="shared" si="92"/>
        <v>0.84523809523809523</v>
      </c>
      <c r="KL39" s="15">
        <f t="shared" si="93"/>
        <v>337.2</v>
      </c>
      <c r="KM39" s="15">
        <f t="shared" si="94"/>
        <v>10</v>
      </c>
      <c r="KN39" s="15">
        <f t="shared" si="95"/>
        <v>46.4</v>
      </c>
      <c r="KO39" s="2">
        <f t="shared" si="96"/>
        <v>0.60799999999999998</v>
      </c>
      <c r="KP39" s="15">
        <f t="shared" si="97"/>
        <v>144</v>
      </c>
      <c r="KQ39" s="7">
        <f t="shared" si="98"/>
        <v>3.7</v>
      </c>
      <c r="KR39" s="15">
        <f t="shared" si="99"/>
        <v>295.73333333333335</v>
      </c>
      <c r="KS39" s="7">
        <f t="shared" si="100"/>
        <v>18.021999999999998</v>
      </c>
      <c r="KT39" s="7">
        <f t="shared" si="101"/>
        <v>1.1335999999999999</v>
      </c>
      <c r="KU39" s="7">
        <f t="shared" si="102"/>
        <v>21.380000000000003</v>
      </c>
      <c r="KV39" s="7">
        <f t="shared" si="103"/>
        <v>49.74</v>
      </c>
      <c r="KW39" s="15">
        <f t="shared" si="104"/>
        <v>638.6</v>
      </c>
      <c r="KX39" s="15">
        <f t="shared" si="105"/>
        <v>1420</v>
      </c>
      <c r="KY39" s="7">
        <f t="shared" si="106"/>
        <v>6.3728000000000007</v>
      </c>
      <c r="KZ39" s="7">
        <f t="shared" si="107"/>
        <v>25.491200000000003</v>
      </c>
      <c r="LA39" s="7">
        <f t="shared" si="108"/>
        <v>24.90688326953773</v>
      </c>
      <c r="LB39" s="7">
        <f t="shared" si="109"/>
        <v>20.43738378569163</v>
      </c>
      <c r="LC39" s="7">
        <f t="shared" si="110"/>
        <v>32.280179903847078</v>
      </c>
      <c r="LD39" s="7">
        <f t="shared" si="111"/>
        <v>6.5884999999999989</v>
      </c>
      <c r="LE39" s="7">
        <f t="shared" si="112"/>
        <v>26.353999999999996</v>
      </c>
      <c r="LF39" s="7">
        <f t="shared" si="113"/>
        <v>71.12</v>
      </c>
      <c r="LG39" s="7">
        <f t="shared" si="114"/>
        <v>300.254526787381</v>
      </c>
      <c r="LH39" s="15">
        <f t="shared" si="115"/>
        <v>442.49452678738101</v>
      </c>
      <c r="LI39" s="2">
        <f t="shared" si="122"/>
        <v>0.12452467424975858</v>
      </c>
      <c r="LJ39" s="2">
        <f t="shared" si="116"/>
        <v>9.226065540414174</v>
      </c>
      <c r="LK39" s="2">
        <f t="shared" si="117"/>
        <v>76.933964059483998</v>
      </c>
      <c r="LM39" s="7">
        <v>1.0714285714285714</v>
      </c>
      <c r="LN39" s="4">
        <v>770</v>
      </c>
      <c r="LP39" s="4">
        <v>46</v>
      </c>
      <c r="LQ39" s="4">
        <v>0.6</v>
      </c>
      <c r="LR39" s="4">
        <v>155</v>
      </c>
      <c r="LS39" s="4">
        <v>3.5</v>
      </c>
      <c r="LT39" s="15">
        <f>(2*LR39)+(LP39/6)</f>
        <v>317.66666666666669</v>
      </c>
    </row>
    <row r="40" spans="1:332" x14ac:dyDescent="0.25">
      <c r="A40" s="9">
        <v>38</v>
      </c>
      <c r="B40" s="4" t="s">
        <v>9</v>
      </c>
      <c r="C40" s="4">
        <v>36</v>
      </c>
      <c r="D40" s="4">
        <v>1</v>
      </c>
      <c r="E40" s="4">
        <v>67</v>
      </c>
      <c r="F40" s="4">
        <v>1.75</v>
      </c>
      <c r="G40" s="4">
        <v>21.877551020408163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5</v>
      </c>
      <c r="R40" s="15">
        <v>1</v>
      </c>
      <c r="S40" s="2">
        <v>0</v>
      </c>
      <c r="T40" s="4">
        <v>0</v>
      </c>
      <c r="U40" s="4">
        <v>0</v>
      </c>
      <c r="V40" s="11">
        <v>0</v>
      </c>
      <c r="W40" s="11">
        <v>31</v>
      </c>
      <c r="X40" s="11">
        <v>137.19999999999999</v>
      </c>
      <c r="Y40" s="4" t="s">
        <v>7</v>
      </c>
      <c r="Z40" s="12">
        <v>0</v>
      </c>
      <c r="EE40" s="32">
        <v>0.74626865671641784</v>
      </c>
      <c r="EF40" s="5">
        <v>-823</v>
      </c>
      <c r="EG40" s="5">
        <v>1</v>
      </c>
      <c r="EH40" s="5">
        <v>25</v>
      </c>
      <c r="EI40" s="5">
        <v>0.52</v>
      </c>
      <c r="EJ40" s="5">
        <v>142</v>
      </c>
      <c r="EK40" s="29">
        <v>4</v>
      </c>
      <c r="EL40" s="36">
        <f t="shared" si="118"/>
        <v>288.16666666666669</v>
      </c>
      <c r="EM40" s="29">
        <v>27.29</v>
      </c>
      <c r="EN40" s="29">
        <v>2.2909999999999999</v>
      </c>
      <c r="EO40" s="29">
        <v>30.6</v>
      </c>
      <c r="EP40" s="29">
        <v>49.9</v>
      </c>
      <c r="EQ40" s="5">
        <v>921</v>
      </c>
      <c r="ER40" s="37">
        <v>1200</v>
      </c>
      <c r="ES40" s="42">
        <f t="shared" si="50"/>
        <v>8.1869999999999994</v>
      </c>
      <c r="ET40" s="42">
        <f t="shared" si="51"/>
        <v>32.747999999999998</v>
      </c>
      <c r="EU40" s="30">
        <f t="shared" si="52"/>
        <v>24.776604103011785</v>
      </c>
      <c r="EV40" s="30">
        <f t="shared" si="53"/>
        <v>11.911828895678743</v>
      </c>
      <c r="EW40" s="30">
        <f t="shared" si="54"/>
        <v>13.356612832824096</v>
      </c>
      <c r="EX40" s="42">
        <f t="shared" si="55"/>
        <v>9.18</v>
      </c>
      <c r="EY40" s="42">
        <f t="shared" si="56"/>
        <v>36.72</v>
      </c>
      <c r="EZ40" s="30">
        <f t="shared" si="57"/>
        <v>80.5</v>
      </c>
      <c r="FA40" s="7">
        <f t="shared" si="58"/>
        <v>454.66352436064966</v>
      </c>
      <c r="FB40" s="30">
        <f t="shared" si="59"/>
        <v>615.66352436064972</v>
      </c>
      <c r="FC40" s="33">
        <f t="shared" si="119"/>
        <v>4.8911539951186828E-2</v>
      </c>
      <c r="FD40" s="30">
        <f t="shared" si="60"/>
        <v>2.831514622435618</v>
      </c>
      <c r="FE40" s="30">
        <f t="shared" si="61"/>
        <v>48.076923076923073</v>
      </c>
      <c r="FF40" s="29">
        <v>1.9900497512437811</v>
      </c>
      <c r="FG40" s="5">
        <v>-161</v>
      </c>
      <c r="FH40" s="5">
        <v>1</v>
      </c>
      <c r="FI40" s="5">
        <v>13</v>
      </c>
      <c r="FJ40" s="5">
        <v>0.56000000000000005</v>
      </c>
      <c r="FK40" s="5">
        <v>139</v>
      </c>
      <c r="FL40" s="5">
        <v>3.5</v>
      </c>
      <c r="FM40" s="37">
        <f>2*FK40+FI40/6</f>
        <v>280.16666666666669</v>
      </c>
      <c r="FN40" s="41"/>
      <c r="FO40" s="41"/>
      <c r="FP40" s="29"/>
      <c r="FQ40" s="29"/>
      <c r="FR40" s="5"/>
      <c r="FS40" s="4">
        <v>3200</v>
      </c>
      <c r="FT40" s="40"/>
      <c r="FU40" s="40"/>
      <c r="FV40" s="40"/>
      <c r="FW40" s="29"/>
      <c r="FX40" s="29"/>
      <c r="FY40" s="40"/>
      <c r="FZ40" s="40"/>
      <c r="GA40" s="44"/>
      <c r="GB40" s="7"/>
      <c r="GC40" s="44"/>
      <c r="GD40" s="28"/>
      <c r="GE40" s="44"/>
      <c r="GF40" s="7"/>
      <c r="GG40" s="2">
        <f t="shared" si="67"/>
        <v>1.3681592039800994</v>
      </c>
      <c r="GH40" s="15">
        <f t="shared" si="68"/>
        <v>-492</v>
      </c>
      <c r="GI40" s="15">
        <f t="shared" si="69"/>
        <v>1</v>
      </c>
      <c r="GJ40" s="15">
        <f t="shared" si="70"/>
        <v>19</v>
      </c>
      <c r="GK40" s="2">
        <f t="shared" si="71"/>
        <v>0.54</v>
      </c>
      <c r="GL40" s="15">
        <f t="shared" si="72"/>
        <v>140.5</v>
      </c>
      <c r="GM40" s="7">
        <f t="shared" si="73"/>
        <v>3.75</v>
      </c>
      <c r="GN40" s="15">
        <f t="shared" si="74"/>
        <v>284.16666666666669</v>
      </c>
      <c r="GO40" s="7">
        <f t="shared" si="75"/>
        <v>27.29</v>
      </c>
      <c r="GP40" s="7">
        <f t="shared" si="76"/>
        <v>2.2909999999999999</v>
      </c>
      <c r="GQ40" s="7">
        <f t="shared" si="77"/>
        <v>30.6</v>
      </c>
      <c r="GR40" s="7">
        <f t="shared" si="78"/>
        <v>49.9</v>
      </c>
      <c r="GS40" s="15">
        <f t="shared" si="120"/>
        <v>921</v>
      </c>
      <c r="GT40" s="15">
        <f t="shared" si="79"/>
        <v>2200</v>
      </c>
      <c r="GU40" s="7">
        <f t="shared" si="80"/>
        <v>8.1869999999999994</v>
      </c>
      <c r="GV40" s="7">
        <f t="shared" si="81"/>
        <v>32.747999999999998</v>
      </c>
      <c r="GW40" s="7">
        <f t="shared" si="82"/>
        <v>24.776604103011785</v>
      </c>
      <c r="GX40" s="7">
        <f t="shared" si="83"/>
        <v>11.911828895678743</v>
      </c>
      <c r="GY40" s="7">
        <f t="shared" si="84"/>
        <v>13.356612832824096</v>
      </c>
      <c r="GZ40" s="7">
        <f t="shared" si="85"/>
        <v>9.18</v>
      </c>
      <c r="HA40" s="7">
        <f t="shared" si="86"/>
        <v>36.72</v>
      </c>
      <c r="HB40" s="7">
        <f t="shared" si="87"/>
        <v>80.5</v>
      </c>
      <c r="HC40" s="7">
        <f t="shared" si="88"/>
        <v>454.66352436064966</v>
      </c>
      <c r="HD40" s="7">
        <f t="shared" si="89"/>
        <v>615.66352436064972</v>
      </c>
      <c r="HE40" s="2">
        <f t="shared" si="121"/>
        <v>4.8911539951186828E-2</v>
      </c>
      <c r="HF40" s="7">
        <f t="shared" si="90"/>
        <v>2.831514622435618</v>
      </c>
      <c r="HG40" s="7">
        <f t="shared" si="91"/>
        <v>48.076923076923073</v>
      </c>
      <c r="HH40" s="7"/>
      <c r="HK40" s="4">
        <v>11</v>
      </c>
      <c r="HL40" s="4">
        <v>0.54</v>
      </c>
      <c r="HM40" s="4">
        <v>140</v>
      </c>
      <c r="HN40" s="4">
        <v>3.7</v>
      </c>
      <c r="HO40" s="15">
        <f>(2*HM40)+(HK40/6)</f>
        <v>281.83333333333331</v>
      </c>
      <c r="HP40" s="64"/>
      <c r="HQ40" s="63"/>
      <c r="HR40" s="62"/>
      <c r="HS40" s="62"/>
      <c r="HV40" s="40"/>
      <c r="HW40" s="40"/>
      <c r="HX40" s="40"/>
      <c r="HY40" s="29"/>
      <c r="HZ40" s="29"/>
      <c r="IA40" s="40"/>
      <c r="IB40" s="40"/>
      <c r="IC40" s="44"/>
      <c r="ID40" s="7"/>
      <c r="IE40" s="44"/>
      <c r="IF40" s="28"/>
      <c r="IG40" s="44"/>
      <c r="IH40" s="7">
        <f>HK40/HL40</f>
        <v>20.37037037037037</v>
      </c>
      <c r="II40" s="2"/>
      <c r="IP40" s="15"/>
      <c r="IW40" s="40"/>
      <c r="IX40" s="40"/>
      <c r="IY40" s="40"/>
      <c r="IZ40" s="29"/>
      <c r="JA40" s="29"/>
      <c r="JB40" s="40"/>
      <c r="JC40" s="40"/>
      <c r="JD40" s="44"/>
      <c r="JE40" s="7"/>
      <c r="JF40" s="44"/>
      <c r="JG40" s="28"/>
      <c r="JH40" s="44"/>
      <c r="JI40" s="7"/>
      <c r="JQ40" s="15"/>
      <c r="JY40" s="40"/>
      <c r="JZ40" s="40"/>
      <c r="KA40" s="29"/>
      <c r="KB40" s="29"/>
      <c r="KC40" s="40"/>
      <c r="KD40" s="40"/>
      <c r="KE40" s="44"/>
      <c r="KF40" s="7"/>
      <c r="KG40" s="49"/>
      <c r="KH40" s="28"/>
      <c r="KI40" s="44"/>
      <c r="KJ40" s="7"/>
      <c r="KK40" s="2">
        <f t="shared" si="92"/>
        <v>1.3681592039800994</v>
      </c>
      <c r="KL40" s="15">
        <f t="shared" si="93"/>
        <v>-492</v>
      </c>
      <c r="KM40" s="15">
        <f t="shared" si="94"/>
        <v>1</v>
      </c>
      <c r="KN40" s="15">
        <f t="shared" si="95"/>
        <v>16.333333333333332</v>
      </c>
      <c r="KO40" s="2">
        <f t="shared" si="96"/>
        <v>0.54</v>
      </c>
      <c r="KP40" s="15">
        <f t="shared" si="97"/>
        <v>140.33333333333334</v>
      </c>
      <c r="KQ40" s="7">
        <f t="shared" si="98"/>
        <v>3.7333333333333329</v>
      </c>
      <c r="KR40" s="15">
        <f t="shared" si="99"/>
        <v>283.38888888888891</v>
      </c>
      <c r="KS40" s="7">
        <f t="shared" si="100"/>
        <v>27.29</v>
      </c>
      <c r="KT40" s="7">
        <f t="shared" si="101"/>
        <v>2.2909999999999999</v>
      </c>
      <c r="KU40" s="7">
        <f t="shared" si="102"/>
        <v>30.6</v>
      </c>
      <c r="KV40" s="7">
        <f t="shared" si="103"/>
        <v>49.9</v>
      </c>
      <c r="KW40" s="15">
        <f t="shared" si="104"/>
        <v>921</v>
      </c>
      <c r="KX40" s="15">
        <f t="shared" si="105"/>
        <v>2200</v>
      </c>
      <c r="KY40" s="7">
        <f t="shared" si="106"/>
        <v>8.1869999999999994</v>
      </c>
      <c r="KZ40" s="7">
        <f t="shared" si="107"/>
        <v>32.747999999999998</v>
      </c>
      <c r="LA40" s="7">
        <f t="shared" si="108"/>
        <v>24.776604103011785</v>
      </c>
      <c r="LB40" s="7">
        <f t="shared" si="109"/>
        <v>11.911828895678743</v>
      </c>
      <c r="LC40" s="7">
        <f t="shared" si="110"/>
        <v>13.356612832824096</v>
      </c>
      <c r="LD40" s="7">
        <f t="shared" si="111"/>
        <v>9.18</v>
      </c>
      <c r="LE40" s="7">
        <f t="shared" si="112"/>
        <v>36.72</v>
      </c>
      <c r="LF40" s="7">
        <f t="shared" si="113"/>
        <v>80.5</v>
      </c>
      <c r="LG40" s="7">
        <f t="shared" si="114"/>
        <v>454.66352436064966</v>
      </c>
      <c r="LH40" s="15">
        <f t="shared" si="115"/>
        <v>615.66352436064972</v>
      </c>
      <c r="LI40" s="2">
        <f t="shared" si="122"/>
        <v>4.8911539951186828E-2</v>
      </c>
      <c r="LJ40" s="2">
        <f t="shared" si="116"/>
        <v>2.831514622435618</v>
      </c>
      <c r="LK40" s="2">
        <f t="shared" si="117"/>
        <v>34.223646723646723</v>
      </c>
    </row>
    <row r="41" spans="1:332" x14ac:dyDescent="0.25">
      <c r="A41" s="9">
        <v>39</v>
      </c>
      <c r="B41" s="2" t="s">
        <v>9</v>
      </c>
      <c r="C41" s="2">
        <v>24</v>
      </c>
      <c r="D41" s="4">
        <v>2</v>
      </c>
      <c r="E41" s="2">
        <v>83</v>
      </c>
      <c r="F41" s="2">
        <v>1.73</v>
      </c>
      <c r="G41" s="2">
        <v>27.732299776136855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5</v>
      </c>
      <c r="R41" s="15">
        <v>1</v>
      </c>
      <c r="S41" s="2">
        <v>4.8192771084337352E-2</v>
      </c>
      <c r="T41" s="4">
        <v>0</v>
      </c>
      <c r="U41" s="4">
        <v>0</v>
      </c>
      <c r="V41" s="11">
        <v>0</v>
      </c>
      <c r="W41" s="11">
        <v>30</v>
      </c>
      <c r="X41" s="11">
        <v>167.2</v>
      </c>
      <c r="Y41" s="2" t="s">
        <v>7</v>
      </c>
      <c r="Z41" s="12">
        <v>0</v>
      </c>
      <c r="EE41" s="32">
        <v>0.65261044176706828</v>
      </c>
      <c r="EF41" s="5">
        <v>617</v>
      </c>
      <c r="EG41" s="5">
        <v>1</v>
      </c>
      <c r="EH41" s="5">
        <v>12</v>
      </c>
      <c r="EI41" s="5">
        <v>0.42</v>
      </c>
      <c r="EJ41" s="5">
        <v>139</v>
      </c>
      <c r="EK41" s="5">
        <v>4.3</v>
      </c>
      <c r="EL41" s="36">
        <f t="shared" si="118"/>
        <v>280</v>
      </c>
      <c r="EM41" s="29">
        <v>18.399999999999999</v>
      </c>
      <c r="EN41" s="29">
        <v>2.19</v>
      </c>
      <c r="EO41" s="29">
        <v>113.2</v>
      </c>
      <c r="EP41" s="29">
        <v>99</v>
      </c>
      <c r="EQ41" s="5">
        <v>911</v>
      </c>
      <c r="ER41" s="37">
        <v>1300</v>
      </c>
      <c r="ES41" s="42">
        <f t="shared" si="50"/>
        <v>5.9799999999999986</v>
      </c>
      <c r="ET41" s="42">
        <f t="shared" si="51"/>
        <v>23.919999999999995</v>
      </c>
      <c r="EU41" s="30">
        <f t="shared" si="52"/>
        <v>29.406392694063925</v>
      </c>
      <c r="EV41" s="30">
        <f t="shared" si="53"/>
        <v>8.4018264840182653</v>
      </c>
      <c r="EW41" s="30">
        <f t="shared" si="54"/>
        <v>51.689497716894977</v>
      </c>
      <c r="EX41" s="42">
        <f t="shared" si="55"/>
        <v>36.79</v>
      </c>
      <c r="EY41" s="42">
        <f t="shared" si="56"/>
        <v>147.16</v>
      </c>
      <c r="EZ41" s="30">
        <f t="shared" si="57"/>
        <v>212.2</v>
      </c>
      <c r="FA41" s="7">
        <f t="shared" si="58"/>
        <v>306.55217472465932</v>
      </c>
      <c r="FB41" s="30">
        <f t="shared" si="59"/>
        <v>730.95217472465924</v>
      </c>
      <c r="FC41" s="33">
        <f t="shared" si="119"/>
        <v>0.15618409382083376</v>
      </c>
      <c r="FD41" s="30">
        <f t="shared" si="60"/>
        <v>4.4154189232239567</v>
      </c>
      <c r="FE41" s="30">
        <f t="shared" si="61"/>
        <v>28.571428571428573</v>
      </c>
      <c r="FF41" s="29">
        <v>0.75301204819277112</v>
      </c>
      <c r="FG41" s="5">
        <v>-396</v>
      </c>
      <c r="FH41" s="5">
        <v>1</v>
      </c>
      <c r="FI41" s="5">
        <v>8</v>
      </c>
      <c r="FJ41" s="5">
        <v>0.44</v>
      </c>
      <c r="FK41" s="5">
        <v>140</v>
      </c>
      <c r="FL41" s="5">
        <v>3.9</v>
      </c>
      <c r="FM41" s="37">
        <f>2*FK41+FI41/6</f>
        <v>281.33333333333331</v>
      </c>
      <c r="FN41" s="28">
        <v>7.39</v>
      </c>
      <c r="FO41" s="28">
        <v>0.63100000000000001</v>
      </c>
      <c r="FP41" s="29">
        <v>70.7</v>
      </c>
      <c r="FQ41" s="29">
        <v>30.4</v>
      </c>
      <c r="FR41" s="5">
        <v>355</v>
      </c>
      <c r="FS41" s="4">
        <v>1500</v>
      </c>
      <c r="FT41" s="40">
        <f>FU41/4</f>
        <v>2.7712500000000002</v>
      </c>
      <c r="FU41" s="40">
        <f>FN41*FS41/1000</f>
        <v>11.085000000000001</v>
      </c>
      <c r="FV41" s="40">
        <f>((FN41/FI41)/(FO41/FJ41))*100</f>
        <v>64.413629160063394</v>
      </c>
      <c r="FW41" s="29">
        <f>FN41/FO41</f>
        <v>11.711568938193343</v>
      </c>
      <c r="FX41" s="29">
        <f>FP41/FO41</f>
        <v>112.04437400950872</v>
      </c>
      <c r="FY41" s="40">
        <f>FZ41/4</f>
        <v>26.512499999999999</v>
      </c>
      <c r="FZ41" s="40">
        <f>FP41*FS41/1000</f>
        <v>106.05</v>
      </c>
      <c r="GA41" s="44">
        <f>FP41+FQ41</f>
        <v>101.1</v>
      </c>
      <c r="GB41" s="7">
        <f>((FN41*100)/2.1428)*0.357</f>
        <v>123.12068321821916</v>
      </c>
      <c r="GC41" s="44">
        <f>((FP41+FQ41)*2)+GB41</f>
        <v>325.32068321821913</v>
      </c>
      <c r="GD41" s="28">
        <f>((FP41/FK41)/(FO41*100/FJ41))*100</f>
        <v>0.3521394611727417</v>
      </c>
      <c r="GE41" s="44">
        <f>((FQ41/FL41)/(FO41*100/FJ41))*100</f>
        <v>5.4354098094193182</v>
      </c>
      <c r="GF41" s="7">
        <f>FI41/FJ41</f>
        <v>18.181818181818183</v>
      </c>
      <c r="GG41" s="2">
        <f t="shared" si="67"/>
        <v>0.70281124497991976</v>
      </c>
      <c r="GH41" s="15">
        <f t="shared" si="68"/>
        <v>110.5</v>
      </c>
      <c r="GI41" s="15">
        <f t="shared" si="69"/>
        <v>1</v>
      </c>
      <c r="GJ41" s="15">
        <f t="shared" si="70"/>
        <v>10</v>
      </c>
      <c r="GK41" s="2">
        <f t="shared" si="71"/>
        <v>0.43</v>
      </c>
      <c r="GL41" s="15">
        <f t="shared" si="72"/>
        <v>139.5</v>
      </c>
      <c r="GM41" s="7">
        <f t="shared" si="73"/>
        <v>4.0999999999999996</v>
      </c>
      <c r="GN41" s="15">
        <f t="shared" si="74"/>
        <v>280.66666666666663</v>
      </c>
      <c r="GO41" s="7">
        <f t="shared" si="75"/>
        <v>12.895</v>
      </c>
      <c r="GP41" s="7">
        <f t="shared" si="76"/>
        <v>1.4104999999999999</v>
      </c>
      <c r="GQ41" s="7">
        <f t="shared" si="77"/>
        <v>91.95</v>
      </c>
      <c r="GR41" s="7">
        <f t="shared" si="78"/>
        <v>64.7</v>
      </c>
      <c r="GS41" s="15">
        <f t="shared" si="120"/>
        <v>633</v>
      </c>
      <c r="GT41" s="15">
        <f t="shared" si="79"/>
        <v>1400</v>
      </c>
      <c r="GU41" s="7">
        <f t="shared" si="80"/>
        <v>4.3756249999999994</v>
      </c>
      <c r="GV41" s="7">
        <f t="shared" si="81"/>
        <v>17.502499999999998</v>
      </c>
      <c r="GW41" s="7">
        <f t="shared" si="82"/>
        <v>46.910010927063659</v>
      </c>
      <c r="GX41" s="7">
        <f t="shared" si="83"/>
        <v>10.056697711105805</v>
      </c>
      <c r="GY41" s="7">
        <f t="shared" si="84"/>
        <v>81.866935863201846</v>
      </c>
      <c r="GZ41" s="7">
        <f t="shared" si="85"/>
        <v>31.651249999999997</v>
      </c>
      <c r="HA41" s="7">
        <f t="shared" si="86"/>
        <v>126.60499999999999</v>
      </c>
      <c r="HB41" s="7">
        <f t="shared" si="87"/>
        <v>156.64999999999998</v>
      </c>
      <c r="HC41" s="7">
        <f t="shared" si="88"/>
        <v>214.83642897143923</v>
      </c>
      <c r="HD41" s="7">
        <f t="shared" si="89"/>
        <v>528.13642897143916</v>
      </c>
      <c r="HE41" s="2">
        <f t="shared" si="121"/>
        <v>0.2541617774967877</v>
      </c>
      <c r="HF41" s="7">
        <f t="shared" si="90"/>
        <v>4.9254143663216379</v>
      </c>
      <c r="HG41" s="7">
        <f t="shared" si="91"/>
        <v>23.376623376623378</v>
      </c>
      <c r="HH41" s="7"/>
      <c r="HO41" s="15"/>
      <c r="HP41" s="64"/>
      <c r="HQ41" s="63"/>
      <c r="HR41" s="62"/>
      <c r="HS41" s="62"/>
      <c r="HV41" s="40"/>
      <c r="HW41" s="40"/>
      <c r="HX41" s="40"/>
      <c r="HY41" s="29"/>
      <c r="HZ41" s="29"/>
      <c r="IA41" s="40"/>
      <c r="IB41" s="40"/>
      <c r="IC41" s="44"/>
      <c r="ID41" s="7"/>
      <c r="IE41" s="44"/>
      <c r="IF41" s="28"/>
      <c r="IG41" s="44"/>
      <c r="IH41" s="7"/>
      <c r="II41" s="2"/>
      <c r="IP41" s="15"/>
      <c r="IW41" s="40"/>
      <c r="IX41" s="40"/>
      <c r="IY41" s="40"/>
      <c r="IZ41" s="29"/>
      <c r="JA41" s="29"/>
      <c r="JB41" s="40"/>
      <c r="JC41" s="40"/>
      <c r="JD41" s="44"/>
      <c r="JE41" s="7"/>
      <c r="JF41" s="44"/>
      <c r="JG41" s="28"/>
      <c r="JH41" s="44"/>
      <c r="JI41" s="7"/>
      <c r="JQ41" s="15"/>
      <c r="JY41" s="40"/>
      <c r="JZ41" s="40"/>
      <c r="KA41" s="29"/>
      <c r="KB41" s="29"/>
      <c r="KC41" s="40"/>
      <c r="KD41" s="40"/>
      <c r="KE41" s="44"/>
      <c r="KF41" s="7"/>
      <c r="KG41" s="49"/>
      <c r="KH41" s="28"/>
      <c r="KI41" s="44"/>
      <c r="KJ41" s="7"/>
      <c r="KK41" s="2">
        <f t="shared" si="92"/>
        <v>0.70281124497991976</v>
      </c>
      <c r="KL41" s="15">
        <f t="shared" si="93"/>
        <v>110.5</v>
      </c>
      <c r="KM41" s="15">
        <f t="shared" si="94"/>
        <v>1</v>
      </c>
      <c r="KN41" s="15">
        <f t="shared" si="95"/>
        <v>10</v>
      </c>
      <c r="KO41" s="2">
        <f t="shared" si="96"/>
        <v>0.43</v>
      </c>
      <c r="KP41" s="15">
        <f t="shared" si="97"/>
        <v>139.5</v>
      </c>
      <c r="KQ41" s="7">
        <f t="shared" si="98"/>
        <v>4.0999999999999996</v>
      </c>
      <c r="KR41" s="15">
        <f t="shared" si="99"/>
        <v>280.66666666666663</v>
      </c>
      <c r="KS41" s="7">
        <f t="shared" si="100"/>
        <v>12.895</v>
      </c>
      <c r="KT41" s="7">
        <f t="shared" si="101"/>
        <v>1.4104999999999999</v>
      </c>
      <c r="KU41" s="7">
        <f t="shared" si="102"/>
        <v>91.95</v>
      </c>
      <c r="KV41" s="7">
        <f t="shared" si="103"/>
        <v>64.7</v>
      </c>
      <c r="KW41" s="15">
        <f t="shared" si="104"/>
        <v>633</v>
      </c>
      <c r="KX41" s="15">
        <f t="shared" si="105"/>
        <v>1400</v>
      </c>
      <c r="KY41" s="7">
        <f t="shared" si="106"/>
        <v>4.3756249999999994</v>
      </c>
      <c r="KZ41" s="7">
        <f t="shared" si="107"/>
        <v>17.502499999999998</v>
      </c>
      <c r="LA41" s="7">
        <f t="shared" si="108"/>
        <v>46.910010927063659</v>
      </c>
      <c r="LB41" s="7">
        <f t="shared" si="109"/>
        <v>10.056697711105805</v>
      </c>
      <c r="LC41" s="7">
        <f t="shared" si="110"/>
        <v>81.866935863201846</v>
      </c>
      <c r="LD41" s="7">
        <f t="shared" si="111"/>
        <v>31.651249999999997</v>
      </c>
      <c r="LE41" s="7">
        <f t="shared" si="112"/>
        <v>126.60499999999999</v>
      </c>
      <c r="LF41" s="7">
        <f t="shared" si="113"/>
        <v>156.64999999999998</v>
      </c>
      <c r="LG41" s="7">
        <f t="shared" si="114"/>
        <v>214.83642897143923</v>
      </c>
      <c r="LH41" s="15">
        <f t="shared" si="115"/>
        <v>528.13642897143916</v>
      </c>
      <c r="LI41" s="2">
        <f t="shared" si="122"/>
        <v>0.2541617774967877</v>
      </c>
      <c r="LJ41" s="2">
        <f t="shared" si="116"/>
        <v>4.9254143663216379</v>
      </c>
      <c r="LK41" s="2">
        <f t="shared" si="117"/>
        <v>23.376623376623378</v>
      </c>
    </row>
    <row r="42" spans="1:332" x14ac:dyDescent="0.25">
      <c r="A42" s="9">
        <v>41</v>
      </c>
      <c r="B42" s="2" t="s">
        <v>9</v>
      </c>
      <c r="C42" s="2">
        <v>62</v>
      </c>
      <c r="D42" s="4">
        <v>1</v>
      </c>
      <c r="E42" s="2">
        <v>80</v>
      </c>
      <c r="F42" s="2">
        <v>1.65</v>
      </c>
      <c r="G42" s="2">
        <v>29.384756657483933</v>
      </c>
      <c r="H42" s="15">
        <v>1</v>
      </c>
      <c r="I42" s="15">
        <v>1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5</v>
      </c>
      <c r="R42" s="15">
        <v>0</v>
      </c>
      <c r="S42" s="2">
        <v>0</v>
      </c>
      <c r="T42" s="4">
        <v>0</v>
      </c>
      <c r="U42" s="4">
        <v>0</v>
      </c>
      <c r="V42" s="4">
        <v>1</v>
      </c>
      <c r="W42" s="4">
        <v>34</v>
      </c>
      <c r="X42" s="11">
        <v>97</v>
      </c>
      <c r="Y42" s="2" t="s">
        <v>7</v>
      </c>
      <c r="Z42" s="12">
        <v>0</v>
      </c>
      <c r="EE42" s="32">
        <v>0.83333333333333337</v>
      </c>
      <c r="EF42" s="5">
        <v>-3441</v>
      </c>
      <c r="EG42" s="5">
        <v>0</v>
      </c>
      <c r="EH42" s="5">
        <v>24</v>
      </c>
      <c r="EI42" s="5">
        <v>0.67</v>
      </c>
      <c r="EJ42" s="5">
        <v>142</v>
      </c>
      <c r="EK42" s="5">
        <v>3.8</v>
      </c>
      <c r="EL42" s="36">
        <f t="shared" si="118"/>
        <v>288</v>
      </c>
      <c r="EM42" s="29">
        <v>5.27</v>
      </c>
      <c r="EN42" s="29">
        <v>0.86499999999999999</v>
      </c>
      <c r="EO42" s="29">
        <v>162.69999999999999</v>
      </c>
      <c r="EP42" s="29">
        <v>67.400000000000006</v>
      </c>
      <c r="EQ42" s="5">
        <v>493</v>
      </c>
      <c r="ER42" s="37">
        <v>1600</v>
      </c>
      <c r="ES42" s="42">
        <f t="shared" si="50"/>
        <v>2.1080000000000001</v>
      </c>
      <c r="ET42" s="42">
        <f t="shared" si="51"/>
        <v>8.4320000000000004</v>
      </c>
      <c r="EU42" s="30">
        <f t="shared" si="52"/>
        <v>17.008188824662813</v>
      </c>
      <c r="EV42" s="30">
        <f t="shared" si="53"/>
        <v>6.0924855491329479</v>
      </c>
      <c r="EW42" s="30">
        <f t="shared" si="54"/>
        <v>188.09248554913293</v>
      </c>
      <c r="EX42" s="42">
        <f t="shared" si="55"/>
        <v>65.08</v>
      </c>
      <c r="EY42" s="42">
        <f t="shared" si="56"/>
        <v>260.32</v>
      </c>
      <c r="EZ42" s="30">
        <f t="shared" si="57"/>
        <v>230.1</v>
      </c>
      <c r="FA42" s="7">
        <f t="shared" si="58"/>
        <v>87.800541347769283</v>
      </c>
      <c r="FB42" s="30">
        <f t="shared" si="59"/>
        <v>548.00054134776929</v>
      </c>
      <c r="FC42" s="33">
        <f t="shared" si="119"/>
        <v>0.88747862899942997</v>
      </c>
      <c r="FD42" s="30">
        <f t="shared" si="60"/>
        <v>13.738363249163374</v>
      </c>
      <c r="FE42" s="30">
        <f t="shared" si="61"/>
        <v>35.820895522388057</v>
      </c>
      <c r="FF42" s="29">
        <v>0.98958333333333337</v>
      </c>
      <c r="FG42" s="5">
        <v>-1646</v>
      </c>
      <c r="FH42" s="5">
        <v>0</v>
      </c>
      <c r="FI42" s="5">
        <v>18</v>
      </c>
      <c r="FJ42" s="5">
        <v>0.56000000000000005</v>
      </c>
      <c r="FK42" s="5">
        <v>142</v>
      </c>
      <c r="FL42" s="5">
        <v>3.9</v>
      </c>
      <c r="FM42" s="37">
        <f>(2*FK42)+(FI42/6)</f>
        <v>287</v>
      </c>
      <c r="FN42" s="28">
        <v>2.23</v>
      </c>
      <c r="FO42" s="28">
        <v>0.12</v>
      </c>
      <c r="FP42" s="29">
        <v>110.2</v>
      </c>
      <c r="FQ42" s="29">
        <v>9.3000000000000007</v>
      </c>
      <c r="FR42" s="5">
        <v>254</v>
      </c>
      <c r="FS42" s="4">
        <v>1900</v>
      </c>
      <c r="FT42" s="40">
        <f>FU42/4</f>
        <v>1.05925</v>
      </c>
      <c r="FU42" s="40">
        <f>FN42*FS42/1000</f>
        <v>4.2370000000000001</v>
      </c>
      <c r="FV42" s="40">
        <f>((FN42/FI42)/(FO42/FJ42))*100</f>
        <v>57.814814814814817</v>
      </c>
      <c r="FW42" s="29">
        <f>FN42/FO42</f>
        <v>18.583333333333332</v>
      </c>
      <c r="FX42" s="29">
        <f>FP42/FO42</f>
        <v>918.33333333333337</v>
      </c>
      <c r="FY42" s="40">
        <f>FZ42/4</f>
        <v>52.344999999999999</v>
      </c>
      <c r="FZ42" s="40">
        <f>FP42*FS42/1000</f>
        <v>209.38</v>
      </c>
      <c r="GA42" s="44">
        <f>FP42+FQ42</f>
        <v>119.5</v>
      </c>
      <c r="GB42" s="7">
        <f>((FN42*100)/2.1428)*0.357</f>
        <v>37.152790741086434</v>
      </c>
      <c r="GC42" s="44">
        <f>((FP42+FQ42)*2)+GB42</f>
        <v>276.15279074108645</v>
      </c>
      <c r="GD42" s="28">
        <f>((FP42/FK42)/(FO42*100/FJ42))*100</f>
        <v>3.6215962441314553</v>
      </c>
      <c r="GE42" s="44">
        <f>((FQ42/FL42)/(FO42*100/FJ42))*100</f>
        <v>11.128205128205131</v>
      </c>
      <c r="GF42" s="7">
        <f>FI42/FJ42</f>
        <v>32.142857142857139</v>
      </c>
      <c r="GG42" s="2">
        <f t="shared" si="67"/>
        <v>0.91145833333333337</v>
      </c>
      <c r="GH42" s="15">
        <f t="shared" si="68"/>
        <v>-2543.5</v>
      </c>
      <c r="GI42" s="15">
        <f t="shared" si="69"/>
        <v>0</v>
      </c>
      <c r="GJ42" s="15">
        <f t="shared" si="70"/>
        <v>21</v>
      </c>
      <c r="GK42" s="2">
        <f t="shared" si="71"/>
        <v>0.61499999999999999</v>
      </c>
      <c r="GL42" s="15">
        <f t="shared" si="72"/>
        <v>142</v>
      </c>
      <c r="GM42" s="7">
        <f t="shared" si="73"/>
        <v>3.8499999999999996</v>
      </c>
      <c r="GN42" s="15">
        <f t="shared" si="74"/>
        <v>287.5</v>
      </c>
      <c r="GO42" s="7">
        <f t="shared" si="75"/>
        <v>3.75</v>
      </c>
      <c r="GP42" s="7">
        <f t="shared" si="76"/>
        <v>0.49249999999999999</v>
      </c>
      <c r="GQ42" s="7">
        <f t="shared" si="77"/>
        <v>136.44999999999999</v>
      </c>
      <c r="GR42" s="7">
        <f t="shared" si="78"/>
        <v>38.35</v>
      </c>
      <c r="GS42" s="15">
        <f t="shared" si="120"/>
        <v>373.5</v>
      </c>
      <c r="GT42" s="15">
        <f t="shared" si="79"/>
        <v>1750</v>
      </c>
      <c r="GU42" s="7">
        <f t="shared" si="80"/>
        <v>1.5836250000000001</v>
      </c>
      <c r="GV42" s="7">
        <f t="shared" si="81"/>
        <v>6.3345000000000002</v>
      </c>
      <c r="GW42" s="7">
        <f t="shared" si="82"/>
        <v>37.411501819738817</v>
      </c>
      <c r="GX42" s="7">
        <f t="shared" si="83"/>
        <v>12.33790944123314</v>
      </c>
      <c r="GY42" s="7">
        <f t="shared" si="84"/>
        <v>553.21290944123314</v>
      </c>
      <c r="GZ42" s="7">
        <f t="shared" si="85"/>
        <v>58.712499999999999</v>
      </c>
      <c r="HA42" s="7">
        <f t="shared" si="86"/>
        <v>234.85</v>
      </c>
      <c r="HB42" s="7">
        <f t="shared" si="87"/>
        <v>174.8</v>
      </c>
      <c r="HC42" s="7">
        <f t="shared" si="88"/>
        <v>62.476666044427859</v>
      </c>
      <c r="HD42" s="7">
        <f t="shared" si="89"/>
        <v>412.07666604442784</v>
      </c>
      <c r="HE42" s="2">
        <f t="shared" si="121"/>
        <v>2.2545374365654425</v>
      </c>
      <c r="HF42" s="7">
        <f t="shared" si="90"/>
        <v>12.433284188684253</v>
      </c>
      <c r="HG42" s="7">
        <f t="shared" si="91"/>
        <v>33.981876332622598</v>
      </c>
      <c r="HH42" s="7">
        <v>1.0416666666666667</v>
      </c>
      <c r="HI42" s="4">
        <v>-2694</v>
      </c>
      <c r="HK42" s="4">
        <v>19</v>
      </c>
      <c r="HL42" s="4">
        <v>0.56000000000000005</v>
      </c>
      <c r="HM42" s="4">
        <v>141</v>
      </c>
      <c r="HN42" s="4">
        <v>3.6</v>
      </c>
      <c r="HO42" s="15">
        <f>(2*HM42)+(HK42/6)</f>
        <v>285.16666666666669</v>
      </c>
      <c r="HP42" s="64">
        <v>3.27</v>
      </c>
      <c r="HQ42" s="63">
        <v>0.32</v>
      </c>
      <c r="HR42" s="62">
        <v>111.6</v>
      </c>
      <c r="HS42" s="62">
        <v>15.1</v>
      </c>
      <c r="HT42" s="4">
        <v>291</v>
      </c>
      <c r="HU42" s="4">
        <v>2000</v>
      </c>
      <c r="HV42" s="40">
        <f>HW42/4</f>
        <v>1.635</v>
      </c>
      <c r="HW42" s="40">
        <f>HP42*HU42/1000</f>
        <v>6.54</v>
      </c>
      <c r="HX42" s="40">
        <f>((HP42/HK42)/(HQ42/HL42))*100</f>
        <v>30.118421052631579</v>
      </c>
      <c r="HY42" s="29">
        <f>HP42/HQ42</f>
        <v>10.21875</v>
      </c>
      <c r="HZ42" s="29">
        <f>HR42/HQ42</f>
        <v>348.75</v>
      </c>
      <c r="IA42" s="40">
        <f>IB42/4</f>
        <v>55.8</v>
      </c>
      <c r="IB42" s="40">
        <f>HR42*HU42/1000</f>
        <v>223.2</v>
      </c>
      <c r="IC42" s="44">
        <f>HR42+HS42</f>
        <v>126.69999999999999</v>
      </c>
      <c r="ID42" s="7">
        <f>((HP42*100)/2.1428)*0.357</f>
        <v>54.479652790741092</v>
      </c>
      <c r="IE42" s="44">
        <f>((HR42+HS42)*2)+ID42</f>
        <v>307.87965279074109</v>
      </c>
      <c r="IF42" s="28">
        <f>((HR42/HM42)/(HQ42*100/HL42))*100</f>
        <v>1.3851063829787233</v>
      </c>
      <c r="IG42" s="44">
        <f>((HS42/HN42)/(HQ42*100/HL42))*100</f>
        <v>7.3402777777777786</v>
      </c>
      <c r="IH42" s="7">
        <f>HK42/HL42</f>
        <v>33.928571428571423</v>
      </c>
      <c r="II42" s="2"/>
      <c r="IP42" s="15"/>
      <c r="IW42" s="40"/>
      <c r="IX42" s="40"/>
      <c r="IY42" s="40"/>
      <c r="IZ42" s="29"/>
      <c r="JA42" s="29"/>
      <c r="JB42" s="40"/>
      <c r="JC42" s="40"/>
      <c r="JD42" s="44"/>
      <c r="JE42" s="7"/>
      <c r="JF42" s="44"/>
      <c r="JG42" s="28"/>
      <c r="JH42" s="44"/>
      <c r="JI42" s="7"/>
      <c r="JQ42" s="15"/>
      <c r="JY42" s="40"/>
      <c r="JZ42" s="40"/>
      <c r="KA42" s="29"/>
      <c r="KB42" s="29"/>
      <c r="KC42" s="40"/>
      <c r="KD42" s="40"/>
      <c r="KE42" s="44"/>
      <c r="KF42" s="7"/>
      <c r="KG42" s="49"/>
      <c r="KH42" s="28"/>
      <c r="KI42" s="44"/>
      <c r="KJ42" s="7"/>
      <c r="KK42" s="2">
        <f t="shared" si="92"/>
        <v>0.95486111111111116</v>
      </c>
      <c r="KL42" s="15">
        <f t="shared" si="93"/>
        <v>-2593.6666666666665</v>
      </c>
      <c r="KM42" s="15">
        <f t="shared" si="94"/>
        <v>0</v>
      </c>
      <c r="KN42" s="15">
        <f t="shared" si="95"/>
        <v>20.333333333333332</v>
      </c>
      <c r="KO42" s="2">
        <f t="shared" si="96"/>
        <v>0.59666666666666668</v>
      </c>
      <c r="KP42" s="15">
        <f t="shared" si="97"/>
        <v>141.66666666666666</v>
      </c>
      <c r="KQ42" s="7">
        <f t="shared" si="98"/>
        <v>3.7666666666666662</v>
      </c>
      <c r="KR42" s="15">
        <f t="shared" si="99"/>
        <v>286.72222222222223</v>
      </c>
      <c r="KS42" s="7">
        <f t="shared" si="100"/>
        <v>3.59</v>
      </c>
      <c r="KT42" s="7">
        <f t="shared" si="101"/>
        <v>0.435</v>
      </c>
      <c r="KU42" s="7">
        <f t="shared" si="102"/>
        <v>128.16666666666666</v>
      </c>
      <c r="KV42" s="7">
        <f t="shared" si="103"/>
        <v>30.599999999999998</v>
      </c>
      <c r="KW42" s="15">
        <f t="shared" si="104"/>
        <v>346</v>
      </c>
      <c r="KX42" s="15">
        <f t="shared" si="105"/>
        <v>1833.3333333333333</v>
      </c>
      <c r="KY42" s="7">
        <f t="shared" si="106"/>
        <v>1.6007499999999999</v>
      </c>
      <c r="KZ42" s="7">
        <f t="shared" si="107"/>
        <v>6.4029999999999996</v>
      </c>
      <c r="LA42" s="7">
        <f t="shared" si="108"/>
        <v>34.980474897369739</v>
      </c>
      <c r="LB42" s="7">
        <f t="shared" si="109"/>
        <v>11.631522960822094</v>
      </c>
      <c r="LC42" s="7">
        <f t="shared" si="110"/>
        <v>485.05860629415542</v>
      </c>
      <c r="LD42" s="7">
        <f t="shared" si="111"/>
        <v>57.741666666666667</v>
      </c>
      <c r="LE42" s="7">
        <f t="shared" si="112"/>
        <v>230.96666666666667</v>
      </c>
      <c r="LF42" s="7">
        <f t="shared" si="113"/>
        <v>158.76666666666668</v>
      </c>
      <c r="LG42" s="7">
        <f t="shared" si="114"/>
        <v>59.810994959865603</v>
      </c>
      <c r="LH42" s="15">
        <f t="shared" si="115"/>
        <v>377.34432829319894</v>
      </c>
      <c r="LI42" s="2">
        <f t="shared" si="122"/>
        <v>1.9647270853698693</v>
      </c>
      <c r="LJ42" s="2">
        <f t="shared" si="116"/>
        <v>10.73561538504876</v>
      </c>
      <c r="LK42" s="2">
        <f t="shared" si="117"/>
        <v>33.964108031272211</v>
      </c>
    </row>
    <row r="43" spans="1:332" x14ac:dyDescent="0.25">
      <c r="A43" s="9">
        <v>51</v>
      </c>
      <c r="B43" s="2" t="s">
        <v>9</v>
      </c>
      <c r="C43" s="2">
        <v>68</v>
      </c>
      <c r="D43" s="4">
        <v>1</v>
      </c>
      <c r="E43" s="2">
        <v>56</v>
      </c>
      <c r="F43" s="2">
        <v>1.55</v>
      </c>
      <c r="G43" s="2">
        <v>23.309053069719038</v>
      </c>
      <c r="H43" s="15">
        <v>1</v>
      </c>
      <c r="I43" s="15">
        <v>1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8</v>
      </c>
      <c r="R43" s="15">
        <v>0</v>
      </c>
      <c r="S43" s="2">
        <v>0</v>
      </c>
      <c r="T43" s="4">
        <v>0</v>
      </c>
      <c r="U43" s="4">
        <v>0</v>
      </c>
      <c r="V43" s="4">
        <v>1</v>
      </c>
      <c r="W43" s="4">
        <v>45</v>
      </c>
      <c r="X43" s="11">
        <v>96.7</v>
      </c>
      <c r="Y43" s="2" t="s">
        <v>8</v>
      </c>
      <c r="Z43" s="12">
        <v>0</v>
      </c>
      <c r="EE43" s="31">
        <v>0.74404761904761907</v>
      </c>
      <c r="EF43" s="24">
        <v>-416</v>
      </c>
      <c r="EG43" s="24">
        <v>0</v>
      </c>
      <c r="EH43" s="24">
        <v>26</v>
      </c>
      <c r="EI43" s="24">
        <v>0.59</v>
      </c>
      <c r="EJ43" s="24">
        <v>143</v>
      </c>
      <c r="EK43" s="24">
        <v>3.6</v>
      </c>
      <c r="EL43" s="36">
        <f t="shared" si="118"/>
        <v>290.33333333333331</v>
      </c>
      <c r="EM43" s="30">
        <v>17.690000000000001</v>
      </c>
      <c r="EN43" s="30">
        <v>1.0593999999999999</v>
      </c>
      <c r="EO43" s="30">
        <v>57.1</v>
      </c>
      <c r="EP43" s="30">
        <v>79.900000000000006</v>
      </c>
      <c r="EQ43" s="24">
        <v>553</v>
      </c>
      <c r="ER43" s="37">
        <v>1000</v>
      </c>
      <c r="ES43" s="42">
        <f t="shared" si="50"/>
        <v>4.4225000000000003</v>
      </c>
      <c r="ET43" s="42">
        <f t="shared" si="51"/>
        <v>17.690000000000001</v>
      </c>
      <c r="EU43" s="30">
        <f t="shared" si="52"/>
        <v>37.891912693687289</v>
      </c>
      <c r="EV43" s="30">
        <f t="shared" si="53"/>
        <v>16.69813101755711</v>
      </c>
      <c r="EW43" s="30">
        <f t="shared" si="54"/>
        <v>53.898433075325663</v>
      </c>
      <c r="EX43" s="42">
        <f t="shared" si="55"/>
        <v>14.275</v>
      </c>
      <c r="EY43" s="42">
        <f t="shared" si="56"/>
        <v>57.1</v>
      </c>
      <c r="EZ43" s="30">
        <f t="shared" si="57"/>
        <v>137</v>
      </c>
      <c r="FA43" s="7">
        <f t="shared" si="58"/>
        <v>294.72325928691436</v>
      </c>
      <c r="FB43" s="30">
        <f t="shared" si="59"/>
        <v>568.7232592869143</v>
      </c>
      <c r="FC43" s="33">
        <f t="shared" si="119"/>
        <v>0.22237815045064432</v>
      </c>
      <c r="FD43" s="30">
        <f t="shared" si="60"/>
        <v>12.360508044385712</v>
      </c>
      <c r="FE43" s="30">
        <f t="shared" si="61"/>
        <v>44.067796610169495</v>
      </c>
      <c r="FF43" s="30"/>
      <c r="FG43" s="24"/>
      <c r="FH43" s="24"/>
      <c r="FI43" s="24"/>
      <c r="FJ43" s="24"/>
      <c r="FK43" s="24"/>
      <c r="FL43" s="24"/>
      <c r="FM43" s="37"/>
      <c r="FN43" s="41"/>
      <c r="FO43" s="41"/>
      <c r="FP43" s="30"/>
      <c r="FQ43" s="30"/>
      <c r="FR43" s="24"/>
      <c r="FT43" s="40"/>
      <c r="FU43" s="40"/>
      <c r="FV43" s="40"/>
      <c r="FW43" s="29"/>
      <c r="FX43" s="29"/>
      <c r="FY43" s="40"/>
      <c r="FZ43" s="40"/>
      <c r="GA43" s="44"/>
      <c r="GB43" s="7"/>
      <c r="GC43" s="44"/>
      <c r="GD43" s="28"/>
      <c r="GE43" s="44"/>
      <c r="GF43" s="7"/>
      <c r="GG43" s="2">
        <f t="shared" si="67"/>
        <v>0.74404761904761907</v>
      </c>
      <c r="GH43" s="15">
        <f t="shared" si="68"/>
        <v>-416</v>
      </c>
      <c r="GI43" s="15">
        <f t="shared" si="69"/>
        <v>0</v>
      </c>
      <c r="GJ43" s="15">
        <f t="shared" si="70"/>
        <v>26</v>
      </c>
      <c r="GK43" s="2">
        <f t="shared" si="71"/>
        <v>0.59</v>
      </c>
      <c r="GL43" s="15">
        <f t="shared" si="72"/>
        <v>143</v>
      </c>
      <c r="GM43" s="7">
        <f t="shared" si="73"/>
        <v>3.6</v>
      </c>
      <c r="GN43" s="15">
        <f t="shared" si="74"/>
        <v>290.33333333333331</v>
      </c>
      <c r="GO43" s="7">
        <f t="shared" si="75"/>
        <v>17.690000000000001</v>
      </c>
      <c r="GP43" s="7">
        <f t="shared" si="76"/>
        <v>1.0593999999999999</v>
      </c>
      <c r="GQ43" s="7">
        <f t="shared" si="77"/>
        <v>57.1</v>
      </c>
      <c r="GR43" s="7">
        <f t="shared" si="78"/>
        <v>79.900000000000006</v>
      </c>
      <c r="GS43" s="15">
        <f t="shared" si="120"/>
        <v>553</v>
      </c>
      <c r="GT43" s="15">
        <f t="shared" si="79"/>
        <v>1000</v>
      </c>
      <c r="GU43" s="7">
        <f t="shared" si="80"/>
        <v>4.4225000000000003</v>
      </c>
      <c r="GV43" s="7">
        <f t="shared" si="81"/>
        <v>17.690000000000001</v>
      </c>
      <c r="GW43" s="7">
        <f t="shared" si="82"/>
        <v>37.891912693687289</v>
      </c>
      <c r="GX43" s="7">
        <f t="shared" si="83"/>
        <v>16.69813101755711</v>
      </c>
      <c r="GY43" s="7">
        <f t="shared" si="84"/>
        <v>53.898433075325663</v>
      </c>
      <c r="GZ43" s="7">
        <f t="shared" si="85"/>
        <v>14.275</v>
      </c>
      <c r="HA43" s="7">
        <f t="shared" si="86"/>
        <v>57.1</v>
      </c>
      <c r="HB43" s="7">
        <f t="shared" si="87"/>
        <v>137</v>
      </c>
      <c r="HC43" s="7">
        <f t="shared" si="88"/>
        <v>294.72325928691436</v>
      </c>
      <c r="HD43" s="7">
        <f t="shared" si="89"/>
        <v>568.7232592869143</v>
      </c>
      <c r="HE43" s="2">
        <f t="shared" si="121"/>
        <v>0.22237815045064432</v>
      </c>
      <c r="HF43" s="7">
        <f t="shared" si="90"/>
        <v>12.360508044385712</v>
      </c>
      <c r="HG43" s="7">
        <f t="shared" si="91"/>
        <v>44.067796610169495</v>
      </c>
      <c r="HH43" s="7"/>
      <c r="HO43" s="15"/>
      <c r="HP43" s="64"/>
      <c r="HQ43" s="63"/>
      <c r="HR43" s="62"/>
      <c r="HS43" s="62"/>
      <c r="HV43" s="40"/>
      <c r="HW43" s="40"/>
      <c r="HX43" s="40"/>
      <c r="HY43" s="29"/>
      <c r="HZ43" s="29"/>
      <c r="IA43" s="40"/>
      <c r="IB43" s="40"/>
      <c r="IC43" s="44"/>
      <c r="ID43" s="7"/>
      <c r="IE43" s="44"/>
      <c r="IF43" s="28"/>
      <c r="IG43" s="44"/>
      <c r="IH43" s="7"/>
      <c r="II43" s="2"/>
      <c r="IP43" s="15"/>
      <c r="IW43" s="40"/>
      <c r="IX43" s="40"/>
      <c r="IY43" s="40"/>
      <c r="IZ43" s="29"/>
      <c r="JA43" s="29"/>
      <c r="JB43" s="40"/>
      <c r="JC43" s="40"/>
      <c r="JD43" s="44"/>
      <c r="JE43" s="7"/>
      <c r="JF43" s="44"/>
      <c r="JG43" s="28"/>
      <c r="JH43" s="44"/>
      <c r="JI43" s="7"/>
      <c r="JQ43" s="15"/>
      <c r="JY43" s="40"/>
      <c r="JZ43" s="40"/>
      <c r="KA43" s="29"/>
      <c r="KB43" s="29"/>
      <c r="KC43" s="40"/>
      <c r="KD43" s="40"/>
      <c r="KE43" s="44"/>
      <c r="KF43" s="7"/>
      <c r="KG43" s="49"/>
      <c r="KH43" s="28"/>
      <c r="KI43" s="44"/>
      <c r="KJ43" s="7"/>
      <c r="KK43" s="2">
        <f t="shared" si="92"/>
        <v>0.74404761904761907</v>
      </c>
      <c r="KL43" s="15">
        <f t="shared" si="93"/>
        <v>-416</v>
      </c>
      <c r="KM43" s="15">
        <f t="shared" si="94"/>
        <v>0</v>
      </c>
      <c r="KN43" s="15">
        <f t="shared" si="95"/>
        <v>26</v>
      </c>
      <c r="KO43" s="2">
        <f t="shared" si="96"/>
        <v>0.59</v>
      </c>
      <c r="KP43" s="15">
        <f t="shared" si="97"/>
        <v>143</v>
      </c>
      <c r="KQ43" s="7">
        <f t="shared" si="98"/>
        <v>3.6</v>
      </c>
      <c r="KR43" s="15">
        <f t="shared" si="99"/>
        <v>290.33333333333331</v>
      </c>
      <c r="KS43" s="7">
        <f t="shared" si="100"/>
        <v>17.690000000000001</v>
      </c>
      <c r="KT43" s="7">
        <f t="shared" si="101"/>
        <v>1.0593999999999999</v>
      </c>
      <c r="KU43" s="7">
        <f t="shared" si="102"/>
        <v>57.1</v>
      </c>
      <c r="KV43" s="7">
        <f t="shared" si="103"/>
        <v>79.900000000000006</v>
      </c>
      <c r="KW43" s="15">
        <f t="shared" si="104"/>
        <v>553</v>
      </c>
      <c r="KX43" s="15">
        <f t="shared" si="105"/>
        <v>1000</v>
      </c>
      <c r="KY43" s="7">
        <f t="shared" si="106"/>
        <v>4.4225000000000003</v>
      </c>
      <c r="KZ43" s="7">
        <f t="shared" si="107"/>
        <v>17.690000000000001</v>
      </c>
      <c r="LA43" s="7">
        <f t="shared" si="108"/>
        <v>37.891912693687289</v>
      </c>
      <c r="LB43" s="7">
        <f t="shared" si="109"/>
        <v>16.69813101755711</v>
      </c>
      <c r="LC43" s="7">
        <f t="shared" si="110"/>
        <v>53.898433075325663</v>
      </c>
      <c r="LD43" s="7">
        <f t="shared" si="111"/>
        <v>14.275</v>
      </c>
      <c r="LE43" s="7">
        <f t="shared" si="112"/>
        <v>57.1</v>
      </c>
      <c r="LF43" s="7">
        <f t="shared" si="113"/>
        <v>137</v>
      </c>
      <c r="LG43" s="7">
        <f t="shared" si="114"/>
        <v>294.72325928691436</v>
      </c>
      <c r="LH43" s="15">
        <f t="shared" si="115"/>
        <v>568.7232592869143</v>
      </c>
      <c r="LI43" s="2">
        <f t="shared" si="122"/>
        <v>0.22237815045064432</v>
      </c>
      <c r="LJ43" s="2">
        <f t="shared" si="116"/>
        <v>12.360508044385712</v>
      </c>
      <c r="LK43" s="2">
        <f t="shared" si="117"/>
        <v>44.067796610169495</v>
      </c>
    </row>
    <row r="44" spans="1:332" x14ac:dyDescent="0.25">
      <c r="A44" s="9">
        <v>52</v>
      </c>
      <c r="B44" s="2" t="s">
        <v>9</v>
      </c>
      <c r="C44" s="2">
        <v>72</v>
      </c>
      <c r="D44" s="4">
        <v>1</v>
      </c>
      <c r="E44" s="2">
        <v>63</v>
      </c>
      <c r="F44" s="2">
        <v>1.64</v>
      </c>
      <c r="G44" s="2">
        <v>23.423557406305775</v>
      </c>
      <c r="H44" s="15">
        <v>1</v>
      </c>
      <c r="I44" s="15">
        <v>0</v>
      </c>
      <c r="J44" s="15">
        <v>0</v>
      </c>
      <c r="K44" s="15">
        <v>1</v>
      </c>
      <c r="L44" s="15">
        <v>0</v>
      </c>
      <c r="M44" s="15">
        <v>0</v>
      </c>
      <c r="N44" s="15">
        <v>1</v>
      </c>
      <c r="O44" s="15">
        <v>0</v>
      </c>
      <c r="P44" s="15">
        <v>0</v>
      </c>
      <c r="Q44" s="15">
        <v>9</v>
      </c>
      <c r="R44" s="15">
        <v>1</v>
      </c>
      <c r="S44" s="2">
        <v>7.9365079365079361E-2</v>
      </c>
      <c r="T44" s="4">
        <v>0</v>
      </c>
      <c r="U44" s="4">
        <v>0</v>
      </c>
      <c r="V44" s="11">
        <v>0</v>
      </c>
      <c r="W44" s="11">
        <v>51</v>
      </c>
      <c r="X44" s="11">
        <v>112.3</v>
      </c>
      <c r="Y44" s="2" t="s">
        <v>6</v>
      </c>
      <c r="Z44" s="12">
        <v>0</v>
      </c>
      <c r="EE44" s="31">
        <v>1.0582010582010581</v>
      </c>
      <c r="EF44" s="24">
        <v>1517</v>
      </c>
      <c r="EG44" s="24">
        <v>8</v>
      </c>
      <c r="EH44" s="24">
        <v>35</v>
      </c>
      <c r="EI44" s="33">
        <v>0.5</v>
      </c>
      <c r="EJ44" s="24">
        <v>149</v>
      </c>
      <c r="EK44" s="30">
        <v>3</v>
      </c>
      <c r="EL44" s="36">
        <f t="shared" si="118"/>
        <v>303.83333333333331</v>
      </c>
      <c r="EM44" s="30">
        <v>19.09</v>
      </c>
      <c r="EN44" s="30">
        <v>0.66079999999999994</v>
      </c>
      <c r="EO44" s="30">
        <v>74.400000000000006</v>
      </c>
      <c r="EP44" s="30">
        <v>31.2</v>
      </c>
      <c r="EQ44" s="24">
        <v>696</v>
      </c>
      <c r="ER44" s="37">
        <v>1600</v>
      </c>
      <c r="ES44" s="42">
        <f t="shared" si="50"/>
        <v>7.6360000000000001</v>
      </c>
      <c r="ET44" s="42">
        <f t="shared" si="51"/>
        <v>30.544</v>
      </c>
      <c r="EU44" s="30">
        <f t="shared" si="52"/>
        <v>41.270321687997232</v>
      </c>
      <c r="EV44" s="30">
        <f t="shared" si="53"/>
        <v>28.889225181598064</v>
      </c>
      <c r="EW44" s="30">
        <f t="shared" si="54"/>
        <v>112.59079903147702</v>
      </c>
      <c r="EX44" s="42">
        <f t="shared" si="55"/>
        <v>29.760000000000005</v>
      </c>
      <c r="EY44" s="42">
        <f t="shared" si="56"/>
        <v>119.04000000000002</v>
      </c>
      <c r="EZ44" s="30">
        <f t="shared" si="57"/>
        <v>105.60000000000001</v>
      </c>
      <c r="FA44" s="7">
        <f t="shared" si="58"/>
        <v>318.04788127683406</v>
      </c>
      <c r="FB44" s="30">
        <f t="shared" si="59"/>
        <v>529.24788127683405</v>
      </c>
      <c r="FC44" s="33">
        <f t="shared" si="119"/>
        <v>0.37782147325998994</v>
      </c>
      <c r="FD44" s="30">
        <f t="shared" si="60"/>
        <v>7.8692493946731235</v>
      </c>
      <c r="FE44" s="30">
        <f t="shared" si="61"/>
        <v>70</v>
      </c>
      <c r="FF44" s="30">
        <v>1.5211640211640212</v>
      </c>
      <c r="FG44" s="24">
        <v>-577</v>
      </c>
      <c r="FH44" s="24">
        <v>6</v>
      </c>
      <c r="FI44" s="24">
        <v>17</v>
      </c>
      <c r="FJ44" s="24">
        <v>0.32</v>
      </c>
      <c r="FK44" s="24">
        <v>150</v>
      </c>
      <c r="FL44" s="24">
        <v>2.8</v>
      </c>
      <c r="FM44" s="37">
        <f>2*FK44+FI44/6</f>
        <v>302.83333333333331</v>
      </c>
      <c r="FN44" s="33">
        <v>11.02</v>
      </c>
      <c r="FO44" s="33">
        <v>0.71609999999999996</v>
      </c>
      <c r="FP44" s="30">
        <v>141.5</v>
      </c>
      <c r="FQ44" s="30">
        <v>58.8</v>
      </c>
      <c r="FR44" s="24">
        <v>592</v>
      </c>
      <c r="FS44" s="4">
        <v>2300</v>
      </c>
      <c r="FT44" s="40">
        <f>FU44/4</f>
        <v>6.3365</v>
      </c>
      <c r="FU44" s="40">
        <f>FN44*FS44/1000</f>
        <v>25.346</v>
      </c>
      <c r="FV44" s="40">
        <f>((FN44/FI44)/(FO44/FJ44))*100</f>
        <v>28.967364071728397</v>
      </c>
      <c r="FW44" s="29">
        <f>FN44/FO44</f>
        <v>15.388912163105712</v>
      </c>
      <c r="FX44" s="29">
        <f>FP44/FO44</f>
        <v>197.59810082390729</v>
      </c>
      <c r="FY44" s="40">
        <f>FZ44/4</f>
        <v>81.362499999999997</v>
      </c>
      <c r="FZ44" s="40">
        <f>FP44*FS44/1000</f>
        <v>325.45</v>
      </c>
      <c r="GA44" s="44">
        <f>FP44+FQ44</f>
        <v>200.3</v>
      </c>
      <c r="GB44" s="7">
        <f>((FN44*100)/2.1428)*0.357</f>
        <v>183.5980959492253</v>
      </c>
      <c r="GC44" s="44">
        <f>((FP44+FQ44)*2)+GB44</f>
        <v>584.19809594922526</v>
      </c>
      <c r="GD44" s="28">
        <f>((FP44/FK44)/(FO44*100/FJ44))*100</f>
        <v>0.42154261509100222</v>
      </c>
      <c r="GE44" s="44">
        <f>((FQ44/FL44)/(FO44*100/FJ44))*100</f>
        <v>9.3841642228739008</v>
      </c>
      <c r="GF44" s="7">
        <f>FI44/FJ44</f>
        <v>53.125</v>
      </c>
      <c r="GG44" s="2">
        <f t="shared" si="67"/>
        <v>1.2896825396825395</v>
      </c>
      <c r="GH44" s="15">
        <f t="shared" si="68"/>
        <v>470</v>
      </c>
      <c r="GI44" s="15">
        <f t="shared" si="69"/>
        <v>7</v>
      </c>
      <c r="GJ44" s="15">
        <f t="shared" si="70"/>
        <v>26</v>
      </c>
      <c r="GK44" s="2">
        <f t="shared" si="71"/>
        <v>0.41000000000000003</v>
      </c>
      <c r="GL44" s="15">
        <f t="shared" si="72"/>
        <v>149.5</v>
      </c>
      <c r="GM44" s="7">
        <f t="shared" si="73"/>
        <v>2.9</v>
      </c>
      <c r="GN44" s="15">
        <f t="shared" si="74"/>
        <v>303.33333333333331</v>
      </c>
      <c r="GO44" s="7">
        <f t="shared" si="75"/>
        <v>15.055</v>
      </c>
      <c r="GP44" s="7">
        <f t="shared" si="76"/>
        <v>0.68845000000000001</v>
      </c>
      <c r="GQ44" s="7">
        <f t="shared" si="77"/>
        <v>107.95</v>
      </c>
      <c r="GR44" s="7">
        <f t="shared" si="78"/>
        <v>45</v>
      </c>
      <c r="GS44" s="15">
        <f t="shared" si="120"/>
        <v>644</v>
      </c>
      <c r="GT44" s="15">
        <f t="shared" si="79"/>
        <v>1950</v>
      </c>
      <c r="GU44" s="7">
        <f t="shared" si="80"/>
        <v>6.9862500000000001</v>
      </c>
      <c r="GV44" s="7">
        <f t="shared" si="81"/>
        <v>27.945</v>
      </c>
      <c r="GW44" s="7">
        <f t="shared" si="82"/>
        <v>35.118842879862811</v>
      </c>
      <c r="GX44" s="7">
        <f t="shared" si="83"/>
        <v>22.13906867235189</v>
      </c>
      <c r="GY44" s="7">
        <f t="shared" si="84"/>
        <v>155.09444992769215</v>
      </c>
      <c r="GZ44" s="7">
        <f t="shared" si="85"/>
        <v>55.561250000000001</v>
      </c>
      <c r="HA44" s="7">
        <f t="shared" si="86"/>
        <v>222.245</v>
      </c>
      <c r="HB44" s="7">
        <f t="shared" si="87"/>
        <v>152.95000000000002</v>
      </c>
      <c r="HC44" s="7">
        <f t="shared" si="88"/>
        <v>250.82298861302968</v>
      </c>
      <c r="HD44" s="7">
        <f t="shared" si="89"/>
        <v>556.72298861302966</v>
      </c>
      <c r="HE44" s="2">
        <f t="shared" si="121"/>
        <v>0.39968204417549608</v>
      </c>
      <c r="HF44" s="7">
        <f t="shared" si="90"/>
        <v>8.6267068087735126</v>
      </c>
      <c r="HG44" s="7">
        <f t="shared" si="91"/>
        <v>61.5625</v>
      </c>
      <c r="HH44" s="7">
        <v>2.1164021164021163</v>
      </c>
      <c r="HJ44" s="4">
        <v>2</v>
      </c>
      <c r="HK44" s="4">
        <v>17</v>
      </c>
      <c r="HL44" s="4">
        <v>0.36</v>
      </c>
      <c r="HM44" s="4">
        <v>155</v>
      </c>
      <c r="HN44" s="4">
        <v>3.3</v>
      </c>
      <c r="HO44" s="15">
        <f>(2*HM44)+(HK44/6)</f>
        <v>312.83333333333331</v>
      </c>
      <c r="HP44" s="64">
        <v>5.62</v>
      </c>
      <c r="HQ44" s="63">
        <v>0.41609999999999997</v>
      </c>
      <c r="HR44" s="62">
        <v>229.1</v>
      </c>
      <c r="HS44" s="62">
        <v>25.9</v>
      </c>
      <c r="HT44" s="4">
        <v>511</v>
      </c>
      <c r="HU44" s="4">
        <v>3200</v>
      </c>
      <c r="HV44" s="40">
        <f>HW44/4</f>
        <v>4.4960000000000004</v>
      </c>
      <c r="HW44" s="40">
        <f>HP44*HU44/1000</f>
        <v>17.984000000000002</v>
      </c>
      <c r="HX44" s="40">
        <f>((HP44/HK44)/(HQ44/HL44))*100</f>
        <v>28.601721871156538</v>
      </c>
      <c r="HY44" s="29">
        <f>HP44/HQ44</f>
        <v>13.506368661379478</v>
      </c>
      <c r="HZ44" s="29">
        <f>HR44/HQ44</f>
        <v>550.58880076904597</v>
      </c>
      <c r="IA44" s="40">
        <f>IB44/4</f>
        <v>183.28</v>
      </c>
      <c r="IB44" s="40">
        <f>HR44*HU44/1000</f>
        <v>733.12</v>
      </c>
      <c r="IC44" s="44">
        <f>HR44+HS44</f>
        <v>255</v>
      </c>
      <c r="ID44" s="7">
        <f>((HP44*100)/2.1428)*0.357</f>
        <v>93.631696845249209</v>
      </c>
      <c r="IE44" s="44">
        <f>((HR44+HS44)*2)+ID44</f>
        <v>603.63169684524917</v>
      </c>
      <c r="IF44" s="28">
        <f>((HR44/HM44)/(HQ44*100/HL44))*100</f>
        <v>1.2787868921087515</v>
      </c>
      <c r="IG44" s="44">
        <f>((HS44/HN44)/(HQ44*100/HL44))*100</f>
        <v>6.7903257521137839</v>
      </c>
      <c r="IH44" s="7">
        <f>HK44/HL44</f>
        <v>47.222222222222221</v>
      </c>
      <c r="II44" s="2">
        <v>0.52910052910052907</v>
      </c>
      <c r="IJ44" s="4">
        <v>36</v>
      </c>
      <c r="IL44" s="4">
        <v>14</v>
      </c>
      <c r="IM44" s="4">
        <v>0.37</v>
      </c>
      <c r="IN44" s="4">
        <v>147</v>
      </c>
      <c r="IO44" s="4">
        <v>2.7</v>
      </c>
      <c r="IP44" s="15">
        <f>(2*IN44)+(IL44/6)</f>
        <v>296.33333333333331</v>
      </c>
      <c r="IV44" s="4">
        <v>800</v>
      </c>
      <c r="IW44" s="40"/>
      <c r="IX44" s="40"/>
      <c r="IY44" s="40"/>
      <c r="IZ44" s="29"/>
      <c r="JA44" s="29"/>
      <c r="JB44" s="40"/>
      <c r="JC44" s="40"/>
      <c r="JD44" s="44"/>
      <c r="JE44" s="7"/>
      <c r="JF44" s="44"/>
      <c r="JG44" s="28"/>
      <c r="JH44" s="44"/>
      <c r="JI44" s="7">
        <f>IL44/IM44</f>
        <v>37.837837837837839</v>
      </c>
      <c r="JQ44" s="15"/>
      <c r="JY44" s="40"/>
      <c r="JZ44" s="40"/>
      <c r="KA44" s="29"/>
      <c r="KB44" s="29"/>
      <c r="KC44" s="40"/>
      <c r="KD44" s="40"/>
      <c r="KE44" s="44"/>
      <c r="KF44" s="7"/>
      <c r="KG44" s="49"/>
      <c r="KH44" s="28"/>
      <c r="KI44" s="44"/>
      <c r="KJ44" s="7"/>
      <c r="KK44" s="2">
        <f t="shared" si="92"/>
        <v>1.3062169312169312</v>
      </c>
      <c r="KL44" s="15">
        <f t="shared" si="93"/>
        <v>325.33333333333331</v>
      </c>
      <c r="KM44" s="15">
        <f t="shared" si="94"/>
        <v>5.333333333333333</v>
      </c>
      <c r="KN44" s="15">
        <f t="shared" si="95"/>
        <v>20.75</v>
      </c>
      <c r="KO44" s="2">
        <f t="shared" si="96"/>
        <v>0.38750000000000007</v>
      </c>
      <c r="KP44" s="15">
        <f t="shared" si="97"/>
        <v>150.25</v>
      </c>
      <c r="KQ44" s="7">
        <f t="shared" si="98"/>
        <v>2.95</v>
      </c>
      <c r="KR44" s="15">
        <f t="shared" si="99"/>
        <v>303.95833333333331</v>
      </c>
      <c r="KS44" s="7">
        <f t="shared" si="100"/>
        <v>11.909999999999998</v>
      </c>
      <c r="KT44" s="7">
        <f t="shared" si="101"/>
        <v>0.59766666666666668</v>
      </c>
      <c r="KU44" s="7">
        <f t="shared" si="102"/>
        <v>148.33333333333334</v>
      </c>
      <c r="KV44" s="7">
        <f t="shared" si="103"/>
        <v>38.633333333333333</v>
      </c>
      <c r="KW44" s="15">
        <f t="shared" si="104"/>
        <v>599.66666666666663</v>
      </c>
      <c r="KX44" s="15">
        <f t="shared" si="105"/>
        <v>1975</v>
      </c>
      <c r="KY44" s="7">
        <f t="shared" si="106"/>
        <v>6.1561666666666666</v>
      </c>
      <c r="KZ44" s="7">
        <f t="shared" si="107"/>
        <v>24.624666666666666</v>
      </c>
      <c r="LA44" s="7">
        <f t="shared" si="108"/>
        <v>32.946469210294055</v>
      </c>
      <c r="LB44" s="7">
        <f t="shared" si="109"/>
        <v>19.261502002027751</v>
      </c>
      <c r="LC44" s="7">
        <f t="shared" si="110"/>
        <v>286.92590020814345</v>
      </c>
      <c r="LD44" s="7">
        <f t="shared" si="111"/>
        <v>98.134166666666673</v>
      </c>
      <c r="LE44" s="7">
        <f t="shared" si="112"/>
        <v>392.53666666666669</v>
      </c>
      <c r="LF44" s="7">
        <f t="shared" si="113"/>
        <v>186.9666666666667</v>
      </c>
      <c r="LG44" s="7">
        <f t="shared" si="114"/>
        <v>198.42589135710284</v>
      </c>
      <c r="LH44" s="15">
        <f t="shared" si="115"/>
        <v>572.35922469043624</v>
      </c>
      <c r="LI44" s="2">
        <f t="shared" si="122"/>
        <v>0.69271699348658122</v>
      </c>
      <c r="LJ44" s="2">
        <f t="shared" si="116"/>
        <v>8.0145797898869358</v>
      </c>
      <c r="LK44" s="2">
        <f t="shared" si="117"/>
        <v>52.046265015015017</v>
      </c>
    </row>
    <row r="45" spans="1:332" x14ac:dyDescent="0.25">
      <c r="A45" s="9">
        <v>61</v>
      </c>
      <c r="B45" s="2" t="s">
        <v>9</v>
      </c>
      <c r="C45" s="2">
        <v>58</v>
      </c>
      <c r="D45" s="4">
        <v>2</v>
      </c>
      <c r="E45" s="2">
        <v>65</v>
      </c>
      <c r="F45" s="2">
        <v>1.6</v>
      </c>
      <c r="G45" s="2">
        <v>25.390624999999996</v>
      </c>
      <c r="H45" s="15">
        <v>1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1</v>
      </c>
      <c r="P45" s="15">
        <v>0</v>
      </c>
      <c r="Q45" s="15">
        <v>5</v>
      </c>
      <c r="R45" s="15">
        <v>0</v>
      </c>
      <c r="S45" s="2">
        <v>0</v>
      </c>
      <c r="T45" s="4">
        <v>0</v>
      </c>
      <c r="U45" s="4">
        <v>0</v>
      </c>
      <c r="V45" s="4">
        <v>1</v>
      </c>
      <c r="W45" s="4">
        <v>21</v>
      </c>
      <c r="X45" s="11">
        <v>97.72</v>
      </c>
      <c r="Y45" s="2" t="s">
        <v>6</v>
      </c>
      <c r="Z45" s="12">
        <v>0</v>
      </c>
      <c r="EE45" s="31">
        <v>0.64102564102564108</v>
      </c>
      <c r="EF45" s="24">
        <v>1820</v>
      </c>
      <c r="EG45" s="24">
        <v>0</v>
      </c>
      <c r="EH45" s="24">
        <v>13</v>
      </c>
      <c r="EI45" s="24">
        <v>0.78</v>
      </c>
      <c r="EJ45" s="24">
        <v>136</v>
      </c>
      <c r="EK45" s="30">
        <v>4</v>
      </c>
      <c r="EL45" s="36">
        <f t="shared" si="118"/>
        <v>274.16666666666669</v>
      </c>
      <c r="EM45" s="30">
        <v>10.802999999999999</v>
      </c>
      <c r="EN45" s="30">
        <v>1.113</v>
      </c>
      <c r="EO45" s="30">
        <v>22.9</v>
      </c>
      <c r="EP45" s="30">
        <v>132.80000000000001</v>
      </c>
      <c r="EQ45" s="24">
        <v>521</v>
      </c>
      <c r="ER45" s="37">
        <v>1000</v>
      </c>
      <c r="ES45" s="42">
        <f t="shared" si="50"/>
        <v>2.7007499999999998</v>
      </c>
      <c r="ET45" s="42">
        <f t="shared" si="51"/>
        <v>10.802999999999999</v>
      </c>
      <c r="EU45" s="30">
        <f t="shared" si="52"/>
        <v>58.237196765498645</v>
      </c>
      <c r="EV45" s="30">
        <f t="shared" si="53"/>
        <v>9.7061994609164408</v>
      </c>
      <c r="EW45" s="30">
        <f t="shared" si="54"/>
        <v>20.575022461814914</v>
      </c>
      <c r="EX45" s="42">
        <f t="shared" si="55"/>
        <v>5.7249999999999996</v>
      </c>
      <c r="EY45" s="42">
        <f t="shared" si="56"/>
        <v>22.9</v>
      </c>
      <c r="EZ45" s="30">
        <f t="shared" si="57"/>
        <v>155.70000000000002</v>
      </c>
      <c r="FA45" s="7">
        <f t="shared" si="58"/>
        <v>179.98277954078776</v>
      </c>
      <c r="FB45" s="30">
        <f t="shared" si="59"/>
        <v>491.38277954078779</v>
      </c>
      <c r="FC45" s="33">
        <f t="shared" si="119"/>
        <v>0.11800380529570317</v>
      </c>
      <c r="FD45" s="30">
        <f t="shared" si="60"/>
        <v>23.266846361185991</v>
      </c>
      <c r="FE45" s="30">
        <f t="shared" si="61"/>
        <v>16.666666666666668</v>
      </c>
      <c r="FF45" s="30">
        <v>1.9230769230769231</v>
      </c>
      <c r="FG45" s="24">
        <v>-470</v>
      </c>
      <c r="FH45" s="24">
        <v>0</v>
      </c>
      <c r="FI45" s="24">
        <v>18</v>
      </c>
      <c r="FJ45" s="24">
        <v>0.87</v>
      </c>
      <c r="FK45" s="24">
        <v>139</v>
      </c>
      <c r="FL45" s="24">
        <v>3.7</v>
      </c>
      <c r="FM45" s="37">
        <f>2*FK45+FI45/6</f>
        <v>281</v>
      </c>
      <c r="FN45" s="33">
        <v>15.868</v>
      </c>
      <c r="FO45" s="33">
        <v>1.2409999999999999</v>
      </c>
      <c r="FP45" s="30">
        <v>18.7</v>
      </c>
      <c r="FQ45" s="30">
        <v>90.6</v>
      </c>
      <c r="FR45" s="24">
        <v>627</v>
      </c>
      <c r="FS45" s="4">
        <v>3000</v>
      </c>
      <c r="FT45" s="40">
        <f>FU45/4</f>
        <v>11.901</v>
      </c>
      <c r="FU45" s="40">
        <f>FN45*FS45/1000</f>
        <v>47.603999999999999</v>
      </c>
      <c r="FV45" s="40">
        <f>((FN45/FI45)/(FO45/FJ45))*100</f>
        <v>61.801235562718247</v>
      </c>
      <c r="FW45" s="29">
        <f>FN45/FO45</f>
        <v>12.786462530217568</v>
      </c>
      <c r="FX45" s="29">
        <f>FP45/FO45</f>
        <v>15.068493150684933</v>
      </c>
      <c r="FY45" s="40">
        <f>FZ45/4</f>
        <v>14.025</v>
      </c>
      <c r="FZ45" s="40">
        <f>FP45*FS45/1000</f>
        <v>56.1</v>
      </c>
      <c r="GA45" s="44">
        <f>FP45+FQ45</f>
        <v>109.3</v>
      </c>
      <c r="GB45" s="7">
        <f>((FN45*100)/2.1428)*0.357</f>
        <v>264.36792981146164</v>
      </c>
      <c r="GC45" s="44">
        <f>((FP45+FQ45)*2)+GB45</f>
        <v>482.96792981146166</v>
      </c>
      <c r="GD45" s="28">
        <f>((FP45/FK45)/(FO45*100/FJ45))*100</f>
        <v>9.4313590223711441E-2</v>
      </c>
      <c r="GE45" s="44">
        <f>((FQ45/FL45)/(FO45*100/FJ45))*100</f>
        <v>17.166191171025979</v>
      </c>
      <c r="GF45" s="7">
        <f>FI45/FJ45</f>
        <v>20.689655172413794</v>
      </c>
      <c r="GG45" s="2">
        <f t="shared" si="67"/>
        <v>1.2820512820512822</v>
      </c>
      <c r="GH45" s="15">
        <f t="shared" si="68"/>
        <v>675</v>
      </c>
      <c r="GI45" s="15">
        <f t="shared" si="69"/>
        <v>0</v>
      </c>
      <c r="GJ45" s="15">
        <f t="shared" si="70"/>
        <v>15.5</v>
      </c>
      <c r="GK45" s="2">
        <f t="shared" si="71"/>
        <v>0.82499999999999996</v>
      </c>
      <c r="GL45" s="15">
        <f t="shared" si="72"/>
        <v>137.5</v>
      </c>
      <c r="GM45" s="7">
        <f t="shared" si="73"/>
        <v>3.85</v>
      </c>
      <c r="GN45" s="15">
        <f t="shared" si="74"/>
        <v>277.58333333333337</v>
      </c>
      <c r="GO45" s="7">
        <f t="shared" si="75"/>
        <v>13.3355</v>
      </c>
      <c r="GP45" s="7">
        <f t="shared" si="76"/>
        <v>1.177</v>
      </c>
      <c r="GQ45" s="7">
        <f t="shared" si="77"/>
        <v>20.799999999999997</v>
      </c>
      <c r="GR45" s="7">
        <f t="shared" si="78"/>
        <v>111.7</v>
      </c>
      <c r="GS45" s="15">
        <f t="shared" si="120"/>
        <v>574</v>
      </c>
      <c r="GT45" s="15">
        <f t="shared" si="79"/>
        <v>2000</v>
      </c>
      <c r="GU45" s="7">
        <f t="shared" si="80"/>
        <v>7.3008749999999996</v>
      </c>
      <c r="GV45" s="7">
        <f t="shared" si="81"/>
        <v>29.203499999999998</v>
      </c>
      <c r="GW45" s="7">
        <f t="shared" si="82"/>
        <v>60.019216164108443</v>
      </c>
      <c r="GX45" s="7">
        <f t="shared" si="83"/>
        <v>11.246330995567003</v>
      </c>
      <c r="GY45" s="7">
        <f t="shared" si="84"/>
        <v>17.821757806249924</v>
      </c>
      <c r="GZ45" s="7">
        <f t="shared" si="85"/>
        <v>9.875</v>
      </c>
      <c r="HA45" s="7">
        <f t="shared" si="86"/>
        <v>39.5</v>
      </c>
      <c r="HB45" s="7">
        <f t="shared" si="87"/>
        <v>132.5</v>
      </c>
      <c r="HC45" s="7">
        <f t="shared" si="88"/>
        <v>222.1753546761247</v>
      </c>
      <c r="HD45" s="7">
        <f t="shared" si="89"/>
        <v>487.1753546761247</v>
      </c>
      <c r="HE45" s="2">
        <f t="shared" si="121"/>
        <v>0.10615869775970731</v>
      </c>
      <c r="HF45" s="7">
        <f t="shared" si="90"/>
        <v>20.216518766105985</v>
      </c>
      <c r="HG45" s="7">
        <f t="shared" si="91"/>
        <v>18.678160919540232</v>
      </c>
      <c r="HH45" s="7"/>
      <c r="HO45" s="15"/>
      <c r="HP45" s="64"/>
      <c r="HQ45" s="63"/>
      <c r="HR45" s="62"/>
      <c r="HS45" s="62"/>
      <c r="HV45" s="40"/>
      <c r="HW45" s="40"/>
      <c r="HX45" s="40"/>
      <c r="HY45" s="29"/>
      <c r="HZ45" s="29"/>
      <c r="IA45" s="40"/>
      <c r="IB45" s="40"/>
      <c r="IC45" s="44"/>
      <c r="ID45" s="7"/>
      <c r="IE45" s="44"/>
      <c r="IF45" s="28"/>
      <c r="IG45" s="44"/>
      <c r="IH45" s="7"/>
      <c r="II45" s="2"/>
      <c r="IP45" s="15"/>
      <c r="IW45" s="40"/>
      <c r="IX45" s="40"/>
      <c r="IY45" s="40"/>
      <c r="IZ45" s="29"/>
      <c r="JA45" s="29"/>
      <c r="JB45" s="40"/>
      <c r="JC45" s="40"/>
      <c r="JD45" s="44"/>
      <c r="JE45" s="7"/>
      <c r="JF45" s="44"/>
      <c r="JG45" s="28"/>
      <c r="JH45" s="44"/>
      <c r="JI45" s="7"/>
      <c r="JQ45" s="15"/>
      <c r="JY45" s="40"/>
      <c r="JZ45" s="40"/>
      <c r="KA45" s="29"/>
      <c r="KB45" s="29"/>
      <c r="KC45" s="40"/>
      <c r="KD45" s="40"/>
      <c r="KE45" s="44"/>
      <c r="KF45" s="7"/>
      <c r="KG45" s="49"/>
      <c r="KH45" s="28"/>
      <c r="KI45" s="44"/>
      <c r="KJ45" s="7"/>
      <c r="KK45" s="2">
        <f t="shared" si="92"/>
        <v>1.2820512820512822</v>
      </c>
      <c r="KL45" s="15">
        <f t="shared" si="93"/>
        <v>675</v>
      </c>
      <c r="KM45" s="15">
        <f t="shared" si="94"/>
        <v>0</v>
      </c>
      <c r="KN45" s="15">
        <f t="shared" si="95"/>
        <v>15.5</v>
      </c>
      <c r="KO45" s="2">
        <f t="shared" si="96"/>
        <v>0.82499999999999996</v>
      </c>
      <c r="KP45" s="15">
        <f t="shared" si="97"/>
        <v>137.5</v>
      </c>
      <c r="KQ45" s="7">
        <f t="shared" si="98"/>
        <v>3.85</v>
      </c>
      <c r="KR45" s="15">
        <f t="shared" si="99"/>
        <v>277.58333333333337</v>
      </c>
      <c r="KS45" s="7">
        <f t="shared" si="100"/>
        <v>13.3355</v>
      </c>
      <c r="KT45" s="7">
        <f t="shared" si="101"/>
        <v>1.177</v>
      </c>
      <c r="KU45" s="7">
        <f t="shared" si="102"/>
        <v>20.799999999999997</v>
      </c>
      <c r="KV45" s="7">
        <f t="shared" si="103"/>
        <v>111.7</v>
      </c>
      <c r="KW45" s="15">
        <f t="shared" si="104"/>
        <v>574</v>
      </c>
      <c r="KX45" s="15">
        <f t="shared" si="105"/>
        <v>2000</v>
      </c>
      <c r="KY45" s="7">
        <f t="shared" si="106"/>
        <v>7.3008749999999996</v>
      </c>
      <c r="KZ45" s="7">
        <f t="shared" si="107"/>
        <v>29.203499999999998</v>
      </c>
      <c r="LA45" s="7">
        <f t="shared" si="108"/>
        <v>60.019216164108443</v>
      </c>
      <c r="LB45" s="7">
        <f t="shared" si="109"/>
        <v>11.246330995567003</v>
      </c>
      <c r="LC45" s="7">
        <f t="shared" si="110"/>
        <v>17.821757806249924</v>
      </c>
      <c r="LD45" s="7">
        <f t="shared" si="111"/>
        <v>9.875</v>
      </c>
      <c r="LE45" s="7">
        <f t="shared" si="112"/>
        <v>39.5</v>
      </c>
      <c r="LF45" s="7">
        <f t="shared" si="113"/>
        <v>132.5</v>
      </c>
      <c r="LG45" s="7">
        <f t="shared" si="114"/>
        <v>222.1753546761247</v>
      </c>
      <c r="LH45" s="15">
        <f t="shared" si="115"/>
        <v>487.1753546761247</v>
      </c>
      <c r="LI45" s="2">
        <f t="shared" si="122"/>
        <v>0.10615869775970731</v>
      </c>
      <c r="LJ45" s="2">
        <f t="shared" si="116"/>
        <v>20.216518766105985</v>
      </c>
      <c r="LK45" s="2">
        <f t="shared" si="117"/>
        <v>18.678160919540232</v>
      </c>
    </row>
    <row r="46" spans="1:332" x14ac:dyDescent="0.25">
      <c r="A46" s="9">
        <v>62</v>
      </c>
      <c r="B46" s="2" t="s">
        <v>9</v>
      </c>
      <c r="C46" s="2">
        <v>23</v>
      </c>
      <c r="D46" s="4">
        <v>1</v>
      </c>
      <c r="E46" s="2">
        <v>85</v>
      </c>
      <c r="F46" s="2">
        <v>1.79</v>
      </c>
      <c r="G46" s="2">
        <v>26.528510346119035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5</v>
      </c>
      <c r="R46" s="15">
        <v>1</v>
      </c>
      <c r="S46" s="2">
        <v>0</v>
      </c>
      <c r="T46" s="4">
        <v>0</v>
      </c>
      <c r="U46" s="4">
        <v>0</v>
      </c>
      <c r="V46" s="11">
        <v>0</v>
      </c>
      <c r="W46" s="11">
        <v>59</v>
      </c>
      <c r="X46" s="11">
        <v>158.97</v>
      </c>
      <c r="Y46" s="2" t="s">
        <v>8</v>
      </c>
      <c r="Z46" s="12">
        <v>0</v>
      </c>
      <c r="EE46" s="31">
        <v>0.58823529411764708</v>
      </c>
      <c r="EF46" s="24">
        <v>1533</v>
      </c>
      <c r="EG46" s="24">
        <v>0</v>
      </c>
      <c r="EH46" s="24">
        <v>33</v>
      </c>
      <c r="EI46" s="24">
        <v>0.82</v>
      </c>
      <c r="EJ46" s="24">
        <v>142</v>
      </c>
      <c r="EK46" s="24">
        <v>3.9</v>
      </c>
      <c r="EL46" s="36">
        <f t="shared" si="118"/>
        <v>289.5</v>
      </c>
      <c r="EM46" s="30">
        <v>24.815000000000001</v>
      </c>
      <c r="EN46" s="30">
        <v>2.6919999999999997</v>
      </c>
      <c r="EO46" s="30">
        <v>47.7</v>
      </c>
      <c r="EP46" s="30">
        <v>102.2</v>
      </c>
      <c r="EQ46" s="24">
        <v>981</v>
      </c>
      <c r="ER46" s="37">
        <v>1200</v>
      </c>
      <c r="ES46" s="42">
        <f t="shared" si="50"/>
        <v>7.4444999999999997</v>
      </c>
      <c r="ET46" s="42">
        <f t="shared" si="51"/>
        <v>29.777999999999999</v>
      </c>
      <c r="EU46" s="30">
        <f t="shared" si="52"/>
        <v>22.90546625242019</v>
      </c>
      <c r="EV46" s="30">
        <f t="shared" si="53"/>
        <v>9.2180534918276393</v>
      </c>
      <c r="EW46" s="30">
        <f t="shared" si="54"/>
        <v>17.719167904903422</v>
      </c>
      <c r="EX46" s="42">
        <f t="shared" si="55"/>
        <v>14.31</v>
      </c>
      <c r="EY46" s="42">
        <f t="shared" si="56"/>
        <v>57.24</v>
      </c>
      <c r="EZ46" s="30">
        <f t="shared" si="57"/>
        <v>149.9</v>
      </c>
      <c r="FA46" s="7">
        <f t="shared" si="58"/>
        <v>413.42892477132727</v>
      </c>
      <c r="FB46" s="30">
        <f t="shared" si="59"/>
        <v>713.22892477132723</v>
      </c>
      <c r="FC46" s="33">
        <f t="shared" si="119"/>
        <v>0.10232195550718874</v>
      </c>
      <c r="FD46" s="30">
        <f t="shared" si="60"/>
        <v>7.9822455899721882</v>
      </c>
      <c r="FE46" s="30">
        <f t="shared" si="61"/>
        <v>40.243902439024396</v>
      </c>
      <c r="FF46" s="30">
        <v>0.83333333333333337</v>
      </c>
      <c r="FG46" s="24">
        <v>-101</v>
      </c>
      <c r="FH46" s="24">
        <v>0</v>
      </c>
      <c r="FI46" s="24">
        <v>25</v>
      </c>
      <c r="FJ46" s="24">
        <v>0.77</v>
      </c>
      <c r="FK46" s="24">
        <v>145</v>
      </c>
      <c r="FL46" s="24">
        <v>3.4</v>
      </c>
      <c r="FM46" s="37">
        <f>2*FK46+FI46/6</f>
        <v>294.16666666666669</v>
      </c>
      <c r="FN46" s="33">
        <v>13.302</v>
      </c>
      <c r="FO46" s="33">
        <v>1.8049999999999999</v>
      </c>
      <c r="FP46" s="30">
        <v>346.4</v>
      </c>
      <c r="FQ46" s="30">
        <v>46.7</v>
      </c>
      <c r="FR46" s="24">
        <v>1057</v>
      </c>
      <c r="FS46" s="4">
        <v>1700</v>
      </c>
      <c r="FT46" s="40">
        <f>FU46/4</f>
        <v>5.6533499999999997</v>
      </c>
      <c r="FU46" s="40">
        <f>FN46*FS46/1000</f>
        <v>22.613399999999999</v>
      </c>
      <c r="FV46" s="40">
        <f>((FN46/FI46)/(FO46/FJ46))*100</f>
        <v>22.698149584487535</v>
      </c>
      <c r="FW46" s="29">
        <f>FN46/FO46</f>
        <v>7.3695290858725766</v>
      </c>
      <c r="FX46" s="29">
        <f>FP46/FO46</f>
        <v>191.91135734072023</v>
      </c>
      <c r="FY46" s="40">
        <f>FZ46/4</f>
        <v>147.22</v>
      </c>
      <c r="FZ46" s="40">
        <f>FP46*FS46/1000</f>
        <v>588.88</v>
      </c>
      <c r="GA46" s="44">
        <f>FP46+FQ46</f>
        <v>393.09999999999997</v>
      </c>
      <c r="GB46" s="7">
        <f>((FN46*100)/2.1428)*0.357</f>
        <v>221.61722979279449</v>
      </c>
      <c r="GC46" s="44">
        <f>((FP46+FQ46)*2)+GB46</f>
        <v>1007.8172297927945</v>
      </c>
      <c r="GD46" s="28">
        <f>((FP46/FK46)/(FO46*100/FJ46))*100</f>
        <v>1.0191154838093419</v>
      </c>
      <c r="GE46" s="44">
        <f>((FQ46/FL46)/(FO46*100/FJ46))*100</f>
        <v>5.8593775460322632</v>
      </c>
      <c r="GF46" s="7">
        <f>FI46/FJ46</f>
        <v>32.467532467532465</v>
      </c>
      <c r="GG46" s="2">
        <f t="shared" si="67"/>
        <v>0.71078431372549022</v>
      </c>
      <c r="GH46" s="15">
        <f t="shared" si="68"/>
        <v>716</v>
      </c>
      <c r="GI46" s="15">
        <f t="shared" si="69"/>
        <v>0</v>
      </c>
      <c r="GJ46" s="15">
        <f t="shared" si="70"/>
        <v>29</v>
      </c>
      <c r="GK46" s="2">
        <f t="shared" si="71"/>
        <v>0.79499999999999993</v>
      </c>
      <c r="GL46" s="15">
        <f t="shared" si="72"/>
        <v>143.5</v>
      </c>
      <c r="GM46" s="7">
        <f t="shared" si="73"/>
        <v>3.65</v>
      </c>
      <c r="GN46" s="15">
        <f t="shared" si="74"/>
        <v>291.83333333333337</v>
      </c>
      <c r="GO46" s="7">
        <f t="shared" si="75"/>
        <v>19.058500000000002</v>
      </c>
      <c r="GP46" s="7">
        <f t="shared" si="76"/>
        <v>2.2484999999999999</v>
      </c>
      <c r="GQ46" s="7">
        <f t="shared" si="77"/>
        <v>197.04999999999998</v>
      </c>
      <c r="GR46" s="7">
        <f t="shared" si="78"/>
        <v>74.45</v>
      </c>
      <c r="GS46" s="15">
        <f t="shared" si="120"/>
        <v>1019</v>
      </c>
      <c r="GT46" s="15">
        <f t="shared" si="79"/>
        <v>1450</v>
      </c>
      <c r="GU46" s="7">
        <f t="shared" si="80"/>
        <v>6.5489249999999997</v>
      </c>
      <c r="GV46" s="7">
        <f t="shared" si="81"/>
        <v>26.195699999999999</v>
      </c>
      <c r="GW46" s="7">
        <f t="shared" si="82"/>
        <v>22.801807918453861</v>
      </c>
      <c r="GX46" s="7">
        <f t="shared" si="83"/>
        <v>8.2937912888501089</v>
      </c>
      <c r="GY46" s="7">
        <f t="shared" si="84"/>
        <v>104.81526262281183</v>
      </c>
      <c r="GZ46" s="7">
        <f t="shared" si="85"/>
        <v>80.765000000000001</v>
      </c>
      <c r="HA46" s="7">
        <f t="shared" si="86"/>
        <v>323.06</v>
      </c>
      <c r="HB46" s="7">
        <f t="shared" si="87"/>
        <v>271.5</v>
      </c>
      <c r="HC46" s="7">
        <f t="shared" si="88"/>
        <v>317.52307728206085</v>
      </c>
      <c r="HD46" s="7">
        <f t="shared" si="89"/>
        <v>860.52307728206085</v>
      </c>
      <c r="HE46" s="2">
        <f t="shared" si="121"/>
        <v>0.56071871965826536</v>
      </c>
      <c r="HF46" s="7">
        <f t="shared" si="90"/>
        <v>6.9208115680022253</v>
      </c>
      <c r="HG46" s="7">
        <f t="shared" si="91"/>
        <v>36.35571745327843</v>
      </c>
      <c r="HH46" s="7">
        <v>0.66176470588235292</v>
      </c>
      <c r="HK46" s="4">
        <v>21</v>
      </c>
      <c r="HL46" s="4">
        <v>0.6</v>
      </c>
      <c r="HM46" s="4">
        <v>143</v>
      </c>
      <c r="HN46" s="4">
        <v>3.9</v>
      </c>
      <c r="HO46" s="15">
        <f>(2*HM46)+(HK46/6)</f>
        <v>289.5</v>
      </c>
      <c r="HP46" s="64">
        <v>18.637</v>
      </c>
      <c r="HQ46" s="63">
        <v>2.9249999999999998</v>
      </c>
      <c r="HR46" s="62">
        <v>310.39999999999998</v>
      </c>
      <c r="HS46" s="62">
        <v>73.5</v>
      </c>
      <c r="HT46" s="4">
        <v>1392</v>
      </c>
      <c r="HU46" s="4">
        <v>1350</v>
      </c>
      <c r="HV46" s="40">
        <f>HW46/4</f>
        <v>6.2899875000000005</v>
      </c>
      <c r="HW46" s="40">
        <f>HP46*HU46/1000</f>
        <v>25.159950000000002</v>
      </c>
      <c r="HX46" s="40">
        <f>((HP46/HK46)/(HQ46/HL46))*100</f>
        <v>18.204639804639804</v>
      </c>
      <c r="HY46" s="29">
        <f>HP46/HQ46</f>
        <v>6.3716239316239323</v>
      </c>
      <c r="HZ46" s="29">
        <f>HR46/HQ46</f>
        <v>106.11965811965811</v>
      </c>
      <c r="IA46" s="40">
        <f>IB46/4</f>
        <v>104.75999999999999</v>
      </c>
      <c r="IB46" s="40">
        <f>HR46*HU46/1000</f>
        <v>419.03999999999996</v>
      </c>
      <c r="IC46" s="44">
        <f>HR46+HS46</f>
        <v>383.9</v>
      </c>
      <c r="ID46" s="7">
        <f>((HP46*100)/2.1428)*0.357</f>
        <v>310.5007000186672</v>
      </c>
      <c r="IE46" s="44">
        <f>((HR46+HS46)*2)+ID46</f>
        <v>1078.3007000186672</v>
      </c>
      <c r="IF46" s="28">
        <f>((HR46/HM46)/(HQ46*100/HL46))*100</f>
        <v>0.44525730679576836</v>
      </c>
      <c r="IG46" s="44">
        <f>((HS46/HN46)/(HQ46*100/HL46))*100</f>
        <v>3.8658777120315584</v>
      </c>
      <c r="IH46" s="7">
        <f>HK46/HL46</f>
        <v>35</v>
      </c>
      <c r="II46" s="2"/>
      <c r="IL46" s="4">
        <v>30</v>
      </c>
      <c r="IM46" s="4">
        <v>0.75</v>
      </c>
      <c r="IN46" s="4">
        <v>143</v>
      </c>
      <c r="IO46" s="4">
        <v>4</v>
      </c>
      <c r="IP46" s="15">
        <f>(2*IN46)+(IL46/6)</f>
        <v>291</v>
      </c>
      <c r="IW46" s="40"/>
      <c r="IX46" s="40"/>
      <c r="IY46" s="40"/>
      <c r="IZ46" s="29"/>
      <c r="JA46" s="29"/>
      <c r="JB46" s="40"/>
      <c r="JC46" s="40"/>
      <c r="JD46" s="44"/>
      <c r="JE46" s="7"/>
      <c r="JF46" s="44"/>
      <c r="JG46" s="28"/>
      <c r="JH46" s="44"/>
      <c r="JI46" s="7">
        <f>IL46/IM46</f>
        <v>40</v>
      </c>
      <c r="JQ46" s="15"/>
      <c r="JY46" s="40"/>
      <c r="JZ46" s="40"/>
      <c r="KA46" s="29"/>
      <c r="KB46" s="29"/>
      <c r="KC46" s="40"/>
      <c r="KD46" s="40"/>
      <c r="KE46" s="44"/>
      <c r="KF46" s="7"/>
      <c r="KG46" s="49"/>
      <c r="KH46" s="28"/>
      <c r="KI46" s="44"/>
      <c r="KJ46" s="7"/>
      <c r="KK46" s="2">
        <f t="shared" si="92"/>
        <v>0.69444444444444453</v>
      </c>
      <c r="KL46" s="15">
        <f t="shared" si="93"/>
        <v>716</v>
      </c>
      <c r="KM46" s="15">
        <f t="shared" si="94"/>
        <v>0</v>
      </c>
      <c r="KN46" s="15">
        <f t="shared" si="95"/>
        <v>27.25</v>
      </c>
      <c r="KO46" s="2">
        <f t="shared" si="96"/>
        <v>0.73499999999999999</v>
      </c>
      <c r="KP46" s="15">
        <f t="shared" si="97"/>
        <v>143.25</v>
      </c>
      <c r="KQ46" s="7">
        <f t="shared" si="98"/>
        <v>3.8</v>
      </c>
      <c r="KR46" s="15">
        <f t="shared" si="99"/>
        <v>291.04166666666669</v>
      </c>
      <c r="KS46" s="7">
        <f t="shared" si="100"/>
        <v>18.918000000000003</v>
      </c>
      <c r="KT46" s="7">
        <f t="shared" si="101"/>
        <v>2.4739999999999998</v>
      </c>
      <c r="KU46" s="7">
        <f t="shared" si="102"/>
        <v>234.83333333333334</v>
      </c>
      <c r="KV46" s="7">
        <f t="shared" si="103"/>
        <v>74.13333333333334</v>
      </c>
      <c r="KW46" s="15">
        <f t="shared" si="104"/>
        <v>1143.3333333333333</v>
      </c>
      <c r="KX46" s="15">
        <f t="shared" si="105"/>
        <v>1416.6666666666667</v>
      </c>
      <c r="KY46" s="7">
        <f t="shared" si="106"/>
        <v>6.4626124999999996</v>
      </c>
      <c r="KZ46" s="7">
        <f t="shared" si="107"/>
        <v>25.850449999999999</v>
      </c>
      <c r="LA46" s="7">
        <f t="shared" si="108"/>
        <v>21.269418547182507</v>
      </c>
      <c r="LB46" s="7">
        <f t="shared" si="109"/>
        <v>7.6530688364413839</v>
      </c>
      <c r="LC46" s="7">
        <f t="shared" si="110"/>
        <v>105.2500611217606</v>
      </c>
      <c r="LD46" s="7">
        <f t="shared" si="111"/>
        <v>88.763333333333321</v>
      </c>
      <c r="LE46" s="7">
        <f t="shared" si="112"/>
        <v>355.05333333333328</v>
      </c>
      <c r="LF46" s="7">
        <f t="shared" si="113"/>
        <v>308.96666666666664</v>
      </c>
      <c r="LG46" s="7">
        <f t="shared" si="114"/>
        <v>315.18228486092966</v>
      </c>
      <c r="LH46" s="15">
        <f t="shared" si="115"/>
        <v>933.11561819426299</v>
      </c>
      <c r="LI46" s="2">
        <f t="shared" si="122"/>
        <v>0.52223158203743303</v>
      </c>
      <c r="LJ46" s="2">
        <f t="shared" si="116"/>
        <v>5.9025002826786697</v>
      </c>
      <c r="LK46" s="2">
        <f t="shared" si="117"/>
        <v>36.927858726639215</v>
      </c>
    </row>
    <row r="47" spans="1:332" x14ac:dyDescent="0.25">
      <c r="A47" s="9">
        <v>72</v>
      </c>
      <c r="B47" s="4" t="s">
        <v>9</v>
      </c>
      <c r="C47" s="4">
        <v>29</v>
      </c>
      <c r="D47" s="4">
        <v>3</v>
      </c>
      <c r="E47" s="4">
        <v>65</v>
      </c>
      <c r="F47" s="4">
        <v>1.7</v>
      </c>
      <c r="G47" s="4">
        <v>22.491349480968861</v>
      </c>
      <c r="H47" s="15"/>
      <c r="I47" s="15"/>
      <c r="J47" s="15"/>
      <c r="K47" s="15"/>
      <c r="L47" s="15"/>
      <c r="M47" s="15"/>
      <c r="N47" s="15"/>
      <c r="O47" s="15"/>
      <c r="P47" s="15"/>
      <c r="Q47" s="15">
        <v>5</v>
      </c>
      <c r="R47" s="15">
        <v>0</v>
      </c>
      <c r="S47" s="2">
        <v>7.6923076923076927E-2</v>
      </c>
      <c r="T47" s="4">
        <v>0</v>
      </c>
      <c r="U47" s="4">
        <v>0</v>
      </c>
      <c r="V47" s="11">
        <v>0</v>
      </c>
      <c r="W47" s="11">
        <v>27</v>
      </c>
      <c r="X47" s="11">
        <v>90.75</v>
      </c>
      <c r="Y47" s="4" t="s">
        <v>7</v>
      </c>
      <c r="Z47" s="12">
        <v>0</v>
      </c>
      <c r="EE47" s="31">
        <v>1.0256410256410258</v>
      </c>
      <c r="EF47" s="24">
        <v>543</v>
      </c>
      <c r="EG47" s="24">
        <v>0</v>
      </c>
      <c r="EH47" s="24">
        <v>16</v>
      </c>
      <c r="EI47" s="24">
        <v>1.06</v>
      </c>
      <c r="EJ47" s="24">
        <v>144</v>
      </c>
      <c r="EK47" s="24">
        <v>4.5999999999999996</v>
      </c>
      <c r="EL47" s="36">
        <f t="shared" si="118"/>
        <v>290.66666666666669</v>
      </c>
      <c r="EM47" s="30">
        <v>13.222999999999999</v>
      </c>
      <c r="EN47" s="30">
        <v>2.41</v>
      </c>
      <c r="EO47" s="30">
        <v>293.8</v>
      </c>
      <c r="EP47" s="30">
        <v>47</v>
      </c>
      <c r="EQ47" s="24">
        <v>780</v>
      </c>
      <c r="ER47" s="37">
        <v>1600</v>
      </c>
      <c r="ES47" s="42">
        <f t="shared" si="50"/>
        <v>5.2892000000000001</v>
      </c>
      <c r="ET47" s="42">
        <f t="shared" si="51"/>
        <v>21.1568</v>
      </c>
      <c r="EU47" s="30">
        <f t="shared" si="52"/>
        <v>36.349533195020747</v>
      </c>
      <c r="EV47" s="30">
        <f t="shared" si="53"/>
        <v>5.486721991701244</v>
      </c>
      <c r="EW47" s="30">
        <f t="shared" si="54"/>
        <v>121.90871369294605</v>
      </c>
      <c r="EX47" s="42">
        <f t="shared" si="55"/>
        <v>117.52</v>
      </c>
      <c r="EY47" s="42">
        <f t="shared" si="56"/>
        <v>470.08</v>
      </c>
      <c r="EZ47" s="30">
        <f t="shared" si="57"/>
        <v>340.8</v>
      </c>
      <c r="FA47" s="7">
        <f t="shared" si="58"/>
        <v>220.30105469479184</v>
      </c>
      <c r="FB47" s="30">
        <f t="shared" si="59"/>
        <v>901.90105469479181</v>
      </c>
      <c r="FC47" s="33">
        <f t="shared" si="119"/>
        <v>0.89738358690640863</v>
      </c>
      <c r="FD47" s="30">
        <f t="shared" si="60"/>
        <v>4.4939563413314092</v>
      </c>
      <c r="FE47" s="30">
        <f t="shared" si="61"/>
        <v>15.094339622641508</v>
      </c>
      <c r="FF47" s="30"/>
      <c r="FG47" s="24"/>
      <c r="FH47" s="24"/>
      <c r="FI47" s="24"/>
      <c r="FJ47" s="24"/>
      <c r="FK47" s="24"/>
      <c r="FL47" s="24"/>
      <c r="FM47" s="37"/>
      <c r="FN47" s="54"/>
      <c r="FO47" s="54"/>
      <c r="FP47" s="30"/>
      <c r="FQ47" s="30"/>
      <c r="FR47" s="24"/>
      <c r="FT47" s="40"/>
      <c r="FU47" s="40"/>
      <c r="FV47" s="40"/>
      <c r="FW47" s="29"/>
      <c r="FX47" s="29"/>
      <c r="FY47" s="40"/>
      <c r="FZ47" s="40"/>
      <c r="GA47" s="44"/>
      <c r="GB47" s="7"/>
      <c r="GC47" s="44"/>
      <c r="GD47" s="28"/>
      <c r="GE47" s="44"/>
      <c r="GF47" s="7"/>
      <c r="GG47" s="2">
        <f t="shared" si="67"/>
        <v>1.0256410256410258</v>
      </c>
      <c r="GH47" s="15">
        <f t="shared" si="68"/>
        <v>543</v>
      </c>
      <c r="GI47" s="15">
        <f t="shared" si="69"/>
        <v>0</v>
      </c>
      <c r="GJ47" s="15">
        <f t="shared" si="70"/>
        <v>16</v>
      </c>
      <c r="GK47" s="2">
        <f t="shared" si="71"/>
        <v>1.06</v>
      </c>
      <c r="GL47" s="15">
        <f t="shared" si="72"/>
        <v>144</v>
      </c>
      <c r="GM47" s="7">
        <f t="shared" si="73"/>
        <v>4.5999999999999996</v>
      </c>
      <c r="GN47" s="15">
        <f t="shared" si="74"/>
        <v>290.66666666666669</v>
      </c>
      <c r="GO47" s="7">
        <f t="shared" si="75"/>
        <v>13.222999999999999</v>
      </c>
      <c r="GP47" s="7">
        <f t="shared" si="76"/>
        <v>2.41</v>
      </c>
      <c r="GQ47" s="7">
        <f t="shared" si="77"/>
        <v>293.8</v>
      </c>
      <c r="GR47" s="7">
        <f t="shared" si="78"/>
        <v>47</v>
      </c>
      <c r="GS47" s="15">
        <f t="shared" si="120"/>
        <v>780</v>
      </c>
      <c r="GT47" s="15">
        <f t="shared" si="79"/>
        <v>1600</v>
      </c>
      <c r="GU47" s="7">
        <f t="shared" si="80"/>
        <v>5.2892000000000001</v>
      </c>
      <c r="GV47" s="7">
        <f t="shared" si="81"/>
        <v>21.1568</v>
      </c>
      <c r="GW47" s="7">
        <f t="shared" si="82"/>
        <v>36.349533195020747</v>
      </c>
      <c r="GX47" s="7">
        <f t="shared" si="83"/>
        <v>5.486721991701244</v>
      </c>
      <c r="GY47" s="7">
        <f t="shared" si="84"/>
        <v>121.90871369294605</v>
      </c>
      <c r="GZ47" s="7">
        <f t="shared" si="85"/>
        <v>117.52</v>
      </c>
      <c r="HA47" s="7">
        <f t="shared" si="86"/>
        <v>470.08</v>
      </c>
      <c r="HB47" s="7">
        <f t="shared" si="87"/>
        <v>340.8</v>
      </c>
      <c r="HC47" s="7">
        <f t="shared" si="88"/>
        <v>220.30105469479184</v>
      </c>
      <c r="HD47" s="7">
        <f t="shared" si="89"/>
        <v>901.90105469479181</v>
      </c>
      <c r="HE47" s="2">
        <f t="shared" si="121"/>
        <v>0.89738358690640863</v>
      </c>
      <c r="HF47" s="7">
        <f t="shared" si="90"/>
        <v>4.4939563413314092</v>
      </c>
      <c r="HG47" s="7">
        <f t="shared" si="91"/>
        <v>15.094339622641508</v>
      </c>
      <c r="HH47" s="7"/>
      <c r="HO47" s="15"/>
      <c r="HP47" s="64"/>
      <c r="HQ47" s="63"/>
      <c r="HR47" s="62"/>
      <c r="HS47" s="62"/>
      <c r="HV47" s="40"/>
      <c r="HW47" s="40"/>
      <c r="HX47" s="40"/>
      <c r="HY47" s="29"/>
      <c r="HZ47" s="29"/>
      <c r="IA47" s="40"/>
      <c r="IB47" s="40"/>
      <c r="IC47" s="44"/>
      <c r="ID47" s="7"/>
      <c r="IE47" s="44"/>
      <c r="IF47" s="28"/>
      <c r="IG47" s="44"/>
      <c r="IH47" s="7"/>
      <c r="II47" s="2"/>
      <c r="IP47" s="15"/>
      <c r="IW47" s="40"/>
      <c r="IX47" s="40"/>
      <c r="IY47" s="40"/>
      <c r="IZ47" s="29"/>
      <c r="JA47" s="29"/>
      <c r="JB47" s="40"/>
      <c r="JC47" s="40"/>
      <c r="JD47" s="44"/>
      <c r="JE47" s="7"/>
      <c r="JF47" s="44"/>
      <c r="JG47" s="28"/>
      <c r="JH47" s="44"/>
      <c r="JI47" s="7"/>
      <c r="JQ47" s="15"/>
      <c r="JY47" s="40"/>
      <c r="JZ47" s="40"/>
      <c r="KA47" s="29"/>
      <c r="KB47" s="29"/>
      <c r="KC47" s="40"/>
      <c r="KD47" s="40"/>
      <c r="KE47" s="44"/>
      <c r="KF47" s="7"/>
      <c r="KG47" s="49"/>
      <c r="KH47" s="28"/>
      <c r="KI47" s="44"/>
      <c r="KJ47" s="7"/>
      <c r="KK47" s="2">
        <f t="shared" si="92"/>
        <v>1.0256410256410258</v>
      </c>
      <c r="KL47" s="15">
        <f t="shared" si="93"/>
        <v>543</v>
      </c>
      <c r="KM47" s="15">
        <f t="shared" si="94"/>
        <v>0</v>
      </c>
      <c r="KN47" s="15">
        <f t="shared" si="95"/>
        <v>16</v>
      </c>
      <c r="KO47" s="2">
        <f t="shared" si="96"/>
        <v>1.06</v>
      </c>
      <c r="KP47" s="15">
        <f t="shared" si="97"/>
        <v>144</v>
      </c>
      <c r="KQ47" s="7">
        <f t="shared" si="98"/>
        <v>4.5999999999999996</v>
      </c>
      <c r="KR47" s="15">
        <f t="shared" si="99"/>
        <v>290.66666666666669</v>
      </c>
      <c r="KS47" s="7">
        <f t="shared" si="100"/>
        <v>13.222999999999999</v>
      </c>
      <c r="KT47" s="7">
        <f t="shared" si="101"/>
        <v>2.41</v>
      </c>
      <c r="KU47" s="7">
        <f t="shared" si="102"/>
        <v>293.8</v>
      </c>
      <c r="KV47" s="7">
        <f t="shared" si="103"/>
        <v>47</v>
      </c>
      <c r="KW47" s="15">
        <f t="shared" si="104"/>
        <v>780</v>
      </c>
      <c r="KX47" s="15">
        <f t="shared" si="105"/>
        <v>1600</v>
      </c>
      <c r="KY47" s="7">
        <f t="shared" si="106"/>
        <v>5.2892000000000001</v>
      </c>
      <c r="KZ47" s="7">
        <f t="shared" si="107"/>
        <v>21.1568</v>
      </c>
      <c r="LA47" s="7">
        <f t="shared" si="108"/>
        <v>36.349533195020747</v>
      </c>
      <c r="LB47" s="7">
        <f t="shared" si="109"/>
        <v>5.486721991701244</v>
      </c>
      <c r="LC47" s="7">
        <f t="shared" si="110"/>
        <v>121.90871369294605</v>
      </c>
      <c r="LD47" s="7">
        <f t="shared" si="111"/>
        <v>117.52</v>
      </c>
      <c r="LE47" s="7">
        <f t="shared" si="112"/>
        <v>470.08</v>
      </c>
      <c r="LF47" s="7">
        <f t="shared" si="113"/>
        <v>340.8</v>
      </c>
      <c r="LG47" s="7">
        <f t="shared" si="114"/>
        <v>220.30105469479184</v>
      </c>
      <c r="LH47" s="15">
        <f t="shared" si="115"/>
        <v>901.90105469479181</v>
      </c>
      <c r="LI47" s="2">
        <f t="shared" si="122"/>
        <v>0.89738358690640863</v>
      </c>
      <c r="LJ47" s="2">
        <f t="shared" si="116"/>
        <v>4.4939563413314092</v>
      </c>
      <c r="LK47" s="2">
        <f t="shared" si="117"/>
        <v>15.094339622641508</v>
      </c>
    </row>
    <row r="48" spans="1:332" x14ac:dyDescent="0.25">
      <c r="A48" s="9">
        <v>73</v>
      </c>
      <c r="B48" s="4" t="s">
        <v>9</v>
      </c>
      <c r="C48" s="4">
        <v>62</v>
      </c>
      <c r="E48" s="4">
        <v>50</v>
      </c>
      <c r="F48" s="4">
        <v>1.55</v>
      </c>
      <c r="G48" s="4">
        <v>20.811654526534856</v>
      </c>
      <c r="H48" s="15">
        <v>1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5</v>
      </c>
      <c r="R48" s="15">
        <v>0</v>
      </c>
      <c r="S48" s="2">
        <v>0</v>
      </c>
      <c r="T48" s="4">
        <v>0</v>
      </c>
      <c r="U48" s="4">
        <v>0</v>
      </c>
      <c r="V48" s="11">
        <v>0</v>
      </c>
      <c r="W48" s="11">
        <v>41</v>
      </c>
      <c r="X48" s="11">
        <v>171.9</v>
      </c>
      <c r="Y48" s="4" t="s">
        <v>8</v>
      </c>
      <c r="Z48" s="12">
        <v>0</v>
      </c>
      <c r="EE48" s="31">
        <v>1.5</v>
      </c>
      <c r="EF48" s="24">
        <v>-1000</v>
      </c>
      <c r="EG48" s="24">
        <v>0</v>
      </c>
      <c r="EH48" s="24">
        <v>29</v>
      </c>
      <c r="EI48" s="24">
        <v>0.54</v>
      </c>
      <c r="EJ48" s="24">
        <v>131</v>
      </c>
      <c r="EK48" s="24">
        <v>3.1</v>
      </c>
      <c r="EL48" s="36">
        <f t="shared" si="118"/>
        <v>266.83333333333331</v>
      </c>
      <c r="EM48" s="30">
        <v>11.513</v>
      </c>
      <c r="EN48" s="30">
        <v>0.56799999999999995</v>
      </c>
      <c r="EO48" s="30">
        <v>5.7</v>
      </c>
      <c r="EP48" s="30">
        <v>10.7</v>
      </c>
      <c r="EQ48" s="24">
        <v>228</v>
      </c>
      <c r="ER48" s="37">
        <v>1800</v>
      </c>
      <c r="ES48" s="42">
        <f t="shared" si="50"/>
        <v>5.1808500000000004</v>
      </c>
      <c r="ET48" s="42">
        <f t="shared" si="51"/>
        <v>20.723400000000002</v>
      </c>
      <c r="EU48" s="30">
        <f t="shared" si="52"/>
        <v>37.742957746478886</v>
      </c>
      <c r="EV48" s="30">
        <f t="shared" si="53"/>
        <v>20.2693661971831</v>
      </c>
      <c r="EW48" s="30">
        <f t="shared" si="54"/>
        <v>10.035211267605636</v>
      </c>
      <c r="EX48" s="42">
        <f t="shared" si="55"/>
        <v>2.5649999999999999</v>
      </c>
      <c r="EY48" s="42">
        <f t="shared" si="56"/>
        <v>10.26</v>
      </c>
      <c r="EZ48" s="30">
        <f t="shared" si="57"/>
        <v>16.399999999999999</v>
      </c>
      <c r="FA48" s="7">
        <f t="shared" si="58"/>
        <v>191.81169497853276</v>
      </c>
      <c r="FB48" s="30">
        <f t="shared" si="59"/>
        <v>224.61169497853274</v>
      </c>
      <c r="FC48" s="33">
        <f t="shared" si="119"/>
        <v>4.1366519729061392E-2</v>
      </c>
      <c r="FD48" s="30">
        <f t="shared" si="60"/>
        <v>3.2814629713766466</v>
      </c>
      <c r="FE48" s="30">
        <f t="shared" si="61"/>
        <v>53.703703703703702</v>
      </c>
      <c r="FF48" s="30">
        <v>0.7833</v>
      </c>
      <c r="FG48" s="24">
        <v>650</v>
      </c>
      <c r="FH48" s="24">
        <v>0</v>
      </c>
      <c r="FI48" s="24">
        <v>30</v>
      </c>
      <c r="FJ48" s="24">
        <v>0.66</v>
      </c>
      <c r="FK48" s="24">
        <v>136</v>
      </c>
      <c r="FL48" s="24">
        <v>3.7</v>
      </c>
      <c r="FM48" s="37">
        <f t="shared" ref="FM48:FM53" si="123">2*FK48+FI48/6</f>
        <v>277</v>
      </c>
      <c r="FN48" s="33">
        <v>12.312000000000001</v>
      </c>
      <c r="FO48" s="33">
        <v>1.3759999999999999</v>
      </c>
      <c r="FP48" s="30">
        <v>172.9</v>
      </c>
      <c r="FQ48" s="30">
        <v>113.7</v>
      </c>
      <c r="FR48" s="24">
        <v>683</v>
      </c>
      <c r="FS48" s="4">
        <v>940</v>
      </c>
      <c r="FT48" s="40">
        <f>FU48/4</f>
        <v>2.8933200000000001</v>
      </c>
      <c r="FU48" s="40">
        <f>FN48*FS48/1000</f>
        <v>11.57328</v>
      </c>
      <c r="FV48" s="40">
        <f>((FN48/FI48)/(FO48/FJ48))*100</f>
        <v>19.684883720930237</v>
      </c>
      <c r="FW48" s="29">
        <f>FN48/FO48</f>
        <v>8.9476744186046524</v>
      </c>
      <c r="FX48" s="29">
        <f>FP48/FO48</f>
        <v>125.65406976744187</v>
      </c>
      <c r="FY48" s="40">
        <f>FZ48/4</f>
        <v>40.631500000000003</v>
      </c>
      <c r="FZ48" s="40">
        <f>FP48*FS48/1000</f>
        <v>162.52600000000001</v>
      </c>
      <c r="GA48" s="44">
        <f>FP48+FQ48</f>
        <v>286.60000000000002</v>
      </c>
      <c r="GB48" s="7">
        <f>((FN48*100)/2.1428)*0.357</f>
        <v>205.12338995706557</v>
      </c>
      <c r="GC48" s="44">
        <f>((FP48+FQ48)*2)+GB48</f>
        <v>778.32338995706561</v>
      </c>
      <c r="GD48" s="28">
        <f>((FP48/FK48)/(FO48*100/FJ48))*100</f>
        <v>0.60979180916552678</v>
      </c>
      <c r="GE48" s="44">
        <f>((FQ48/FL48)/(FO48*100/FJ48))*100</f>
        <v>14.739550597108739</v>
      </c>
      <c r="GF48" s="7">
        <f>FI48/FJ48</f>
        <v>45.454545454545453</v>
      </c>
      <c r="GG48" s="2">
        <f t="shared" si="67"/>
        <v>1.1416500000000001</v>
      </c>
      <c r="GH48" s="15">
        <f t="shared" si="68"/>
        <v>-175</v>
      </c>
      <c r="GI48" s="15">
        <f t="shared" si="69"/>
        <v>0</v>
      </c>
      <c r="GJ48" s="15">
        <f t="shared" si="70"/>
        <v>29.5</v>
      </c>
      <c r="GK48" s="2">
        <f t="shared" si="71"/>
        <v>0.60000000000000009</v>
      </c>
      <c r="GL48" s="15">
        <f t="shared" si="72"/>
        <v>133.5</v>
      </c>
      <c r="GM48" s="7">
        <f t="shared" si="73"/>
        <v>3.4000000000000004</v>
      </c>
      <c r="GN48" s="15">
        <f t="shared" si="74"/>
        <v>271.91666666666663</v>
      </c>
      <c r="GO48" s="7">
        <f t="shared" si="75"/>
        <v>11.912500000000001</v>
      </c>
      <c r="GP48" s="7">
        <f t="shared" si="76"/>
        <v>0.97199999999999998</v>
      </c>
      <c r="GQ48" s="7">
        <f t="shared" si="77"/>
        <v>89.3</v>
      </c>
      <c r="GR48" s="7">
        <f t="shared" si="78"/>
        <v>62.2</v>
      </c>
      <c r="GS48" s="15">
        <f t="shared" si="120"/>
        <v>455.5</v>
      </c>
      <c r="GT48" s="15">
        <f t="shared" si="79"/>
        <v>1370</v>
      </c>
      <c r="GU48" s="7">
        <f t="shared" si="80"/>
        <v>4.0370850000000003</v>
      </c>
      <c r="GV48" s="7">
        <f t="shared" si="81"/>
        <v>16.148340000000001</v>
      </c>
      <c r="GW48" s="7">
        <f t="shared" si="82"/>
        <v>28.713920733704562</v>
      </c>
      <c r="GX48" s="7">
        <f t="shared" si="83"/>
        <v>14.608520307893876</v>
      </c>
      <c r="GY48" s="7">
        <f t="shared" si="84"/>
        <v>67.844640517523757</v>
      </c>
      <c r="GZ48" s="7">
        <f t="shared" si="85"/>
        <v>21.59825</v>
      </c>
      <c r="HA48" s="7">
        <f t="shared" si="86"/>
        <v>86.393000000000001</v>
      </c>
      <c r="HB48" s="7">
        <f t="shared" si="87"/>
        <v>151.5</v>
      </c>
      <c r="HC48" s="7">
        <f t="shared" si="88"/>
        <v>198.46754246779915</v>
      </c>
      <c r="HD48" s="7">
        <f t="shared" si="89"/>
        <v>501.46754246779915</v>
      </c>
      <c r="HE48" s="2">
        <f t="shared" si="121"/>
        <v>0.32557916444729407</v>
      </c>
      <c r="HF48" s="7">
        <f t="shared" si="90"/>
        <v>9.0105067842426934</v>
      </c>
      <c r="HG48" s="7">
        <f t="shared" si="91"/>
        <v>49.579124579124581</v>
      </c>
      <c r="HH48" s="7"/>
      <c r="HI48" s="4">
        <v>650</v>
      </c>
      <c r="HK48" s="4">
        <v>29</v>
      </c>
      <c r="HL48" s="4">
        <v>0.45</v>
      </c>
      <c r="HM48" s="4">
        <v>136</v>
      </c>
      <c r="HN48" s="4">
        <v>4.2</v>
      </c>
      <c r="HO48" s="15">
        <f>(2*HM48)+(HK48/6)</f>
        <v>276.83333333333331</v>
      </c>
      <c r="HP48" s="64">
        <v>5.4470000000000001</v>
      </c>
      <c r="HQ48" s="63">
        <v>0.35700000000000004</v>
      </c>
      <c r="HR48" s="62">
        <v>75.099999999999994</v>
      </c>
      <c r="HS48" s="62">
        <v>16.899999999999999</v>
      </c>
      <c r="HT48" s="4">
        <v>204</v>
      </c>
      <c r="HV48" s="40">
        <f>HW48/4</f>
        <v>0</v>
      </c>
      <c r="HW48" s="40"/>
      <c r="HX48" s="40">
        <f>((HP48/HK48)/(HQ48/HL48))*100</f>
        <v>23.675746160533176</v>
      </c>
      <c r="HY48" s="29">
        <f>HP48/HQ48</f>
        <v>15.257703081232492</v>
      </c>
      <c r="HZ48" s="29">
        <f>HR48/HQ48</f>
        <v>210.36414565826325</v>
      </c>
      <c r="IA48" s="40"/>
      <c r="IB48" s="40"/>
      <c r="IC48" s="44">
        <f>HR48+HS48</f>
        <v>92</v>
      </c>
      <c r="ID48" s="7">
        <f>((HP48*100)/2.1428)*0.357</f>
        <v>90.749439985066289</v>
      </c>
      <c r="IE48" s="44">
        <f>((HR48+HS48)*2)+ID48</f>
        <v>274.74943998506626</v>
      </c>
      <c r="IF48" s="28">
        <f>((HR48/HM48)/(HQ48*100/HL48))*100</f>
        <v>0.69605783489866513</v>
      </c>
      <c r="IG48" s="44">
        <f>((HS48/HN48)/(HQ48*100/HL48))*100</f>
        <v>5.0720288115246088</v>
      </c>
      <c r="IH48" s="7">
        <f>HK48/HL48</f>
        <v>64.444444444444443</v>
      </c>
      <c r="II48" s="2"/>
      <c r="IP48" s="15"/>
      <c r="IW48" s="40"/>
      <c r="IX48" s="40"/>
      <c r="IY48" s="40"/>
      <c r="IZ48" s="29"/>
      <c r="JA48" s="29"/>
      <c r="JB48" s="40"/>
      <c r="JC48" s="40"/>
      <c r="JD48" s="44"/>
      <c r="JE48" s="7"/>
      <c r="JF48" s="44"/>
      <c r="JG48" s="28"/>
      <c r="JH48" s="44"/>
      <c r="JI48" s="7"/>
      <c r="JQ48" s="15"/>
      <c r="JY48" s="40"/>
      <c r="JZ48" s="40"/>
      <c r="KA48" s="29"/>
      <c r="KB48" s="29"/>
      <c r="KC48" s="40"/>
      <c r="KD48" s="40"/>
      <c r="KE48" s="44"/>
      <c r="KF48" s="7"/>
      <c r="KG48" s="49"/>
      <c r="KH48" s="28"/>
      <c r="KI48" s="44"/>
      <c r="KJ48" s="7"/>
      <c r="KK48" s="2">
        <f t="shared" si="92"/>
        <v>1.1416500000000001</v>
      </c>
      <c r="KL48" s="15">
        <f t="shared" si="93"/>
        <v>100</v>
      </c>
      <c r="KM48" s="15">
        <f t="shared" si="94"/>
        <v>0</v>
      </c>
      <c r="KN48" s="15">
        <f t="shared" si="95"/>
        <v>29.333333333333332</v>
      </c>
      <c r="KO48" s="2">
        <f t="shared" si="96"/>
        <v>0.55000000000000004</v>
      </c>
      <c r="KP48" s="15">
        <f t="shared" si="97"/>
        <v>134.33333333333334</v>
      </c>
      <c r="KQ48" s="7">
        <f t="shared" si="98"/>
        <v>3.6666666666666665</v>
      </c>
      <c r="KR48" s="15">
        <f t="shared" si="99"/>
        <v>273.55555555555549</v>
      </c>
      <c r="KS48" s="7">
        <f t="shared" si="100"/>
        <v>9.7573333333333334</v>
      </c>
      <c r="KT48" s="7">
        <f t="shared" si="101"/>
        <v>0.76700000000000002</v>
      </c>
      <c r="KU48" s="7">
        <f t="shared" si="102"/>
        <v>84.566666666666663</v>
      </c>
      <c r="KV48" s="7">
        <f t="shared" si="103"/>
        <v>47.1</v>
      </c>
      <c r="KW48" s="15">
        <f t="shared" si="104"/>
        <v>371.66666666666669</v>
      </c>
      <c r="KX48" s="15">
        <f t="shared" si="105"/>
        <v>1370</v>
      </c>
      <c r="KY48" s="7">
        <f t="shared" si="106"/>
        <v>2.6913900000000002</v>
      </c>
      <c r="KZ48" s="7">
        <f t="shared" si="107"/>
        <v>16.148340000000001</v>
      </c>
      <c r="LA48" s="7">
        <f t="shared" si="108"/>
        <v>27.034529209314101</v>
      </c>
      <c r="LB48" s="7">
        <f t="shared" si="109"/>
        <v>14.824914565673415</v>
      </c>
      <c r="LC48" s="7">
        <f t="shared" si="110"/>
        <v>115.35114223110359</v>
      </c>
      <c r="LD48" s="7">
        <f t="shared" si="111"/>
        <v>21.59825</v>
      </c>
      <c r="LE48" s="7">
        <f t="shared" si="112"/>
        <v>86.393000000000001</v>
      </c>
      <c r="LF48" s="7">
        <f t="shared" si="113"/>
        <v>131.66666666666666</v>
      </c>
      <c r="LG48" s="7">
        <f t="shared" si="114"/>
        <v>162.56150830688819</v>
      </c>
      <c r="LH48" s="15">
        <f t="shared" si="115"/>
        <v>425.8948416402215</v>
      </c>
      <c r="LI48" s="2">
        <f t="shared" si="122"/>
        <v>0.44907205459775107</v>
      </c>
      <c r="LJ48" s="2">
        <f t="shared" si="116"/>
        <v>7.6976807933366658</v>
      </c>
      <c r="LK48" s="2">
        <f t="shared" si="117"/>
        <v>54.534231200897864</v>
      </c>
    </row>
    <row r="49" spans="1:332" s="1" customFormat="1" x14ac:dyDescent="0.25">
      <c r="A49" s="8">
        <v>75</v>
      </c>
      <c r="B49" s="1" t="s">
        <v>9</v>
      </c>
      <c r="C49" s="1">
        <v>87</v>
      </c>
      <c r="D49" s="4">
        <v>2</v>
      </c>
      <c r="E49" s="1">
        <v>50</v>
      </c>
      <c r="F49" s="1">
        <v>1.6</v>
      </c>
      <c r="G49" s="1">
        <v>19.531249999999996</v>
      </c>
      <c r="H49" s="15">
        <v>1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52">
        <v>7</v>
      </c>
      <c r="R49" s="52">
        <v>1</v>
      </c>
      <c r="S49" s="55">
        <v>0</v>
      </c>
      <c r="T49" s="4">
        <v>1</v>
      </c>
      <c r="U49" s="4">
        <v>0</v>
      </c>
      <c r="V49" s="11">
        <v>0</v>
      </c>
      <c r="W49" s="11">
        <v>39</v>
      </c>
      <c r="X49" s="11">
        <v>140.57</v>
      </c>
      <c r="Y49" s="1" t="s">
        <v>7</v>
      </c>
      <c r="Z49" s="56">
        <v>0</v>
      </c>
      <c r="EE49" s="57">
        <v>0.66666666666666663</v>
      </c>
      <c r="EF49" s="38">
        <v>-142</v>
      </c>
      <c r="EG49" s="38">
        <v>1</v>
      </c>
      <c r="EH49" s="38">
        <v>106</v>
      </c>
      <c r="EI49" s="38">
        <v>0.56000000000000005</v>
      </c>
      <c r="EJ49" s="38">
        <v>147</v>
      </c>
      <c r="EK49" s="38">
        <v>3.5</v>
      </c>
      <c r="EL49" s="58">
        <f t="shared" si="118"/>
        <v>311.66666666666669</v>
      </c>
      <c r="EM49" s="42">
        <v>33.750999999999998</v>
      </c>
      <c r="EN49" s="42">
        <v>1.139</v>
      </c>
      <c r="EO49" s="42">
        <v>34.299999999999997</v>
      </c>
      <c r="EP49" s="42">
        <v>48.1</v>
      </c>
      <c r="EQ49" s="38">
        <v>772</v>
      </c>
      <c r="ER49" s="59">
        <v>800</v>
      </c>
      <c r="ES49" s="42">
        <f t="shared" si="50"/>
        <v>6.7501999999999995</v>
      </c>
      <c r="ET49" s="42">
        <f t="shared" si="51"/>
        <v>27.000799999999998</v>
      </c>
      <c r="EU49" s="42">
        <f t="shared" si="52"/>
        <v>15.654712011529478</v>
      </c>
      <c r="EV49" s="42">
        <f t="shared" si="53"/>
        <v>29.632133450395081</v>
      </c>
      <c r="EW49" s="42">
        <f t="shared" si="54"/>
        <v>30.114135206321333</v>
      </c>
      <c r="EX49" s="42">
        <f t="shared" si="55"/>
        <v>6.8599999999999994</v>
      </c>
      <c r="EY49" s="42">
        <f t="shared" si="56"/>
        <v>27.439999999999998</v>
      </c>
      <c r="EZ49" s="42">
        <f t="shared" si="57"/>
        <v>82.4</v>
      </c>
      <c r="FA49" s="3">
        <f t="shared" si="58"/>
        <v>562.30665484412918</v>
      </c>
      <c r="FB49" s="42">
        <f t="shared" si="59"/>
        <v>727.10665484412925</v>
      </c>
      <c r="FC49" s="43">
        <f t="shared" si="119"/>
        <v>0.11472051507170032</v>
      </c>
      <c r="FD49" s="42">
        <f t="shared" si="60"/>
        <v>6.7568042142230027</v>
      </c>
      <c r="FE49" s="42">
        <f t="shared" si="61"/>
        <v>189.28571428571428</v>
      </c>
      <c r="FF49" s="42">
        <v>0.83333333333333337</v>
      </c>
      <c r="FG49" s="38">
        <v>1031</v>
      </c>
      <c r="FH49" s="38"/>
      <c r="FI49" s="38">
        <v>97</v>
      </c>
      <c r="FJ49" s="38">
        <v>0.56999999999999995</v>
      </c>
      <c r="FK49" s="38">
        <v>148</v>
      </c>
      <c r="FL49" s="38">
        <v>3.1</v>
      </c>
      <c r="FM49" s="59">
        <f t="shared" si="123"/>
        <v>312.16666666666669</v>
      </c>
      <c r="FN49" s="61"/>
      <c r="FO49" s="61"/>
      <c r="FP49" s="42"/>
      <c r="FQ49" s="42"/>
      <c r="FR49" s="38"/>
      <c r="FS49" s="1">
        <v>1000</v>
      </c>
      <c r="FT49" s="40"/>
      <c r="FU49" s="40"/>
      <c r="FV49" s="40"/>
      <c r="FW49" s="40"/>
      <c r="FX49" s="40"/>
      <c r="FY49" s="40"/>
      <c r="FZ49" s="40"/>
      <c r="GA49" s="40"/>
      <c r="GB49" s="3"/>
      <c r="GC49" s="40"/>
      <c r="GD49" s="60"/>
      <c r="GE49" s="40"/>
      <c r="GF49" s="3"/>
      <c r="GG49" s="55">
        <f t="shared" si="67"/>
        <v>0.75</v>
      </c>
      <c r="GH49" s="52">
        <f t="shared" si="68"/>
        <v>444.5</v>
      </c>
      <c r="GI49" s="52">
        <f t="shared" si="69"/>
        <v>1</v>
      </c>
      <c r="GJ49" s="52">
        <f t="shared" si="70"/>
        <v>101.5</v>
      </c>
      <c r="GK49" s="55">
        <f t="shared" si="71"/>
        <v>0.56499999999999995</v>
      </c>
      <c r="GL49" s="52">
        <f t="shared" si="72"/>
        <v>147.5</v>
      </c>
      <c r="GM49" s="3">
        <f t="shared" si="73"/>
        <v>3.3</v>
      </c>
      <c r="GN49" s="52">
        <f t="shared" si="74"/>
        <v>311.91666666666669</v>
      </c>
      <c r="GO49" s="3">
        <f t="shared" si="75"/>
        <v>33.750999999999998</v>
      </c>
      <c r="GP49" s="3">
        <f t="shared" si="76"/>
        <v>1.139</v>
      </c>
      <c r="GQ49" s="3">
        <f t="shared" si="77"/>
        <v>34.299999999999997</v>
      </c>
      <c r="GR49" s="3">
        <f t="shared" si="78"/>
        <v>48.1</v>
      </c>
      <c r="GS49" s="52">
        <f t="shared" si="120"/>
        <v>772</v>
      </c>
      <c r="GT49" s="52">
        <f t="shared" si="79"/>
        <v>900</v>
      </c>
      <c r="GU49" s="3">
        <f t="shared" si="80"/>
        <v>6.7501999999999995</v>
      </c>
      <c r="GV49" s="3">
        <f t="shared" si="81"/>
        <v>27.000799999999998</v>
      </c>
      <c r="GW49" s="3">
        <f t="shared" si="82"/>
        <v>15.654712011529478</v>
      </c>
      <c r="GX49" s="3">
        <f t="shared" si="83"/>
        <v>29.632133450395081</v>
      </c>
      <c r="GY49" s="3">
        <f t="shared" si="84"/>
        <v>30.114135206321333</v>
      </c>
      <c r="GZ49" s="3">
        <f t="shared" si="85"/>
        <v>6.8599999999999994</v>
      </c>
      <c r="HA49" s="3">
        <f t="shared" si="86"/>
        <v>27.439999999999998</v>
      </c>
      <c r="HB49" s="3">
        <f t="shared" si="87"/>
        <v>82.4</v>
      </c>
      <c r="HC49" s="3">
        <f t="shared" si="88"/>
        <v>562.30665484412918</v>
      </c>
      <c r="HD49" s="3">
        <f t="shared" si="89"/>
        <v>727.10665484412925</v>
      </c>
      <c r="HE49" s="55">
        <f t="shared" si="121"/>
        <v>0.11472051507170032</v>
      </c>
      <c r="HF49" s="3">
        <f t="shared" si="90"/>
        <v>6.7568042142230027</v>
      </c>
      <c r="HG49" s="3">
        <f t="shared" si="91"/>
        <v>189.28571428571428</v>
      </c>
      <c r="HH49" s="7"/>
      <c r="HI49" s="4"/>
      <c r="HJ49" s="4"/>
      <c r="HK49" s="4">
        <v>94</v>
      </c>
      <c r="HL49" s="4">
        <v>0.56000000000000005</v>
      </c>
      <c r="HM49" s="4">
        <v>150</v>
      </c>
      <c r="HN49" s="4">
        <v>3.7</v>
      </c>
      <c r="HO49" s="15">
        <f>(2*HM49)+(HK49/6)</f>
        <v>315.66666666666669</v>
      </c>
      <c r="HP49" s="64"/>
      <c r="HQ49" s="63"/>
      <c r="HR49" s="62"/>
      <c r="HS49" s="62"/>
      <c r="HV49" s="40">
        <f>HW49/4</f>
        <v>0</v>
      </c>
      <c r="HW49" s="40"/>
      <c r="HX49" s="40"/>
      <c r="HY49" s="29"/>
      <c r="HZ49" s="29"/>
      <c r="IA49" s="40"/>
      <c r="IB49" s="40"/>
      <c r="IC49" s="44"/>
      <c r="ID49" s="7"/>
      <c r="IE49" s="44"/>
      <c r="IF49" s="28"/>
      <c r="IG49" s="44"/>
      <c r="IH49" s="7">
        <f>HK49/HL49</f>
        <v>167.85714285714283</v>
      </c>
      <c r="II49" s="55"/>
      <c r="IL49" s="1">
        <v>93</v>
      </c>
      <c r="IM49" s="1">
        <v>0.6</v>
      </c>
      <c r="IN49" s="1">
        <v>150</v>
      </c>
      <c r="IO49" s="1">
        <v>3.9</v>
      </c>
      <c r="IP49" s="15">
        <f>(2*IN49)+(IL49/6)</f>
        <v>315.5</v>
      </c>
      <c r="IW49" s="40"/>
      <c r="IX49" s="40"/>
      <c r="IY49" s="40"/>
      <c r="IZ49" s="29"/>
      <c r="JA49" s="29"/>
      <c r="JB49" s="40"/>
      <c r="JC49" s="40"/>
      <c r="JD49" s="44"/>
      <c r="JE49" s="7"/>
      <c r="JF49" s="44"/>
      <c r="JG49" s="28"/>
      <c r="JH49" s="44"/>
      <c r="JI49" s="7">
        <f>IL49/IM49</f>
        <v>155</v>
      </c>
      <c r="JM49" s="1">
        <v>86</v>
      </c>
      <c r="JN49" s="1">
        <v>0.6</v>
      </c>
      <c r="JO49" s="1">
        <v>148</v>
      </c>
      <c r="JP49" s="1">
        <v>3.5</v>
      </c>
      <c r="JQ49" s="15">
        <f>(2*JO49)+(JM49/6)</f>
        <v>310.33333333333331</v>
      </c>
      <c r="JY49" s="40"/>
      <c r="JZ49" s="40"/>
      <c r="KA49" s="29"/>
      <c r="KB49" s="29"/>
      <c r="KC49" s="40"/>
      <c r="KD49" s="40"/>
      <c r="KE49" s="44"/>
      <c r="KF49" s="7"/>
      <c r="KG49" s="49"/>
      <c r="KH49" s="28"/>
      <c r="KI49" s="44"/>
      <c r="KJ49" s="7">
        <f>JM49/JN49</f>
        <v>143.33333333333334</v>
      </c>
      <c r="KK49" s="2">
        <f t="shared" si="92"/>
        <v>0.75</v>
      </c>
      <c r="KL49" s="15">
        <f t="shared" si="93"/>
        <v>444.5</v>
      </c>
      <c r="KM49" s="15">
        <f t="shared" si="94"/>
        <v>1</v>
      </c>
      <c r="KN49" s="15">
        <f t="shared" si="95"/>
        <v>95.2</v>
      </c>
      <c r="KO49" s="2">
        <f t="shared" si="96"/>
        <v>0.57800000000000007</v>
      </c>
      <c r="KP49" s="15">
        <f t="shared" si="97"/>
        <v>148.6</v>
      </c>
      <c r="KQ49" s="7">
        <f t="shared" si="98"/>
        <v>3.5400000000000005</v>
      </c>
      <c r="KR49" s="15">
        <f t="shared" si="99"/>
        <v>313.06666666666666</v>
      </c>
      <c r="KS49" s="7">
        <f t="shared" si="100"/>
        <v>33.750999999999998</v>
      </c>
      <c r="KT49" s="7">
        <f t="shared" si="101"/>
        <v>1.139</v>
      </c>
      <c r="KU49" s="7">
        <f t="shared" si="102"/>
        <v>34.299999999999997</v>
      </c>
      <c r="KV49" s="7">
        <f t="shared" si="103"/>
        <v>48.1</v>
      </c>
      <c r="KW49" s="15">
        <f t="shared" si="104"/>
        <v>772</v>
      </c>
      <c r="KX49" s="15">
        <f t="shared" si="105"/>
        <v>900</v>
      </c>
      <c r="KY49" s="7">
        <f t="shared" si="106"/>
        <v>3.3750999999999998</v>
      </c>
      <c r="KZ49" s="7">
        <f t="shared" si="107"/>
        <v>27.000799999999998</v>
      </c>
      <c r="LA49" s="7">
        <f t="shared" si="108"/>
        <v>15.654712011529478</v>
      </c>
      <c r="LB49" s="7">
        <f t="shared" si="109"/>
        <v>29.632133450395081</v>
      </c>
      <c r="LC49" s="7">
        <f t="shared" si="110"/>
        <v>30.114135206321333</v>
      </c>
      <c r="LD49" s="7">
        <f t="shared" si="111"/>
        <v>6.8599999999999994</v>
      </c>
      <c r="LE49" s="7">
        <f t="shared" si="112"/>
        <v>27.439999999999998</v>
      </c>
      <c r="LF49" s="7">
        <f t="shared" si="113"/>
        <v>82.4</v>
      </c>
      <c r="LG49" s="7">
        <f t="shared" si="114"/>
        <v>562.30665484412918</v>
      </c>
      <c r="LH49" s="15">
        <f t="shared" si="115"/>
        <v>727.10665484412925</v>
      </c>
      <c r="LI49" s="2">
        <f t="shared" si="122"/>
        <v>0.11472051507170032</v>
      </c>
      <c r="LJ49" s="2">
        <f t="shared" si="116"/>
        <v>6.7568042142230027</v>
      </c>
      <c r="LK49" s="2">
        <f t="shared" si="117"/>
        <v>163.86904761904762</v>
      </c>
      <c r="LL49" s="67"/>
      <c r="LP49" s="1">
        <v>90</v>
      </c>
      <c r="LQ49" s="1">
        <v>0.5</v>
      </c>
      <c r="LR49" s="1">
        <v>149</v>
      </c>
      <c r="LS49" s="1">
        <v>3.6</v>
      </c>
      <c r="LT49" s="15">
        <f>(2*LR49)+(LP49/6)</f>
        <v>313</v>
      </c>
    </row>
    <row r="50" spans="1:332" x14ac:dyDescent="0.25">
      <c r="A50" s="9">
        <v>78</v>
      </c>
      <c r="B50" s="2" t="s">
        <v>9</v>
      </c>
      <c r="C50" s="2">
        <v>65</v>
      </c>
      <c r="D50" s="4">
        <v>1</v>
      </c>
      <c r="E50" s="2">
        <v>95</v>
      </c>
      <c r="F50" s="2">
        <v>1.85</v>
      </c>
      <c r="G50" s="2">
        <v>27.757487216946675</v>
      </c>
      <c r="H50" s="15">
        <v>1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5</v>
      </c>
      <c r="R50" s="15">
        <v>1</v>
      </c>
      <c r="S50" s="2">
        <v>5.2631578947368418E-2</v>
      </c>
      <c r="T50" s="4">
        <v>0</v>
      </c>
      <c r="U50" s="4">
        <v>0</v>
      </c>
      <c r="V50" s="11">
        <v>0</v>
      </c>
      <c r="W50" s="11">
        <v>27</v>
      </c>
      <c r="X50" s="11">
        <v>74.52</v>
      </c>
      <c r="Y50" s="2" t="s">
        <v>8</v>
      </c>
      <c r="Z50" s="12">
        <v>0</v>
      </c>
      <c r="EE50" s="31">
        <v>0.52631578947368418</v>
      </c>
      <c r="EF50" s="24">
        <v>-1180</v>
      </c>
      <c r="EG50" s="24">
        <v>2</v>
      </c>
      <c r="EH50" s="24">
        <v>19</v>
      </c>
      <c r="EI50" s="24">
        <v>1.06</v>
      </c>
      <c r="EJ50" s="24">
        <v>144</v>
      </c>
      <c r="EK50" s="30">
        <v>5</v>
      </c>
      <c r="EL50" s="36">
        <f t="shared" si="118"/>
        <v>291.16666666666669</v>
      </c>
      <c r="EM50" s="30">
        <v>9.3000000000000007</v>
      </c>
      <c r="EN50" s="30">
        <v>1.4930000000000001</v>
      </c>
      <c r="EO50" s="30">
        <v>144.69999999999999</v>
      </c>
      <c r="EP50" s="30">
        <v>69.599999999999994</v>
      </c>
      <c r="EQ50" s="24">
        <v>737</v>
      </c>
      <c r="ER50" s="37">
        <v>1200</v>
      </c>
      <c r="ES50" s="42">
        <f t="shared" si="50"/>
        <v>2.79</v>
      </c>
      <c r="ET50" s="42">
        <f t="shared" si="51"/>
        <v>11.16</v>
      </c>
      <c r="EU50" s="30">
        <f t="shared" si="52"/>
        <v>34.75164804173864</v>
      </c>
      <c r="EV50" s="30">
        <f t="shared" si="53"/>
        <v>6.2290689886135295</v>
      </c>
      <c r="EW50" s="30">
        <f t="shared" si="54"/>
        <v>96.918955123911573</v>
      </c>
      <c r="EX50" s="42">
        <f t="shared" si="55"/>
        <v>43.41</v>
      </c>
      <c r="EY50" s="42">
        <f t="shared" si="56"/>
        <v>173.64</v>
      </c>
      <c r="EZ50" s="30">
        <f t="shared" si="57"/>
        <v>214.29999999999998</v>
      </c>
      <c r="FA50" s="7">
        <f t="shared" si="58"/>
        <v>154.94213179018109</v>
      </c>
      <c r="FB50" s="30">
        <f t="shared" si="59"/>
        <v>583.54213179018109</v>
      </c>
      <c r="FC50" s="33">
        <f t="shared" si="119"/>
        <v>0.71343119743990469</v>
      </c>
      <c r="FD50" s="30">
        <f t="shared" si="60"/>
        <v>9.8829202947086383</v>
      </c>
      <c r="FE50" s="30">
        <f t="shared" si="61"/>
        <v>17.924528301886792</v>
      </c>
      <c r="FF50" s="30">
        <v>0.92105263157894735</v>
      </c>
      <c r="FG50" s="24">
        <v>-548</v>
      </c>
      <c r="FH50" s="24">
        <v>2</v>
      </c>
      <c r="FI50" s="24">
        <v>21</v>
      </c>
      <c r="FJ50" s="33">
        <v>1.1000000000000001</v>
      </c>
      <c r="FK50" s="24">
        <v>143</v>
      </c>
      <c r="FL50" s="24">
        <v>3.7</v>
      </c>
      <c r="FM50" s="37">
        <f t="shared" si="123"/>
        <v>289.5</v>
      </c>
      <c r="FN50" s="33">
        <v>7.56</v>
      </c>
      <c r="FO50" s="33">
        <v>1.1159999999999999</v>
      </c>
      <c r="FP50" s="30">
        <v>202.8</v>
      </c>
      <c r="FQ50" s="30">
        <v>25.6</v>
      </c>
      <c r="FR50" s="24">
        <v>596</v>
      </c>
      <c r="FS50" s="4">
        <v>2100</v>
      </c>
      <c r="FT50" s="40">
        <f>FU50/4</f>
        <v>3.9689999999999999</v>
      </c>
      <c r="FU50" s="40">
        <f>FN50*FS50/1000</f>
        <v>15.875999999999999</v>
      </c>
      <c r="FV50" s="40">
        <f>((FN50/FI50)/(FO50/FJ50))*100</f>
        <v>35.483870967741936</v>
      </c>
      <c r="FW50" s="29">
        <f>FN50/FO50</f>
        <v>6.774193548387097</v>
      </c>
      <c r="FX50" s="29">
        <f>FP50/FO50</f>
        <v>181.72043010752691</v>
      </c>
      <c r="FY50" s="40">
        <f>FZ50/4</f>
        <v>106.47</v>
      </c>
      <c r="FZ50" s="40">
        <f>FP50*FS50/1000</f>
        <v>425.88</v>
      </c>
      <c r="GA50" s="44">
        <f>FP50+FQ50</f>
        <v>228.4</v>
      </c>
      <c r="GB50" s="7">
        <f>((FN50*100)/2.1428)*0.357</f>
        <v>125.95295874556656</v>
      </c>
      <c r="GC50" s="44">
        <f>((FP50+FQ50)*2)+GB50</f>
        <v>582.75295874556662</v>
      </c>
      <c r="GD50" s="28">
        <f>((FP50/FK50)/(FO50*100/FJ50))*100</f>
        <v>1.3978494623655917</v>
      </c>
      <c r="GE50" s="44">
        <f>((FQ50/FL50)/(FO50*100/FJ50))*100</f>
        <v>6.8197229487552082</v>
      </c>
      <c r="GF50" s="7">
        <f>FI50/FJ50</f>
        <v>19.09090909090909</v>
      </c>
      <c r="GG50" s="2">
        <f t="shared" si="67"/>
        <v>0.72368421052631571</v>
      </c>
      <c r="GH50" s="15">
        <f t="shared" si="68"/>
        <v>-864</v>
      </c>
      <c r="GI50" s="15">
        <f t="shared" si="69"/>
        <v>2</v>
      </c>
      <c r="GJ50" s="15">
        <f t="shared" si="70"/>
        <v>20</v>
      </c>
      <c r="GK50" s="2">
        <f t="shared" si="71"/>
        <v>1.08</v>
      </c>
      <c r="GL50" s="15">
        <f t="shared" si="72"/>
        <v>143.5</v>
      </c>
      <c r="GM50" s="7">
        <f t="shared" si="73"/>
        <v>4.3499999999999996</v>
      </c>
      <c r="GN50" s="15">
        <f t="shared" si="74"/>
        <v>290.33333333333337</v>
      </c>
      <c r="GO50" s="7">
        <f t="shared" si="75"/>
        <v>8.43</v>
      </c>
      <c r="GP50" s="7">
        <f t="shared" si="76"/>
        <v>1.3045</v>
      </c>
      <c r="GQ50" s="7">
        <f t="shared" si="77"/>
        <v>173.75</v>
      </c>
      <c r="GR50" s="7">
        <f t="shared" si="78"/>
        <v>47.599999999999994</v>
      </c>
      <c r="GS50" s="15">
        <f t="shared" si="120"/>
        <v>666.5</v>
      </c>
      <c r="GT50" s="15">
        <f t="shared" si="79"/>
        <v>1650</v>
      </c>
      <c r="GU50" s="7">
        <f t="shared" si="80"/>
        <v>3.3795000000000002</v>
      </c>
      <c r="GV50" s="7">
        <f t="shared" si="81"/>
        <v>13.518000000000001</v>
      </c>
      <c r="GW50" s="7">
        <f t="shared" si="82"/>
        <v>35.117759504740292</v>
      </c>
      <c r="GX50" s="7">
        <f t="shared" si="83"/>
        <v>6.5016312685003133</v>
      </c>
      <c r="GY50" s="7">
        <f t="shared" si="84"/>
        <v>139.31969261571925</v>
      </c>
      <c r="GZ50" s="7">
        <f t="shared" si="85"/>
        <v>74.94</v>
      </c>
      <c r="HA50" s="7">
        <f t="shared" si="86"/>
        <v>299.76</v>
      </c>
      <c r="HB50" s="7">
        <f t="shared" si="87"/>
        <v>221.35</v>
      </c>
      <c r="HC50" s="7">
        <f t="shared" si="88"/>
        <v>140.44754526787383</v>
      </c>
      <c r="HD50" s="7">
        <f t="shared" si="89"/>
        <v>583.14754526787385</v>
      </c>
      <c r="HE50" s="2">
        <f t="shared" si="121"/>
        <v>1.0556403299027481</v>
      </c>
      <c r="HF50" s="7">
        <f t="shared" si="90"/>
        <v>8.3513216217319233</v>
      </c>
      <c r="HG50" s="7">
        <f t="shared" si="91"/>
        <v>18.507718696397941</v>
      </c>
      <c r="HH50" s="7">
        <v>0.61403508771929827</v>
      </c>
      <c r="HI50" s="4">
        <v>-1428</v>
      </c>
      <c r="HK50" s="4">
        <v>20</v>
      </c>
      <c r="HL50" s="4">
        <v>1.0900000000000001</v>
      </c>
      <c r="HM50" s="4">
        <v>142</v>
      </c>
      <c r="HN50" s="4">
        <v>3.5</v>
      </c>
      <c r="HO50" s="15">
        <f>(2*HM50)+(HK50/6)</f>
        <v>287.33333333333331</v>
      </c>
      <c r="HP50" s="64">
        <v>8.7200000000000006</v>
      </c>
      <c r="HQ50" s="63">
        <v>1.319</v>
      </c>
      <c r="HR50" s="62">
        <v>165.5</v>
      </c>
      <c r="HS50" s="62">
        <v>24.4</v>
      </c>
      <c r="HT50" s="4">
        <v>612</v>
      </c>
      <c r="HU50" s="4">
        <v>1400</v>
      </c>
      <c r="HV50" s="40">
        <f>HW50/4</f>
        <v>3.052</v>
      </c>
      <c r="HW50" s="40">
        <f>HP50*HU50/1000</f>
        <v>12.208</v>
      </c>
      <c r="HX50" s="40">
        <f>((HP50/HK50)/(HQ50/HL50))*100</f>
        <v>36.030326004548904</v>
      </c>
      <c r="HY50" s="29">
        <f>HP50/HQ50</f>
        <v>6.6110689916603498</v>
      </c>
      <c r="HZ50" s="29">
        <f>HR50/HQ50</f>
        <v>125.47384382107658</v>
      </c>
      <c r="IA50" s="40">
        <f>IB50/4</f>
        <v>57.924999999999997</v>
      </c>
      <c r="IB50" s="40">
        <f>HR50*HU50/1000</f>
        <v>231.7</v>
      </c>
      <c r="IC50" s="44">
        <f>HR50+HS50</f>
        <v>189.9</v>
      </c>
      <c r="ID50" s="7">
        <f>((HP50*100)/2.1428)*0.357</f>
        <v>145.2790741086429</v>
      </c>
      <c r="IE50" s="44">
        <f>((HR50+HS50)*2)+ID50</f>
        <v>525.07907410864289</v>
      </c>
      <c r="IF50" s="28">
        <f>((HR50/HM50)/(HQ50*100/HL50))*100</f>
        <v>0.96314429411953129</v>
      </c>
      <c r="IG50" s="44">
        <f>((HS50/HN50)/(HQ50*100/HL50))*100</f>
        <v>5.7610744070183042</v>
      </c>
      <c r="IH50" s="7">
        <f>HK50/HL50</f>
        <v>18.348623853211009</v>
      </c>
      <c r="II50" s="2"/>
      <c r="IP50" s="15"/>
      <c r="IW50" s="40"/>
      <c r="IX50" s="40"/>
      <c r="IY50" s="40"/>
      <c r="IZ50" s="29"/>
      <c r="JA50" s="29"/>
      <c r="JB50" s="40"/>
      <c r="JC50" s="40"/>
      <c r="JD50" s="44"/>
      <c r="JE50" s="7"/>
      <c r="JF50" s="44"/>
      <c r="JG50" s="28"/>
      <c r="JH50" s="44"/>
      <c r="JI50" s="7"/>
      <c r="JQ50" s="15"/>
      <c r="JY50" s="40"/>
      <c r="JZ50" s="40"/>
      <c r="KA50" s="29"/>
      <c r="KB50" s="29"/>
      <c r="KC50" s="40"/>
      <c r="KD50" s="40"/>
      <c r="KE50" s="44"/>
      <c r="KF50" s="7"/>
      <c r="KG50" s="49"/>
      <c r="KH50" s="28"/>
      <c r="KI50" s="44"/>
      <c r="KJ50" s="7"/>
      <c r="KK50" s="2">
        <f t="shared" si="92"/>
        <v>0.6871345029239766</v>
      </c>
      <c r="KL50" s="15">
        <f t="shared" si="93"/>
        <v>-1052</v>
      </c>
      <c r="KM50" s="15">
        <f t="shared" si="94"/>
        <v>2</v>
      </c>
      <c r="KN50" s="15">
        <f t="shared" si="95"/>
        <v>20</v>
      </c>
      <c r="KO50" s="2">
        <f t="shared" si="96"/>
        <v>1.0833333333333333</v>
      </c>
      <c r="KP50" s="15">
        <f t="shared" si="97"/>
        <v>143</v>
      </c>
      <c r="KQ50" s="7">
        <f t="shared" si="98"/>
        <v>4.0666666666666664</v>
      </c>
      <c r="KR50" s="15">
        <f t="shared" si="99"/>
        <v>289.33333333333331</v>
      </c>
      <c r="KS50" s="7">
        <f t="shared" si="100"/>
        <v>8.5266666666666655</v>
      </c>
      <c r="KT50" s="7">
        <f t="shared" si="101"/>
        <v>1.3093333333333332</v>
      </c>
      <c r="KU50" s="7">
        <f t="shared" si="102"/>
        <v>171</v>
      </c>
      <c r="KV50" s="7">
        <f t="shared" si="103"/>
        <v>39.866666666666667</v>
      </c>
      <c r="KW50" s="15">
        <f t="shared" si="104"/>
        <v>648.33333333333337</v>
      </c>
      <c r="KX50" s="15">
        <f t="shared" si="105"/>
        <v>1566.6666666666667</v>
      </c>
      <c r="KY50" s="7">
        <f t="shared" si="106"/>
        <v>3.2703333333333333</v>
      </c>
      <c r="KZ50" s="7">
        <f t="shared" si="107"/>
        <v>13.081333333333333</v>
      </c>
      <c r="LA50" s="7">
        <f t="shared" si="108"/>
        <v>35.421948338009827</v>
      </c>
      <c r="LB50" s="7">
        <f t="shared" si="109"/>
        <v>6.5381105095536585</v>
      </c>
      <c r="LC50" s="7">
        <f t="shared" si="110"/>
        <v>134.70440968417168</v>
      </c>
      <c r="LD50" s="7">
        <f t="shared" si="111"/>
        <v>69.268333333333331</v>
      </c>
      <c r="LE50" s="7">
        <f t="shared" si="112"/>
        <v>277.07333333333332</v>
      </c>
      <c r="LF50" s="7">
        <f t="shared" si="113"/>
        <v>210.86666666666667</v>
      </c>
      <c r="LG50" s="7">
        <f t="shared" si="114"/>
        <v>142.05805488146351</v>
      </c>
      <c r="LH50" s="15">
        <f t="shared" si="115"/>
        <v>563.79138821479683</v>
      </c>
      <c r="LI50" s="2">
        <f t="shared" si="122"/>
        <v>1.0248083179750092</v>
      </c>
      <c r="LJ50" s="2">
        <f t="shared" si="116"/>
        <v>7.4879058834940508</v>
      </c>
      <c r="LK50" s="2">
        <f t="shared" si="117"/>
        <v>18.454687082002298</v>
      </c>
    </row>
    <row r="51" spans="1:332" x14ac:dyDescent="0.25">
      <c r="A51" s="9">
        <v>80</v>
      </c>
      <c r="B51" s="2" t="s">
        <v>9</v>
      </c>
      <c r="C51" s="2">
        <v>47</v>
      </c>
      <c r="D51" s="4">
        <v>1</v>
      </c>
      <c r="E51" s="2">
        <v>59</v>
      </c>
      <c r="F51" s="2">
        <v>1.62</v>
      </c>
      <c r="G51" s="2">
        <v>22.481329065691202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6</v>
      </c>
      <c r="R51" s="15">
        <v>1</v>
      </c>
      <c r="S51" s="2">
        <v>0.13559322033898305</v>
      </c>
      <c r="T51" s="4">
        <v>0</v>
      </c>
      <c r="U51" s="4">
        <v>0</v>
      </c>
      <c r="V51" s="11">
        <v>0</v>
      </c>
      <c r="W51" s="11">
        <v>69</v>
      </c>
      <c r="X51" s="11">
        <v>123.33</v>
      </c>
      <c r="Y51" s="2" t="s">
        <v>7</v>
      </c>
      <c r="Z51" s="12">
        <v>0</v>
      </c>
      <c r="EE51" s="32">
        <v>1.1864406779661016</v>
      </c>
      <c r="EF51" s="5">
        <v>-533</v>
      </c>
      <c r="EG51" s="5">
        <v>4</v>
      </c>
      <c r="EH51" s="5">
        <v>26</v>
      </c>
      <c r="EI51" s="5">
        <v>0.56000000000000005</v>
      </c>
      <c r="EJ51" s="5">
        <v>156</v>
      </c>
      <c r="EK51" s="29">
        <v>3.1</v>
      </c>
      <c r="EL51" s="36">
        <f t="shared" si="118"/>
        <v>316.33333333333331</v>
      </c>
      <c r="EM51" s="29">
        <v>11.25</v>
      </c>
      <c r="EN51" s="29">
        <v>0.63</v>
      </c>
      <c r="EO51" s="29">
        <v>61.1</v>
      </c>
      <c r="EP51" s="29">
        <v>23</v>
      </c>
      <c r="EQ51" s="5">
        <v>412</v>
      </c>
      <c r="ER51" s="37">
        <v>1680</v>
      </c>
      <c r="ES51" s="42">
        <f t="shared" si="50"/>
        <v>4.7249999999999996</v>
      </c>
      <c r="ET51" s="42">
        <f t="shared" si="51"/>
        <v>18.899999999999999</v>
      </c>
      <c r="EU51" s="30">
        <f t="shared" si="52"/>
        <v>38.461538461538467</v>
      </c>
      <c r="EV51" s="30">
        <f t="shared" si="53"/>
        <v>17.857142857142858</v>
      </c>
      <c r="EW51" s="30">
        <f t="shared" si="54"/>
        <v>96.984126984126988</v>
      </c>
      <c r="EX51" s="42">
        <f t="shared" si="55"/>
        <v>25.661999999999999</v>
      </c>
      <c r="EY51" s="42">
        <f t="shared" si="56"/>
        <v>102.648</v>
      </c>
      <c r="EZ51" s="30">
        <f t="shared" si="57"/>
        <v>84.1</v>
      </c>
      <c r="FA51" s="7">
        <f t="shared" si="58"/>
        <v>187.42999813328359</v>
      </c>
      <c r="FB51" s="30">
        <f t="shared" si="59"/>
        <v>355.62999813328361</v>
      </c>
      <c r="FC51" s="33">
        <f t="shared" si="119"/>
        <v>0.34814814814814821</v>
      </c>
      <c r="FD51" s="30">
        <f t="shared" si="60"/>
        <v>6.5949820788530467</v>
      </c>
      <c r="FE51" s="30">
        <f t="shared" si="61"/>
        <v>46.428571428571423</v>
      </c>
      <c r="FF51" s="29">
        <v>1.44</v>
      </c>
      <c r="FG51" s="5">
        <v>-1439</v>
      </c>
      <c r="FH51" s="5">
        <v>3</v>
      </c>
      <c r="FI51" s="5">
        <v>31</v>
      </c>
      <c r="FJ51" s="5">
        <v>0.56000000000000005</v>
      </c>
      <c r="FK51" s="5">
        <v>158</v>
      </c>
      <c r="FL51" s="5">
        <v>3.7</v>
      </c>
      <c r="FM51" s="37">
        <f t="shared" si="123"/>
        <v>321.16666666666669</v>
      </c>
      <c r="FN51" s="33">
        <v>10.73</v>
      </c>
      <c r="FO51" s="33">
        <v>0.57200000000000006</v>
      </c>
      <c r="FP51" s="29">
        <v>136.69999999999999</v>
      </c>
      <c r="FQ51" s="29">
        <v>33.9</v>
      </c>
      <c r="FR51" s="5">
        <v>454</v>
      </c>
      <c r="FS51" s="4">
        <v>1350</v>
      </c>
      <c r="FT51" s="40">
        <f>FU51/4</f>
        <v>3.621375</v>
      </c>
      <c r="FU51" s="40">
        <f>FN51*FS51/1000</f>
        <v>14.4855</v>
      </c>
      <c r="FV51" s="40">
        <f>((FN51/FI51)/(FO51/FJ51))*100</f>
        <v>33.886758402887438</v>
      </c>
      <c r="FW51" s="29">
        <f>FN51/FO51</f>
        <v>18.758741258741257</v>
      </c>
      <c r="FX51" s="29">
        <f>FP51/FO51</f>
        <v>238.98601398601394</v>
      </c>
      <c r="FY51" s="40">
        <f>FZ51/4</f>
        <v>46.13624999999999</v>
      </c>
      <c r="FZ51" s="40">
        <f>FP51*FS51/1000</f>
        <v>184.54499999999996</v>
      </c>
      <c r="GA51" s="44">
        <f>FP51+FQ51</f>
        <v>170.6</v>
      </c>
      <c r="GB51" s="7">
        <f>((FN51*100)/2.1428)*0.357</f>
        <v>178.76656710845623</v>
      </c>
      <c r="GC51" s="44">
        <f>((FP51+FQ51)*2)+GB51</f>
        <v>519.96656710845627</v>
      </c>
      <c r="GD51" s="28">
        <f>((FP51/FK51)/(FO51*100/FJ51))*100</f>
        <v>0.84703903691245463</v>
      </c>
      <c r="GE51" s="44">
        <f>((FQ51/FL51)/(FO51*100/FJ51))*100</f>
        <v>8.9699489699489696</v>
      </c>
      <c r="GF51" s="7">
        <f>FI51/FJ51</f>
        <v>55.357142857142854</v>
      </c>
      <c r="GG51" s="2">
        <f t="shared" si="67"/>
        <v>1.3132203389830508</v>
      </c>
      <c r="GH51" s="15">
        <f t="shared" si="68"/>
        <v>-986</v>
      </c>
      <c r="GI51" s="15">
        <f t="shared" si="69"/>
        <v>3.5</v>
      </c>
      <c r="GJ51" s="15">
        <f t="shared" si="70"/>
        <v>28.5</v>
      </c>
      <c r="GK51" s="2">
        <f t="shared" si="71"/>
        <v>0.56000000000000005</v>
      </c>
      <c r="GL51" s="15">
        <f t="shared" si="72"/>
        <v>157</v>
      </c>
      <c r="GM51" s="7">
        <f t="shared" si="73"/>
        <v>3.4000000000000004</v>
      </c>
      <c r="GN51" s="15">
        <f t="shared" si="74"/>
        <v>318.75</v>
      </c>
      <c r="GO51" s="7">
        <f t="shared" si="75"/>
        <v>10.99</v>
      </c>
      <c r="GP51" s="7">
        <f t="shared" si="76"/>
        <v>0.60099999999999998</v>
      </c>
      <c r="GQ51" s="7">
        <f t="shared" si="77"/>
        <v>98.899999999999991</v>
      </c>
      <c r="GR51" s="7">
        <f t="shared" si="78"/>
        <v>28.45</v>
      </c>
      <c r="GS51" s="15">
        <f t="shared" si="120"/>
        <v>433</v>
      </c>
      <c r="GT51" s="15">
        <f t="shared" si="79"/>
        <v>1515</v>
      </c>
      <c r="GU51" s="7">
        <f t="shared" si="80"/>
        <v>4.1731875</v>
      </c>
      <c r="GV51" s="7">
        <f t="shared" si="81"/>
        <v>16.69275</v>
      </c>
      <c r="GW51" s="7">
        <f t="shared" si="82"/>
        <v>36.174148432212952</v>
      </c>
      <c r="GX51" s="7">
        <f t="shared" si="83"/>
        <v>18.307942057942057</v>
      </c>
      <c r="GY51" s="7">
        <f t="shared" si="84"/>
        <v>167.98507048507048</v>
      </c>
      <c r="GZ51" s="7">
        <f t="shared" si="85"/>
        <v>35.899124999999998</v>
      </c>
      <c r="HA51" s="7">
        <f t="shared" si="86"/>
        <v>143.59649999999999</v>
      </c>
      <c r="HB51" s="7">
        <f t="shared" si="87"/>
        <v>127.35</v>
      </c>
      <c r="HC51" s="7">
        <f t="shared" si="88"/>
        <v>183.0982826208699</v>
      </c>
      <c r="HD51" s="7">
        <f t="shared" si="89"/>
        <v>437.79828262086994</v>
      </c>
      <c r="HE51" s="2">
        <f t="shared" si="121"/>
        <v>0.59759359253030142</v>
      </c>
      <c r="HF51" s="7">
        <f t="shared" si="90"/>
        <v>7.7824655244010081</v>
      </c>
      <c r="HG51" s="7">
        <f t="shared" si="91"/>
        <v>50.892857142857139</v>
      </c>
      <c r="HH51" s="7"/>
      <c r="HK51" s="4">
        <v>35</v>
      </c>
      <c r="HL51" s="4">
        <v>0.57999999999999996</v>
      </c>
      <c r="HM51" s="4">
        <v>162</v>
      </c>
      <c r="HN51" s="4">
        <v>3.8</v>
      </c>
      <c r="HO51" s="15">
        <f>(2*HM51)+(HK51/6)</f>
        <v>329.83333333333331</v>
      </c>
      <c r="HP51" s="64">
        <v>12.37</v>
      </c>
      <c r="HQ51" s="63">
        <v>0.68799999999999994</v>
      </c>
      <c r="HR51" s="62">
        <v>120.1</v>
      </c>
      <c r="HS51" s="62">
        <v>37.6</v>
      </c>
      <c r="HT51" s="4">
        <v>474</v>
      </c>
      <c r="HV51" s="40"/>
      <c r="HW51" s="40"/>
      <c r="HX51" s="40">
        <f>((HP51/HK51)/(HQ51/HL51))*100</f>
        <v>29.794850498338871</v>
      </c>
      <c r="HY51" s="29">
        <f>HP51/HQ51</f>
        <v>17.979651162790699</v>
      </c>
      <c r="HZ51" s="29">
        <f>HR51/HQ51</f>
        <v>174.56395348837211</v>
      </c>
      <c r="IA51" s="40"/>
      <c r="IB51" s="40"/>
      <c r="IC51" s="44">
        <f>HR51+HS51</f>
        <v>157.69999999999999</v>
      </c>
      <c r="ID51" s="7">
        <f>((HP51*100)/2.1428)*0.357</f>
        <v>206.08969572521934</v>
      </c>
      <c r="IE51" s="44">
        <f>((HR51+HS51)*2)+ID51</f>
        <v>521.48969572521935</v>
      </c>
      <c r="IF51" s="28">
        <f>((HR51/HM51)/(HQ51*100/HL51))*100</f>
        <v>0.62498205569910992</v>
      </c>
      <c r="IG51" s="44">
        <f>((HS51/HN51)/(HQ51*100/HL51))*100</f>
        <v>8.3414932680538563</v>
      </c>
      <c r="IH51" s="7">
        <f>HK51/HL51</f>
        <v>60.344827586206904</v>
      </c>
      <c r="II51" s="2">
        <v>0.98870056497175141</v>
      </c>
      <c r="IL51" s="4">
        <v>42</v>
      </c>
      <c r="IM51" s="4">
        <v>0.67</v>
      </c>
      <c r="IN51" s="4">
        <v>164</v>
      </c>
      <c r="IO51" s="4">
        <v>3.6</v>
      </c>
      <c r="IP51" s="15">
        <f>(2*IN51)+(IL51/6)</f>
        <v>335</v>
      </c>
      <c r="IQ51" s="4">
        <v>8.4</v>
      </c>
      <c r="IR51" s="4">
        <v>1.33</v>
      </c>
      <c r="IS51" s="4">
        <v>65.599999999999994</v>
      </c>
      <c r="IT51" s="4">
        <v>50.7</v>
      </c>
      <c r="IU51" s="4">
        <v>406</v>
      </c>
      <c r="IV51" s="4">
        <v>1400</v>
      </c>
      <c r="IW51" s="40">
        <f>IX51/4</f>
        <v>2.94</v>
      </c>
      <c r="IX51" s="40">
        <f>IQ51*IV51/1000</f>
        <v>11.76</v>
      </c>
      <c r="IY51" s="40">
        <f>((IQ51/IL51)/(IR51/IM51))*100</f>
        <v>10.075187969924814</v>
      </c>
      <c r="IZ51" s="29">
        <f>IQ51/IR51</f>
        <v>6.3157894736842106</v>
      </c>
      <c r="JA51" s="29">
        <f>IS51/IR51</f>
        <v>49.323308270676684</v>
      </c>
      <c r="JB51" s="40">
        <f>JC51/4</f>
        <v>22.959999999999997</v>
      </c>
      <c r="JC51" s="40">
        <f>IS51*IV51/1000</f>
        <v>91.839999999999989</v>
      </c>
      <c r="JD51" s="44">
        <f>IS51+IT51</f>
        <v>116.3</v>
      </c>
      <c r="JE51" s="7">
        <f>((IQ51*100)/2.1428)*0.357</f>
        <v>139.94773193951838</v>
      </c>
      <c r="JF51" s="44">
        <f>((IS51+IT51)*2)+JE51</f>
        <v>372.54773193951837</v>
      </c>
      <c r="JG51" s="28">
        <f>((IS51/IN51)/(IR51*100/IM51))*100</f>
        <v>0.20150375939849621</v>
      </c>
      <c r="JH51" s="44">
        <f>((IT51/IO51)/(IR51*100/IM51))*100</f>
        <v>7.0946115288220559</v>
      </c>
      <c r="JI51" s="7">
        <f>IL51/IM51</f>
        <v>62.686567164179102</v>
      </c>
      <c r="JM51" s="4">
        <v>30</v>
      </c>
      <c r="JN51" s="4">
        <v>0.55000000000000004</v>
      </c>
      <c r="JO51" s="4">
        <v>150</v>
      </c>
      <c r="JP51" s="4">
        <v>3.4</v>
      </c>
      <c r="JQ51" s="15">
        <f>(2*JO51)+(JM51/6)</f>
        <v>305</v>
      </c>
      <c r="JR51" s="4">
        <v>7.58</v>
      </c>
      <c r="JS51" s="4">
        <v>0.19600000000000001</v>
      </c>
      <c r="JT51" s="4">
        <v>34.700000000000003</v>
      </c>
      <c r="JU51" s="4">
        <v>12.4</v>
      </c>
      <c r="JV51" s="4">
        <v>270</v>
      </c>
      <c r="JY51" s="40"/>
      <c r="JZ51" s="40">
        <f>((JR51/JM51)/(JS51/JN51))*100</f>
        <v>70.901360544217695</v>
      </c>
      <c r="KA51" s="29">
        <f>JR51/JS51</f>
        <v>38.673469387755098</v>
      </c>
      <c r="KB51" s="29">
        <f>JT51/JS51</f>
        <v>177.04081632653063</v>
      </c>
      <c r="KC51" s="40"/>
      <c r="KD51" s="40"/>
      <c r="KE51" s="44">
        <f>JT51+JU51</f>
        <v>47.1</v>
      </c>
      <c r="KF51" s="7">
        <f>((JR51*100)/2.1428)*0.357</f>
        <v>126.28616763113685</v>
      </c>
      <c r="KG51" s="49">
        <f>((JT51+JU51)*2)+KF51</f>
        <v>220.48616763113685</v>
      </c>
      <c r="KH51" s="28">
        <f>((JT51/JO51)/(JS51*100/JN51))*100</f>
        <v>0.64914965986394568</v>
      </c>
      <c r="KI51" s="44">
        <f>((JU51/JP51)/(JS51*100/JN51))*100</f>
        <v>10.234093637454984</v>
      </c>
      <c r="KJ51" s="7">
        <f>JM51/JN51</f>
        <v>54.54545454545454</v>
      </c>
      <c r="KK51" s="2">
        <f t="shared" si="92"/>
        <v>1.2050470809792844</v>
      </c>
      <c r="KL51" s="15">
        <f t="shared" si="93"/>
        <v>-986</v>
      </c>
      <c r="KM51" s="15">
        <f t="shared" si="94"/>
        <v>3.5</v>
      </c>
      <c r="KN51" s="15">
        <f t="shared" si="95"/>
        <v>32.799999999999997</v>
      </c>
      <c r="KO51" s="2">
        <f t="shared" si="96"/>
        <v>0.58399999999999996</v>
      </c>
      <c r="KP51" s="15">
        <f t="shared" si="97"/>
        <v>158</v>
      </c>
      <c r="KQ51" s="7">
        <f t="shared" si="98"/>
        <v>3.5200000000000005</v>
      </c>
      <c r="KR51" s="15">
        <f t="shared" si="99"/>
        <v>321.46666666666664</v>
      </c>
      <c r="KS51" s="7">
        <f t="shared" si="100"/>
        <v>10.065999999999999</v>
      </c>
      <c r="KT51" s="7">
        <f t="shared" si="101"/>
        <v>0.68320000000000003</v>
      </c>
      <c r="KU51" s="7">
        <f t="shared" si="102"/>
        <v>83.64</v>
      </c>
      <c r="KV51" s="7">
        <f t="shared" si="103"/>
        <v>31.52</v>
      </c>
      <c r="KW51" s="15">
        <f t="shared" si="104"/>
        <v>403.2</v>
      </c>
      <c r="KX51" s="15">
        <f t="shared" si="105"/>
        <v>1476.6666666666667</v>
      </c>
      <c r="KY51" s="7">
        <f t="shared" si="106"/>
        <v>3.7621249999999997</v>
      </c>
      <c r="KZ51" s="7">
        <f t="shared" si="107"/>
        <v>15.048499999999999</v>
      </c>
      <c r="LA51" s="7">
        <f t="shared" si="108"/>
        <v>36.623939175381459</v>
      </c>
      <c r="LB51" s="7">
        <f t="shared" si="109"/>
        <v>19.916958828022825</v>
      </c>
      <c r="LC51" s="7">
        <f t="shared" si="110"/>
        <v>147.37964381114406</v>
      </c>
      <c r="LD51" s="7">
        <f t="shared" si="111"/>
        <v>31.586083333333331</v>
      </c>
      <c r="LE51" s="7">
        <f t="shared" si="112"/>
        <v>126.34433333333332</v>
      </c>
      <c r="LF51" s="7">
        <f t="shared" si="113"/>
        <v>115.16</v>
      </c>
      <c r="LG51" s="7">
        <f t="shared" si="114"/>
        <v>167.70403210752289</v>
      </c>
      <c r="LH51" s="15">
        <f t="shared" si="115"/>
        <v>398.02403210752288</v>
      </c>
      <c r="LI51" s="2">
        <f t="shared" si="122"/>
        <v>0.53416453200443093</v>
      </c>
      <c r="LJ51" s="2">
        <f t="shared" si="116"/>
        <v>8.2470258966265835</v>
      </c>
      <c r="LK51" s="2">
        <f t="shared" si="117"/>
        <v>55.872512716310972</v>
      </c>
      <c r="LP51" s="4">
        <v>28</v>
      </c>
      <c r="LQ51" s="4">
        <v>0.5</v>
      </c>
      <c r="LR51" s="4">
        <v>146</v>
      </c>
      <c r="LT51" s="15">
        <f>(2*LR51)+(LP51/6)</f>
        <v>296.66666666666669</v>
      </c>
    </row>
    <row r="52" spans="1:332" x14ac:dyDescent="0.25">
      <c r="A52" s="9">
        <v>81</v>
      </c>
      <c r="B52" s="2" t="s">
        <v>9</v>
      </c>
      <c r="C52" s="2">
        <v>58</v>
      </c>
      <c r="D52" s="4">
        <v>1</v>
      </c>
      <c r="E52" s="2">
        <v>80</v>
      </c>
      <c r="F52" s="2">
        <v>1.75</v>
      </c>
      <c r="G52" s="2">
        <v>26.122448979591837</v>
      </c>
      <c r="H52" s="15">
        <v>1</v>
      </c>
      <c r="I52" s="15">
        <v>0</v>
      </c>
      <c r="J52" s="15">
        <v>1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5</v>
      </c>
      <c r="R52" s="15">
        <v>0</v>
      </c>
      <c r="S52" s="2">
        <v>0</v>
      </c>
      <c r="T52" s="4">
        <v>0</v>
      </c>
      <c r="U52" s="4">
        <v>0</v>
      </c>
      <c r="V52" s="11">
        <v>0</v>
      </c>
      <c r="W52" s="11">
        <v>41</v>
      </c>
      <c r="X52" s="11">
        <v>89.81</v>
      </c>
      <c r="Y52" s="2" t="s">
        <v>8</v>
      </c>
      <c r="Z52" s="12">
        <v>0</v>
      </c>
      <c r="EE52" s="32">
        <v>0.9375</v>
      </c>
      <c r="EF52" s="5">
        <v>-1400</v>
      </c>
      <c r="EG52" s="5">
        <v>0</v>
      </c>
      <c r="EH52" s="5">
        <v>22</v>
      </c>
      <c r="EI52" s="5">
        <v>1.05</v>
      </c>
      <c r="EJ52" s="5">
        <v>141</v>
      </c>
      <c r="EK52" s="29">
        <v>4.2</v>
      </c>
      <c r="EL52" s="36">
        <f t="shared" si="118"/>
        <v>285.66666666666669</v>
      </c>
      <c r="EM52" s="29">
        <v>7.89</v>
      </c>
      <c r="EN52" s="29">
        <v>0.83299999999999996</v>
      </c>
      <c r="EO52" s="29">
        <v>58.4</v>
      </c>
      <c r="EP52" s="29">
        <v>23.5</v>
      </c>
      <c r="EQ52" s="5">
        <v>334</v>
      </c>
      <c r="ER52" s="37">
        <v>1800</v>
      </c>
      <c r="ES52" s="42">
        <f t="shared" si="50"/>
        <v>3.5505</v>
      </c>
      <c r="ET52" s="42">
        <f t="shared" si="51"/>
        <v>14.202</v>
      </c>
      <c r="EU52" s="30">
        <f t="shared" si="52"/>
        <v>45.206264323911391</v>
      </c>
      <c r="EV52" s="30">
        <f t="shared" si="53"/>
        <v>9.4717887154861948</v>
      </c>
      <c r="EW52" s="30">
        <f t="shared" si="54"/>
        <v>70.108043217286919</v>
      </c>
      <c r="EX52" s="42">
        <f t="shared" si="55"/>
        <v>26.28</v>
      </c>
      <c r="EY52" s="42">
        <f t="shared" si="56"/>
        <v>105.12</v>
      </c>
      <c r="EZ52" s="30">
        <f t="shared" si="57"/>
        <v>81.900000000000006</v>
      </c>
      <c r="FA52" s="7">
        <f t="shared" si="58"/>
        <v>131.45090535747619</v>
      </c>
      <c r="FB52" s="30">
        <f t="shared" si="59"/>
        <v>295.2509053574762</v>
      </c>
      <c r="FC52" s="33">
        <f t="shared" si="119"/>
        <v>0.5220811728946898</v>
      </c>
      <c r="FD52" s="30">
        <f t="shared" si="60"/>
        <v>7.0528211284513809</v>
      </c>
      <c r="FE52" s="30">
        <f t="shared" si="61"/>
        <v>20.952380952380953</v>
      </c>
      <c r="FF52" s="29">
        <v>0.83333333333333337</v>
      </c>
      <c r="FG52" s="5">
        <v>-850</v>
      </c>
      <c r="FH52" s="5">
        <v>0</v>
      </c>
      <c r="FI52" s="5">
        <v>28</v>
      </c>
      <c r="FJ52" s="5">
        <v>0.92</v>
      </c>
      <c r="FK52" s="5">
        <v>141</v>
      </c>
      <c r="FL52" s="5">
        <v>3.8</v>
      </c>
      <c r="FM52" s="37">
        <f t="shared" si="123"/>
        <v>286.66666666666669</v>
      </c>
      <c r="FN52" s="33">
        <v>6.44</v>
      </c>
      <c r="FO52" s="33">
        <v>0.51400000000000001</v>
      </c>
      <c r="FP52" s="29">
        <v>99.5</v>
      </c>
      <c r="FQ52" s="29">
        <v>14.6</v>
      </c>
      <c r="FR52" s="5">
        <v>312</v>
      </c>
      <c r="FS52" s="4">
        <v>1600</v>
      </c>
      <c r="FT52" s="40">
        <f>FU52/4</f>
        <v>2.5760000000000001</v>
      </c>
      <c r="FU52" s="40">
        <f>FN52*FS52/1000</f>
        <v>10.304</v>
      </c>
      <c r="FV52" s="40">
        <f>((FN52/FI52)/(FO52/FJ52))*100</f>
        <v>41.167315175097279</v>
      </c>
      <c r="FW52" s="29">
        <f>FN52/FO52</f>
        <v>12.529182879377432</v>
      </c>
      <c r="FX52" s="29">
        <f>FP52/FO52</f>
        <v>193.57976653696497</v>
      </c>
      <c r="FY52" s="40">
        <f>FZ52/4</f>
        <v>39.799999999999997</v>
      </c>
      <c r="FZ52" s="40">
        <f>FP52*FS52/1000</f>
        <v>159.19999999999999</v>
      </c>
      <c r="GA52" s="44">
        <f>FP52+FQ52</f>
        <v>114.1</v>
      </c>
      <c r="GB52" s="7">
        <f>((FN52*100)/2.1428)*0.357</f>
        <v>107.29326115363078</v>
      </c>
      <c r="GC52" s="44">
        <f>((FP52+FQ52)*2)+GB52</f>
        <v>335.49326115363078</v>
      </c>
      <c r="GD52" s="28">
        <f>((FP52/FK52)/(FO52*100/FJ52))*100</f>
        <v>1.2630736540000553</v>
      </c>
      <c r="GE52" s="44">
        <f>((FQ52/FL52)/(FO52*100/FJ52))*100</f>
        <v>6.8769199262748311</v>
      </c>
      <c r="GF52" s="7">
        <f>FI52/FJ52</f>
        <v>30.434782608695652</v>
      </c>
      <c r="GG52" s="2">
        <f t="shared" si="67"/>
        <v>0.88541666666666674</v>
      </c>
      <c r="GH52" s="15">
        <f t="shared" si="68"/>
        <v>-1125</v>
      </c>
      <c r="GI52" s="15">
        <f t="shared" si="69"/>
        <v>0</v>
      </c>
      <c r="GJ52" s="15">
        <f t="shared" si="70"/>
        <v>25</v>
      </c>
      <c r="GK52" s="2">
        <f t="shared" si="71"/>
        <v>0.9850000000000001</v>
      </c>
      <c r="GL52" s="15">
        <f t="shared" si="72"/>
        <v>141</v>
      </c>
      <c r="GM52" s="7">
        <f t="shared" si="73"/>
        <v>4</v>
      </c>
      <c r="GN52" s="15">
        <f t="shared" si="74"/>
        <v>286.16666666666669</v>
      </c>
      <c r="GO52" s="7">
        <f t="shared" si="75"/>
        <v>7.165</v>
      </c>
      <c r="GP52" s="7">
        <f t="shared" si="76"/>
        <v>0.67349999999999999</v>
      </c>
      <c r="GQ52" s="7">
        <f t="shared" si="77"/>
        <v>78.95</v>
      </c>
      <c r="GR52" s="7">
        <f t="shared" si="78"/>
        <v>19.05</v>
      </c>
      <c r="GS52" s="15">
        <f t="shared" si="120"/>
        <v>323</v>
      </c>
      <c r="GT52" s="15">
        <f t="shared" si="79"/>
        <v>1700</v>
      </c>
      <c r="GU52" s="7">
        <f t="shared" si="80"/>
        <v>3.06325</v>
      </c>
      <c r="GV52" s="7">
        <f t="shared" si="81"/>
        <v>12.253</v>
      </c>
      <c r="GW52" s="7">
        <f t="shared" si="82"/>
        <v>43.186789749504335</v>
      </c>
      <c r="GX52" s="7">
        <f t="shared" si="83"/>
        <v>11.000485797431814</v>
      </c>
      <c r="GY52" s="7">
        <f t="shared" si="84"/>
        <v>131.84390487712594</v>
      </c>
      <c r="GZ52" s="7">
        <f t="shared" si="85"/>
        <v>33.04</v>
      </c>
      <c r="HA52" s="7">
        <f t="shared" si="86"/>
        <v>132.16</v>
      </c>
      <c r="HB52" s="7">
        <f t="shared" si="87"/>
        <v>98</v>
      </c>
      <c r="HC52" s="7">
        <f t="shared" si="88"/>
        <v>119.37208325555349</v>
      </c>
      <c r="HD52" s="7">
        <f t="shared" si="89"/>
        <v>315.37208325555349</v>
      </c>
      <c r="HE52" s="2">
        <f t="shared" si="121"/>
        <v>0.89257741344737251</v>
      </c>
      <c r="HF52" s="7">
        <f t="shared" si="90"/>
        <v>6.9648705273631055</v>
      </c>
      <c r="HG52" s="7">
        <f t="shared" si="91"/>
        <v>25.693581780538302</v>
      </c>
      <c r="HH52" s="7"/>
      <c r="HO52" s="15"/>
      <c r="HP52" s="64">
        <v>18.61</v>
      </c>
      <c r="HQ52" s="63">
        <v>1.9019999999999999</v>
      </c>
      <c r="HR52" s="62">
        <v>162.30000000000001</v>
      </c>
      <c r="HS52" s="62">
        <v>15.3</v>
      </c>
      <c r="HT52" s="4">
        <v>667</v>
      </c>
      <c r="HV52" s="40">
        <f>HW52/4</f>
        <v>0</v>
      </c>
      <c r="HW52" s="40"/>
      <c r="HX52" s="40"/>
      <c r="HY52" s="29">
        <f>HP52/HQ52</f>
        <v>9.784437434279706</v>
      </c>
      <c r="HZ52" s="29">
        <f>HR52/HQ52</f>
        <v>85.33123028391168</v>
      </c>
      <c r="IA52" s="40"/>
      <c r="IB52" s="40"/>
      <c r="IC52" s="44">
        <f>HR52+HS52</f>
        <v>177.60000000000002</v>
      </c>
      <c r="ID52" s="7">
        <f>((HP52*100)/2.1428)*0.357</f>
        <v>310.0508680231473</v>
      </c>
      <c r="IE52" s="44">
        <f>((HR52+HS52)*2)+ID52</f>
        <v>665.2508680231474</v>
      </c>
      <c r="IF52" s="28"/>
      <c r="IG52" s="44"/>
      <c r="IH52" s="7"/>
      <c r="IW52" s="40"/>
      <c r="IX52" s="40"/>
      <c r="IY52" s="40"/>
      <c r="IZ52" s="29"/>
      <c r="JA52" s="29"/>
      <c r="JB52" s="40"/>
      <c r="JC52" s="40"/>
      <c r="JD52" s="44"/>
      <c r="JE52" s="7"/>
      <c r="JF52" s="44"/>
      <c r="JG52" s="28"/>
      <c r="JH52" s="44"/>
      <c r="JI52" s="7"/>
      <c r="JY52" s="40"/>
      <c r="JZ52" s="40"/>
      <c r="KA52" s="29"/>
      <c r="KB52" s="29"/>
      <c r="KC52" s="40"/>
      <c r="KD52" s="40"/>
      <c r="KE52" s="44"/>
      <c r="KF52" s="7"/>
      <c r="KG52" s="49"/>
      <c r="KH52" s="28"/>
      <c r="KI52" s="44"/>
      <c r="KJ52" s="7"/>
      <c r="KK52" s="2">
        <f t="shared" si="92"/>
        <v>0.88541666666666674</v>
      </c>
      <c r="KL52" s="15">
        <f t="shared" si="93"/>
        <v>-1125</v>
      </c>
      <c r="KM52" s="15">
        <f t="shared" si="94"/>
        <v>0</v>
      </c>
      <c r="KN52" s="15">
        <f t="shared" si="95"/>
        <v>25</v>
      </c>
      <c r="KO52" s="2">
        <f t="shared" si="96"/>
        <v>0.9850000000000001</v>
      </c>
      <c r="KP52" s="15">
        <f t="shared" si="97"/>
        <v>141</v>
      </c>
      <c r="KQ52" s="7">
        <f t="shared" si="98"/>
        <v>4</v>
      </c>
      <c r="KR52" s="15">
        <f t="shared" si="99"/>
        <v>286.16666666666669</v>
      </c>
      <c r="KS52" s="7">
        <f t="shared" si="100"/>
        <v>10.979999999999999</v>
      </c>
      <c r="KT52" s="7">
        <f t="shared" si="101"/>
        <v>1.083</v>
      </c>
      <c r="KU52" s="7">
        <f t="shared" si="102"/>
        <v>106.73333333333335</v>
      </c>
      <c r="KV52" s="7">
        <f t="shared" si="103"/>
        <v>17.8</v>
      </c>
      <c r="KW52" s="15">
        <f t="shared" si="104"/>
        <v>437.66666666666669</v>
      </c>
      <c r="KX52" s="15">
        <f t="shared" si="105"/>
        <v>1700</v>
      </c>
      <c r="KY52" s="7">
        <f t="shared" si="106"/>
        <v>2.0421666666666667</v>
      </c>
      <c r="KZ52" s="7">
        <f t="shared" si="107"/>
        <v>12.253</v>
      </c>
      <c r="LA52" s="7">
        <f t="shared" si="108"/>
        <v>43.186789749504335</v>
      </c>
      <c r="LB52" s="7">
        <f t="shared" si="109"/>
        <v>10.595136343047779</v>
      </c>
      <c r="LC52" s="7">
        <f t="shared" si="110"/>
        <v>116.33968001272119</v>
      </c>
      <c r="LD52" s="7">
        <f t="shared" si="111"/>
        <v>33.04</v>
      </c>
      <c r="LE52" s="7">
        <f t="shared" si="112"/>
        <v>132.16</v>
      </c>
      <c r="LF52" s="7">
        <f t="shared" si="113"/>
        <v>124.53333333333335</v>
      </c>
      <c r="LG52" s="7">
        <f t="shared" si="114"/>
        <v>182.93167817808475</v>
      </c>
      <c r="LH52" s="15">
        <f t="shared" si="115"/>
        <v>431.9983448447515</v>
      </c>
      <c r="LI52" s="2">
        <f t="shared" si="122"/>
        <v>0.89257741344737251</v>
      </c>
      <c r="LJ52" s="2">
        <f t="shared" si="116"/>
        <v>6.9648705273631055</v>
      </c>
      <c r="LK52" s="2">
        <f t="shared" si="117"/>
        <v>25.693581780538302</v>
      </c>
    </row>
    <row r="53" spans="1:332" x14ac:dyDescent="0.25">
      <c r="A53" s="9">
        <v>84</v>
      </c>
      <c r="B53" s="2" t="s">
        <v>9</v>
      </c>
      <c r="C53" s="2">
        <v>56</v>
      </c>
      <c r="D53" s="4">
        <v>2</v>
      </c>
      <c r="E53" s="2">
        <v>60</v>
      </c>
      <c r="F53" s="2">
        <v>1.65</v>
      </c>
      <c r="G53" s="2">
        <v>22.03856749311295</v>
      </c>
      <c r="H53" s="15">
        <v>1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5</v>
      </c>
      <c r="R53" s="15">
        <v>0</v>
      </c>
      <c r="S53" s="2">
        <v>0</v>
      </c>
      <c r="T53" s="4">
        <v>0</v>
      </c>
      <c r="U53" s="4">
        <v>0</v>
      </c>
      <c r="V53" s="11">
        <v>0</v>
      </c>
      <c r="W53" s="11">
        <v>45</v>
      </c>
      <c r="X53" s="11">
        <v>149.35</v>
      </c>
      <c r="Y53" s="2" t="s">
        <v>7</v>
      </c>
      <c r="Z53" s="12">
        <v>0</v>
      </c>
      <c r="EE53" s="32">
        <v>0.83333333333333337</v>
      </c>
      <c r="EF53" s="5">
        <v>430</v>
      </c>
      <c r="EG53" s="5">
        <v>0</v>
      </c>
      <c r="EH53" s="5">
        <v>24</v>
      </c>
      <c r="EI53" s="5">
        <v>0.46</v>
      </c>
      <c r="EJ53" s="5">
        <v>139</v>
      </c>
      <c r="EK53" s="29">
        <v>4.2</v>
      </c>
      <c r="EL53" s="36">
        <f t="shared" si="118"/>
        <v>282</v>
      </c>
      <c r="EM53" s="29">
        <v>18.55</v>
      </c>
      <c r="EN53" s="29">
        <v>1.67</v>
      </c>
      <c r="EO53" s="29">
        <v>148.1</v>
      </c>
      <c r="EP53" s="29">
        <v>95.6</v>
      </c>
      <c r="EQ53" s="5">
        <v>936</v>
      </c>
      <c r="ER53" s="37">
        <v>1200</v>
      </c>
      <c r="ES53" s="42">
        <f t="shared" si="50"/>
        <v>5.5650000000000004</v>
      </c>
      <c r="ET53" s="42">
        <f t="shared" si="51"/>
        <v>22.26</v>
      </c>
      <c r="EU53" s="30">
        <f t="shared" si="52"/>
        <v>21.289920159680641</v>
      </c>
      <c r="EV53" s="30">
        <f t="shared" si="53"/>
        <v>11.107784431137725</v>
      </c>
      <c r="EW53" s="30">
        <f t="shared" si="54"/>
        <v>88.682634730538922</v>
      </c>
      <c r="EX53" s="42">
        <f t="shared" si="55"/>
        <v>44.43</v>
      </c>
      <c r="EY53" s="42">
        <f t="shared" si="56"/>
        <v>177.72</v>
      </c>
      <c r="EZ53" s="30">
        <f t="shared" si="57"/>
        <v>243.7</v>
      </c>
      <c r="FA53" s="7">
        <f t="shared" si="58"/>
        <v>309.05124136643644</v>
      </c>
      <c r="FB53" s="30">
        <f t="shared" si="59"/>
        <v>796.45124136643642</v>
      </c>
      <c r="FC53" s="33">
        <f t="shared" si="119"/>
        <v>0.29348210054710722</v>
      </c>
      <c r="FD53" s="30">
        <f t="shared" si="60"/>
        <v>6.2697462218420288</v>
      </c>
      <c r="FE53" s="30">
        <f t="shared" si="61"/>
        <v>52.173913043478258</v>
      </c>
      <c r="FF53" s="29">
        <v>0.55000000000000004</v>
      </c>
      <c r="FG53" s="5">
        <v>270</v>
      </c>
      <c r="FH53" s="5">
        <v>0</v>
      </c>
      <c r="FI53" s="5">
        <v>18</v>
      </c>
      <c r="FJ53" s="5">
        <v>0.47</v>
      </c>
      <c r="FK53" s="5">
        <v>138</v>
      </c>
      <c r="FL53" s="5">
        <v>4.3</v>
      </c>
      <c r="FM53" s="37">
        <f t="shared" si="123"/>
        <v>279</v>
      </c>
      <c r="FN53" s="33">
        <v>5.99</v>
      </c>
      <c r="FO53" s="33">
        <v>0.41700000000000004</v>
      </c>
      <c r="FP53" s="29">
        <v>31.9</v>
      </c>
      <c r="FQ53" s="29">
        <v>18.2</v>
      </c>
      <c r="FR53" s="5">
        <v>222</v>
      </c>
      <c r="FS53" s="4">
        <v>800</v>
      </c>
      <c r="FT53" s="40">
        <f>FU53/4</f>
        <v>1.198</v>
      </c>
      <c r="FU53" s="40">
        <f>FN53*FS53/1000</f>
        <v>4.7919999999999998</v>
      </c>
      <c r="FV53" s="40">
        <f>((FN53/FI53)/(FO53/FJ53))*100</f>
        <v>37.507327471356241</v>
      </c>
      <c r="FW53" s="29">
        <f>FN53/FO53</f>
        <v>14.364508393285371</v>
      </c>
      <c r="FX53" s="29">
        <f>FP53/FO53</f>
        <v>76.498800959232597</v>
      </c>
      <c r="FY53" s="40">
        <f>FZ53/4</f>
        <v>6.38</v>
      </c>
      <c r="FZ53" s="40">
        <f>FP53*FS53/1000</f>
        <v>25.52</v>
      </c>
      <c r="GA53" s="44">
        <f>FP53+FQ53</f>
        <v>50.099999999999994</v>
      </c>
      <c r="GB53" s="7">
        <f>((FN53*100)/2.1428)*0.357</f>
        <v>99.796061228299436</v>
      </c>
      <c r="GC53" s="44">
        <f>((FP53+FQ53)*2)+GB53</f>
        <v>199.99606122829942</v>
      </c>
      <c r="GD53" s="28">
        <f>((FP53/FK53)/(FO53*100/FJ53))*100</f>
        <v>0.26053939457129943</v>
      </c>
      <c r="GE53" s="44">
        <f>((FQ53/FL53)/(FO53*100/FJ53))*100</f>
        <v>4.7705091740561034</v>
      </c>
      <c r="GF53" s="7">
        <f>FI53/FJ53</f>
        <v>38.297872340425535</v>
      </c>
      <c r="GG53" s="2">
        <f t="shared" si="67"/>
        <v>0.69166666666666665</v>
      </c>
      <c r="GH53" s="15">
        <f t="shared" si="68"/>
        <v>350</v>
      </c>
      <c r="GI53" s="15">
        <f t="shared" si="69"/>
        <v>0</v>
      </c>
      <c r="GJ53" s="15">
        <f t="shared" si="70"/>
        <v>21</v>
      </c>
      <c r="GK53" s="2">
        <f t="shared" si="71"/>
        <v>0.46499999999999997</v>
      </c>
      <c r="GL53" s="15">
        <f t="shared" si="72"/>
        <v>138.5</v>
      </c>
      <c r="GM53" s="7">
        <f t="shared" si="73"/>
        <v>4.25</v>
      </c>
      <c r="GN53" s="15">
        <f t="shared" si="74"/>
        <v>280.5</v>
      </c>
      <c r="GO53" s="7">
        <f t="shared" si="75"/>
        <v>12.27</v>
      </c>
      <c r="GP53" s="7">
        <f t="shared" si="76"/>
        <v>1.0434999999999999</v>
      </c>
      <c r="GQ53" s="7">
        <f t="shared" si="77"/>
        <v>90</v>
      </c>
      <c r="GR53" s="7">
        <f t="shared" si="78"/>
        <v>56.9</v>
      </c>
      <c r="GS53" s="15">
        <f t="shared" si="120"/>
        <v>579</v>
      </c>
      <c r="GT53" s="15">
        <f t="shared" si="79"/>
        <v>1000</v>
      </c>
      <c r="GU53" s="7">
        <f t="shared" si="80"/>
        <v>3.3815</v>
      </c>
      <c r="GV53" s="7">
        <f t="shared" si="81"/>
        <v>13.526</v>
      </c>
      <c r="GW53" s="7">
        <f t="shared" si="82"/>
        <v>29.398623815518441</v>
      </c>
      <c r="GX53" s="7">
        <f t="shared" si="83"/>
        <v>12.736146412211548</v>
      </c>
      <c r="GY53" s="7">
        <f t="shared" si="84"/>
        <v>82.590717844885759</v>
      </c>
      <c r="GZ53" s="7">
        <f t="shared" si="85"/>
        <v>25.405000000000001</v>
      </c>
      <c r="HA53" s="7">
        <f t="shared" si="86"/>
        <v>101.62</v>
      </c>
      <c r="HB53" s="7">
        <f t="shared" si="87"/>
        <v>146.89999999999998</v>
      </c>
      <c r="HC53" s="7">
        <f t="shared" si="88"/>
        <v>204.42365129736794</v>
      </c>
      <c r="HD53" s="7">
        <f t="shared" si="89"/>
        <v>498.22365129736795</v>
      </c>
      <c r="HE53" s="2">
        <f t="shared" si="121"/>
        <v>0.2770107475592033</v>
      </c>
      <c r="HF53" s="7">
        <f t="shared" si="90"/>
        <v>5.5201276979490661</v>
      </c>
      <c r="HG53" s="7">
        <f t="shared" si="91"/>
        <v>45.235892691951896</v>
      </c>
      <c r="HH53" s="7"/>
      <c r="HO53" s="15"/>
      <c r="HP53" s="64"/>
      <c r="HQ53" s="63"/>
      <c r="HR53" s="62"/>
      <c r="HS53" s="62"/>
      <c r="HV53" s="40">
        <f>HW53/4</f>
        <v>0</v>
      </c>
      <c r="HW53" s="40"/>
      <c r="HX53" s="40"/>
      <c r="HY53" s="29"/>
      <c r="HZ53" s="29"/>
      <c r="IA53" s="40"/>
      <c r="IB53" s="40"/>
      <c r="IC53" s="44"/>
      <c r="ID53" s="7"/>
      <c r="IE53" s="44"/>
      <c r="IF53" s="28"/>
      <c r="IG53" s="44"/>
      <c r="IH53" s="7"/>
      <c r="IW53" s="40"/>
      <c r="IX53" s="40"/>
      <c r="IY53" s="40"/>
      <c r="IZ53" s="29"/>
      <c r="JA53" s="29"/>
      <c r="JB53" s="40"/>
      <c r="JC53" s="40"/>
      <c r="JD53" s="44"/>
      <c r="JE53" s="7"/>
      <c r="JF53" s="44"/>
      <c r="JG53" s="28"/>
      <c r="JH53" s="44"/>
      <c r="JI53" s="7"/>
      <c r="JY53" s="40"/>
      <c r="JZ53" s="40"/>
      <c r="KA53" s="29"/>
      <c r="KB53" s="29"/>
      <c r="KC53" s="40"/>
      <c r="KD53" s="40"/>
      <c r="KE53" s="44"/>
      <c r="KF53" s="7"/>
      <c r="KG53" s="49"/>
      <c r="KH53" s="28"/>
      <c r="KI53" s="44"/>
      <c r="KJ53" s="7"/>
      <c r="KK53" s="2">
        <f t="shared" si="92"/>
        <v>0.69166666666666665</v>
      </c>
      <c r="KL53" s="15">
        <f t="shared" si="93"/>
        <v>350</v>
      </c>
      <c r="KM53" s="15">
        <f t="shared" si="94"/>
        <v>0</v>
      </c>
      <c r="KN53" s="15">
        <f t="shared" si="95"/>
        <v>21</v>
      </c>
      <c r="KO53" s="2">
        <f t="shared" si="96"/>
        <v>0.46499999999999997</v>
      </c>
      <c r="KP53" s="15">
        <f t="shared" si="97"/>
        <v>138.5</v>
      </c>
      <c r="KQ53" s="7">
        <f t="shared" si="98"/>
        <v>4.25</v>
      </c>
      <c r="KR53" s="15">
        <f t="shared" si="99"/>
        <v>280.5</v>
      </c>
      <c r="KS53" s="7">
        <f t="shared" si="100"/>
        <v>12.27</v>
      </c>
      <c r="KT53" s="7">
        <f t="shared" si="101"/>
        <v>1.0434999999999999</v>
      </c>
      <c r="KU53" s="7">
        <f t="shared" si="102"/>
        <v>90</v>
      </c>
      <c r="KV53" s="7">
        <f t="shared" si="103"/>
        <v>56.9</v>
      </c>
      <c r="KW53" s="15">
        <f t="shared" si="104"/>
        <v>579</v>
      </c>
      <c r="KX53" s="15">
        <f t="shared" si="105"/>
        <v>1000</v>
      </c>
      <c r="KY53" s="7">
        <f t="shared" si="106"/>
        <v>2.2543333333333333</v>
      </c>
      <c r="KZ53" s="7">
        <f t="shared" si="107"/>
        <v>13.526</v>
      </c>
      <c r="LA53" s="7">
        <f t="shared" si="108"/>
        <v>29.398623815518441</v>
      </c>
      <c r="LB53" s="7">
        <f t="shared" si="109"/>
        <v>12.736146412211548</v>
      </c>
      <c r="LC53" s="7">
        <f t="shared" si="110"/>
        <v>82.590717844885759</v>
      </c>
      <c r="LD53" s="7">
        <f t="shared" si="111"/>
        <v>25.405000000000001</v>
      </c>
      <c r="LE53" s="7">
        <f t="shared" si="112"/>
        <v>101.62</v>
      </c>
      <c r="LF53" s="7">
        <f t="shared" si="113"/>
        <v>146.89999999999998</v>
      </c>
      <c r="LG53" s="7">
        <f t="shared" si="114"/>
        <v>204.42365129736794</v>
      </c>
      <c r="LH53" s="15">
        <f t="shared" si="115"/>
        <v>498.22365129736795</v>
      </c>
      <c r="LI53" s="2">
        <f t="shared" si="122"/>
        <v>0.2770107475592033</v>
      </c>
      <c r="LJ53" s="2">
        <f t="shared" si="116"/>
        <v>5.5201276979490661</v>
      </c>
      <c r="LK53" s="2">
        <f t="shared" si="117"/>
        <v>45.235892691951896</v>
      </c>
    </row>
    <row r="54" spans="1:332" x14ac:dyDescent="0.25">
      <c r="A54" s="9">
        <v>86</v>
      </c>
      <c r="B54" s="2" t="s">
        <v>9</v>
      </c>
      <c r="C54" s="2">
        <v>79</v>
      </c>
      <c r="D54" s="4">
        <v>1</v>
      </c>
      <c r="E54" s="2">
        <v>60</v>
      </c>
      <c r="F54" s="2">
        <v>1.6</v>
      </c>
      <c r="G54" s="2">
        <v>23.437499999999996</v>
      </c>
      <c r="H54" s="15">
        <v>1</v>
      </c>
      <c r="I54" s="15">
        <v>1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5</v>
      </c>
      <c r="R54" s="15">
        <v>0</v>
      </c>
      <c r="S54" s="2">
        <v>0</v>
      </c>
      <c r="T54" s="4">
        <v>0</v>
      </c>
      <c r="U54" s="4">
        <v>0</v>
      </c>
      <c r="V54" s="11">
        <v>0</v>
      </c>
      <c r="W54" s="11">
        <v>33</v>
      </c>
      <c r="X54" s="11">
        <v>135.86000000000001</v>
      </c>
      <c r="Y54" s="2" t="s">
        <v>8</v>
      </c>
      <c r="Z54" s="12">
        <v>0</v>
      </c>
      <c r="EE54" s="32">
        <v>1.1111111111111112</v>
      </c>
      <c r="EF54" s="5">
        <v>900</v>
      </c>
      <c r="EG54" s="5">
        <v>0</v>
      </c>
      <c r="EH54" s="5">
        <v>21</v>
      </c>
      <c r="EI54" s="5">
        <v>0.54</v>
      </c>
      <c r="EJ54" s="5">
        <v>135</v>
      </c>
      <c r="EK54" s="29">
        <v>3.7</v>
      </c>
      <c r="EL54" s="36">
        <f t="shared" si="118"/>
        <v>273.5</v>
      </c>
      <c r="EM54" s="29">
        <v>12.75</v>
      </c>
      <c r="EN54" s="29">
        <v>0.73199999999999998</v>
      </c>
      <c r="EO54" s="29">
        <v>23.3</v>
      </c>
      <c r="EP54" s="29">
        <v>11.4</v>
      </c>
      <c r="EQ54" s="5">
        <v>400</v>
      </c>
      <c r="ER54" s="37">
        <v>1600</v>
      </c>
      <c r="ES54" s="42">
        <f t="shared" si="50"/>
        <v>5.0999999999999996</v>
      </c>
      <c r="ET54" s="42">
        <f t="shared" si="51"/>
        <v>20.399999999999999</v>
      </c>
      <c r="EU54" s="30">
        <f t="shared" si="52"/>
        <v>44.789227166276348</v>
      </c>
      <c r="EV54" s="30">
        <f t="shared" si="53"/>
        <v>17.418032786885245</v>
      </c>
      <c r="EW54" s="30">
        <f t="shared" si="54"/>
        <v>31.830601092896178</v>
      </c>
      <c r="EX54" s="42">
        <f t="shared" si="55"/>
        <v>9.32</v>
      </c>
      <c r="EY54" s="42">
        <f t="shared" si="56"/>
        <v>37.28</v>
      </c>
      <c r="EZ54" s="30">
        <f t="shared" si="57"/>
        <v>34.700000000000003</v>
      </c>
      <c r="FA54" s="7">
        <f t="shared" si="58"/>
        <v>212.42066455105473</v>
      </c>
      <c r="FB54" s="30">
        <f t="shared" si="59"/>
        <v>281.82066455105473</v>
      </c>
      <c r="FC54" s="33">
        <f t="shared" si="119"/>
        <v>0.12732240437158474</v>
      </c>
      <c r="FD54" s="30">
        <f t="shared" si="60"/>
        <v>2.2729286663712895</v>
      </c>
      <c r="FE54" s="30">
        <f t="shared" si="61"/>
        <v>38.888888888888886</v>
      </c>
      <c r="FF54" s="29"/>
      <c r="FG54" s="5"/>
      <c r="FH54" s="5"/>
      <c r="FI54" s="5"/>
      <c r="FJ54" s="5"/>
      <c r="FK54" s="5"/>
      <c r="FL54" s="5"/>
      <c r="FM54" s="37"/>
      <c r="FN54" s="33"/>
      <c r="FO54" s="33"/>
      <c r="FP54" s="29"/>
      <c r="FQ54" s="29"/>
      <c r="FR54" s="5"/>
      <c r="FT54" s="40"/>
      <c r="FU54" s="40"/>
      <c r="FV54" s="40"/>
      <c r="FW54" s="29"/>
      <c r="FX54" s="29"/>
      <c r="FY54" s="40"/>
      <c r="FZ54" s="40"/>
      <c r="GA54" s="44"/>
      <c r="GB54" s="7"/>
      <c r="GC54" s="44"/>
      <c r="GD54" s="28"/>
      <c r="GE54" s="44"/>
      <c r="GF54" s="7"/>
      <c r="GG54" s="2">
        <f t="shared" si="67"/>
        <v>1.1111111111111112</v>
      </c>
      <c r="GH54" s="15">
        <f t="shared" si="68"/>
        <v>900</v>
      </c>
      <c r="GI54" s="15">
        <f t="shared" si="69"/>
        <v>0</v>
      </c>
      <c r="GJ54" s="15">
        <f t="shared" si="70"/>
        <v>21</v>
      </c>
      <c r="GK54" s="2">
        <f t="shared" si="71"/>
        <v>0.54</v>
      </c>
      <c r="GL54" s="15">
        <f t="shared" si="72"/>
        <v>135</v>
      </c>
      <c r="GM54" s="7">
        <f t="shared" si="73"/>
        <v>3.7</v>
      </c>
      <c r="GN54" s="15">
        <f t="shared" si="74"/>
        <v>273.5</v>
      </c>
      <c r="GO54" s="7">
        <f t="shared" si="75"/>
        <v>12.75</v>
      </c>
      <c r="GP54" s="7">
        <f t="shared" si="76"/>
        <v>0.73199999999999998</v>
      </c>
      <c r="GQ54" s="7">
        <f t="shared" si="77"/>
        <v>23.3</v>
      </c>
      <c r="GR54" s="7">
        <f t="shared" si="78"/>
        <v>11.4</v>
      </c>
      <c r="GS54" s="15">
        <f t="shared" si="120"/>
        <v>400</v>
      </c>
      <c r="GT54" s="15">
        <f t="shared" si="79"/>
        <v>1600</v>
      </c>
      <c r="GU54" s="7">
        <f t="shared" si="80"/>
        <v>5.0999999999999996</v>
      </c>
      <c r="GV54" s="7">
        <f t="shared" si="81"/>
        <v>20.399999999999999</v>
      </c>
      <c r="GW54" s="7">
        <f t="shared" si="82"/>
        <v>44.789227166276348</v>
      </c>
      <c r="GX54" s="7">
        <f t="shared" si="83"/>
        <v>17.418032786885245</v>
      </c>
      <c r="GY54" s="7">
        <f t="shared" si="84"/>
        <v>31.830601092896178</v>
      </c>
      <c r="GZ54" s="7">
        <f t="shared" si="85"/>
        <v>9.32</v>
      </c>
      <c r="HA54" s="7">
        <f t="shared" si="86"/>
        <v>37.28</v>
      </c>
      <c r="HB54" s="7">
        <f t="shared" si="87"/>
        <v>34.700000000000003</v>
      </c>
      <c r="HC54" s="7">
        <f t="shared" si="88"/>
        <v>212.42066455105473</v>
      </c>
      <c r="HD54" s="7">
        <f t="shared" si="89"/>
        <v>281.82066455105473</v>
      </c>
      <c r="HE54" s="2">
        <f t="shared" si="121"/>
        <v>0.12732240437158474</v>
      </c>
      <c r="HF54" s="7">
        <f t="shared" si="90"/>
        <v>2.2729286663712895</v>
      </c>
      <c r="HG54" s="7">
        <f t="shared" si="91"/>
        <v>38.888888888888886</v>
      </c>
      <c r="HH54" s="7"/>
      <c r="HO54" s="15"/>
      <c r="HP54" s="64"/>
      <c r="HQ54" s="63"/>
      <c r="HR54" s="62"/>
      <c r="HS54" s="62"/>
      <c r="HV54" s="40">
        <f>HW54/4</f>
        <v>0</v>
      </c>
      <c r="HW54" s="40"/>
      <c r="HX54" s="40"/>
      <c r="HY54" s="29"/>
      <c r="HZ54" s="29"/>
      <c r="IA54" s="40"/>
      <c r="IB54" s="40"/>
      <c r="IC54" s="44"/>
      <c r="ID54" s="7"/>
      <c r="IE54" s="44"/>
      <c r="IF54" s="28"/>
      <c r="IG54" s="44"/>
      <c r="IH54" s="7"/>
      <c r="IW54" s="40"/>
      <c r="IX54" s="40"/>
      <c r="IY54" s="40"/>
      <c r="IZ54" s="29"/>
      <c r="JA54" s="29"/>
      <c r="JB54" s="40"/>
      <c r="JC54" s="40"/>
      <c r="JD54" s="44"/>
      <c r="JE54" s="7"/>
      <c r="JF54" s="44"/>
      <c r="JG54" s="28"/>
      <c r="JH54" s="44"/>
      <c r="JI54" s="7"/>
      <c r="JY54" s="40"/>
      <c r="JZ54" s="40"/>
      <c r="KA54" s="29"/>
      <c r="KB54" s="29"/>
      <c r="KC54" s="40"/>
      <c r="KD54" s="40"/>
      <c r="KE54" s="44"/>
      <c r="KF54" s="7"/>
      <c r="KG54" s="49"/>
      <c r="KH54" s="28"/>
      <c r="KI54" s="44"/>
      <c r="KJ54" s="7"/>
      <c r="KK54" s="2">
        <f t="shared" si="92"/>
        <v>1.1111111111111112</v>
      </c>
      <c r="KL54" s="15">
        <f t="shared" si="93"/>
        <v>900</v>
      </c>
      <c r="KM54" s="15">
        <f t="shared" si="94"/>
        <v>0</v>
      </c>
      <c r="KN54" s="15">
        <f t="shared" si="95"/>
        <v>21</v>
      </c>
      <c r="KO54" s="2">
        <f t="shared" si="96"/>
        <v>0.54</v>
      </c>
      <c r="KP54" s="15">
        <f t="shared" si="97"/>
        <v>135</v>
      </c>
      <c r="KQ54" s="7">
        <f t="shared" si="98"/>
        <v>3.7</v>
      </c>
      <c r="KR54" s="15">
        <f t="shared" si="99"/>
        <v>273.5</v>
      </c>
      <c r="KS54" s="7">
        <f t="shared" si="100"/>
        <v>12.75</v>
      </c>
      <c r="KT54" s="7">
        <f t="shared" si="101"/>
        <v>0.73199999999999998</v>
      </c>
      <c r="KU54" s="7">
        <f t="shared" si="102"/>
        <v>23.3</v>
      </c>
      <c r="KV54" s="7">
        <f t="shared" si="103"/>
        <v>11.4</v>
      </c>
      <c r="KW54" s="15">
        <f t="shared" si="104"/>
        <v>400</v>
      </c>
      <c r="KX54" s="15">
        <f t="shared" si="105"/>
        <v>1600</v>
      </c>
      <c r="KY54" s="7">
        <f t="shared" si="106"/>
        <v>2.5499999999999998</v>
      </c>
      <c r="KZ54" s="7">
        <f t="shared" si="107"/>
        <v>20.399999999999999</v>
      </c>
      <c r="LA54" s="7">
        <f t="shared" si="108"/>
        <v>44.789227166276348</v>
      </c>
      <c r="LB54" s="7">
        <f t="shared" si="109"/>
        <v>17.418032786885245</v>
      </c>
      <c r="LC54" s="7">
        <f t="shared" si="110"/>
        <v>31.830601092896178</v>
      </c>
      <c r="LD54" s="7">
        <f t="shared" si="111"/>
        <v>9.32</v>
      </c>
      <c r="LE54" s="7">
        <f t="shared" si="112"/>
        <v>37.28</v>
      </c>
      <c r="LF54" s="7">
        <f t="shared" si="113"/>
        <v>34.700000000000003</v>
      </c>
      <c r="LG54" s="7">
        <f t="shared" si="114"/>
        <v>212.42066455105473</v>
      </c>
      <c r="LH54" s="15">
        <f t="shared" si="115"/>
        <v>281.82066455105473</v>
      </c>
      <c r="LI54" s="2">
        <f t="shared" si="122"/>
        <v>0.12732240437158474</v>
      </c>
      <c r="LJ54" s="2">
        <f t="shared" si="116"/>
        <v>2.2729286663712895</v>
      </c>
      <c r="LK54" s="2">
        <f t="shared" si="117"/>
        <v>38.888888888888886</v>
      </c>
    </row>
    <row r="55" spans="1:332" x14ac:dyDescent="0.25">
      <c r="A55" s="9">
        <v>87</v>
      </c>
      <c r="B55" s="2" t="s">
        <v>9</v>
      </c>
      <c r="C55" s="2">
        <v>20</v>
      </c>
      <c r="D55" s="4">
        <v>1</v>
      </c>
      <c r="E55" s="2">
        <v>55</v>
      </c>
      <c r="F55" s="2">
        <v>1.6</v>
      </c>
      <c r="G55" s="2">
        <v>21.484374999999996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6</v>
      </c>
      <c r="R55" s="15">
        <v>1</v>
      </c>
      <c r="S55" s="2">
        <v>0.27272727272727271</v>
      </c>
      <c r="T55" s="4">
        <v>0</v>
      </c>
      <c r="U55" s="4">
        <v>0</v>
      </c>
      <c r="V55" s="11">
        <v>0</v>
      </c>
      <c r="W55" s="11">
        <v>57</v>
      </c>
      <c r="X55" s="11">
        <v>101.58</v>
      </c>
      <c r="Y55" s="2" t="s">
        <v>8</v>
      </c>
      <c r="Z55" s="12">
        <v>0</v>
      </c>
      <c r="EE55" s="32">
        <v>1.2121212121212122</v>
      </c>
      <c r="EF55" s="5">
        <v>-283</v>
      </c>
      <c r="EG55" s="5">
        <v>0</v>
      </c>
      <c r="EH55" s="5">
        <v>18</v>
      </c>
      <c r="EI55" s="5">
        <v>0.77</v>
      </c>
      <c r="EJ55" s="5">
        <v>139</v>
      </c>
      <c r="EK55" s="29">
        <v>3.7</v>
      </c>
      <c r="EL55" s="36">
        <f t="shared" si="118"/>
        <v>281</v>
      </c>
      <c r="EM55" s="29">
        <v>6.02</v>
      </c>
      <c r="EN55" s="29">
        <v>0.51500000000000001</v>
      </c>
      <c r="EO55" s="29">
        <v>21.5</v>
      </c>
      <c r="EP55" s="29">
        <v>27.7</v>
      </c>
      <c r="EQ55" s="5">
        <v>222</v>
      </c>
      <c r="ER55" s="37">
        <v>1600</v>
      </c>
      <c r="ES55" s="42">
        <f t="shared" si="50"/>
        <v>2.4079999999999999</v>
      </c>
      <c r="ET55" s="42">
        <f t="shared" si="51"/>
        <v>9.6319999999999997</v>
      </c>
      <c r="EU55" s="42">
        <v>4.9800000000000004</v>
      </c>
      <c r="EV55" s="30">
        <f t="shared" si="53"/>
        <v>11.689320388349513</v>
      </c>
      <c r="EW55" s="30">
        <f t="shared" si="54"/>
        <v>41.747572815533978</v>
      </c>
      <c r="EX55" s="42">
        <f t="shared" si="55"/>
        <v>8.6</v>
      </c>
      <c r="EY55" s="42">
        <f t="shared" si="56"/>
        <v>34.4</v>
      </c>
      <c r="EZ55" s="30">
        <f t="shared" si="57"/>
        <v>49.2</v>
      </c>
      <c r="FA55" s="7">
        <f t="shared" si="58"/>
        <v>100.29587455665484</v>
      </c>
      <c r="FB55" s="30">
        <f t="shared" si="59"/>
        <v>198.69587455665484</v>
      </c>
      <c r="FC55" s="33">
        <f t="shared" si="119"/>
        <v>0.23126353286302995</v>
      </c>
      <c r="FD55" s="30">
        <f t="shared" si="60"/>
        <v>11.1933875623196</v>
      </c>
      <c r="FE55" s="30">
        <f t="shared" si="61"/>
        <v>23.376623376623375</v>
      </c>
      <c r="FF55" s="29">
        <v>0.75757575757575768</v>
      </c>
      <c r="FG55" s="5">
        <v>22</v>
      </c>
      <c r="FH55" s="5">
        <v>0</v>
      </c>
      <c r="FI55" s="5">
        <v>21</v>
      </c>
      <c r="FJ55" s="5">
        <v>0.85</v>
      </c>
      <c r="FK55" s="5">
        <v>141</v>
      </c>
      <c r="FL55" s="5">
        <v>3.5</v>
      </c>
      <c r="FM55" s="37">
        <f>2*FK55+FI55/6</f>
        <v>285.5</v>
      </c>
      <c r="FN55" s="33">
        <v>26.04</v>
      </c>
      <c r="FO55" s="33">
        <v>3.5219999999999998</v>
      </c>
      <c r="FP55" s="29">
        <v>63.2</v>
      </c>
      <c r="FQ55" s="29">
        <v>45</v>
      </c>
      <c r="FR55" s="5">
        <v>799</v>
      </c>
      <c r="FS55" s="4">
        <v>1000</v>
      </c>
      <c r="FT55" s="40">
        <f>FU55/4</f>
        <v>6.51</v>
      </c>
      <c r="FU55" s="40">
        <f>FN55*FS55/1000</f>
        <v>26.04</v>
      </c>
      <c r="FV55" s="40">
        <f>((FN55/FI55)/(FO55/FJ55))*100</f>
        <v>29.926178307779672</v>
      </c>
      <c r="FW55" s="29">
        <f>FN55/FO55</f>
        <v>7.393526405451448</v>
      </c>
      <c r="FX55" s="29">
        <f>FP55/FO55</f>
        <v>17.944349801249292</v>
      </c>
      <c r="FY55" s="40">
        <f>FZ55/4</f>
        <v>15.8</v>
      </c>
      <c r="FZ55" s="40">
        <f>FP55*FS55/1000</f>
        <v>63.2</v>
      </c>
      <c r="GA55" s="44">
        <f>FP55+FQ55</f>
        <v>108.2</v>
      </c>
      <c r="GB55" s="7">
        <f>((FN55*100)/2.1428)*0.357</f>
        <v>433.83796901250702</v>
      </c>
      <c r="GC55" s="44">
        <f>((FP55+FQ55)*2)+GB55</f>
        <v>650.23796901250705</v>
      </c>
      <c r="GD55" s="28">
        <f>((FP55/FK55)/(FO55*100/FJ55))*100</f>
        <v>0.10817515837632551</v>
      </c>
      <c r="GE55" s="44">
        <f>((FQ55/FL55)/(FO55*100/FJ55))*100</f>
        <v>3.102944755414943</v>
      </c>
      <c r="GF55" s="7">
        <f>FI55/FJ55</f>
        <v>24.705882352941178</v>
      </c>
      <c r="GG55" s="2">
        <f t="shared" si="67"/>
        <v>0.98484848484848486</v>
      </c>
      <c r="GH55" s="15">
        <f t="shared" si="68"/>
        <v>-130.5</v>
      </c>
      <c r="GI55" s="15">
        <f t="shared" si="69"/>
        <v>0</v>
      </c>
      <c r="GJ55" s="15">
        <f t="shared" si="70"/>
        <v>19.5</v>
      </c>
      <c r="GK55" s="2">
        <f t="shared" si="71"/>
        <v>0.81</v>
      </c>
      <c r="GL55" s="15">
        <f t="shared" si="72"/>
        <v>140</v>
      </c>
      <c r="GM55" s="7">
        <f t="shared" si="73"/>
        <v>3.6</v>
      </c>
      <c r="GN55" s="15">
        <f t="shared" si="74"/>
        <v>283.25</v>
      </c>
      <c r="GO55" s="7">
        <f t="shared" si="75"/>
        <v>16.03</v>
      </c>
      <c r="GP55" s="7">
        <f t="shared" si="76"/>
        <v>2.0185</v>
      </c>
      <c r="GQ55" s="7">
        <f t="shared" si="77"/>
        <v>42.35</v>
      </c>
      <c r="GR55" s="7">
        <f t="shared" si="78"/>
        <v>36.35</v>
      </c>
      <c r="GS55" s="15">
        <f t="shared" si="120"/>
        <v>510.5</v>
      </c>
      <c r="GT55" s="15">
        <f t="shared" si="79"/>
        <v>1300</v>
      </c>
      <c r="GU55" s="7">
        <f t="shared" si="80"/>
        <v>4.4589999999999996</v>
      </c>
      <c r="GV55" s="7">
        <f t="shared" si="81"/>
        <v>17.835999999999999</v>
      </c>
      <c r="GW55" s="7">
        <f t="shared" si="82"/>
        <v>17.453089153889835</v>
      </c>
      <c r="GX55" s="7">
        <f t="shared" si="83"/>
        <v>9.5414233969004805</v>
      </c>
      <c r="GY55" s="7">
        <f t="shared" si="84"/>
        <v>29.845961308391637</v>
      </c>
      <c r="GZ55" s="7">
        <f t="shared" si="85"/>
        <v>12.2</v>
      </c>
      <c r="HA55" s="7">
        <f t="shared" si="86"/>
        <v>48.8</v>
      </c>
      <c r="HB55" s="7">
        <f t="shared" si="87"/>
        <v>78.7</v>
      </c>
      <c r="HC55" s="7">
        <f t="shared" si="88"/>
        <v>267.06692178458093</v>
      </c>
      <c r="HD55" s="7">
        <f t="shared" si="89"/>
        <v>424.46692178458096</v>
      </c>
      <c r="HE55" s="2">
        <f t="shared" si="121"/>
        <v>0.16971934561967772</v>
      </c>
      <c r="HF55" s="7">
        <f t="shared" si="90"/>
        <v>7.1481661588672711</v>
      </c>
      <c r="HG55" s="7">
        <f t="shared" si="91"/>
        <v>24.041252864782276</v>
      </c>
      <c r="HH55" s="7">
        <v>0.60606060606060608</v>
      </c>
      <c r="HK55" s="4">
        <v>19</v>
      </c>
      <c r="HL55" s="4">
        <v>0.72</v>
      </c>
      <c r="HM55" s="4">
        <v>141</v>
      </c>
      <c r="HN55" s="4">
        <v>3.9</v>
      </c>
      <c r="HO55" s="15">
        <f>(2*HM55)+(HK55/6)</f>
        <v>285.16666666666669</v>
      </c>
      <c r="HP55" s="64">
        <v>5.62</v>
      </c>
      <c r="HQ55" s="63">
        <v>0.433</v>
      </c>
      <c r="HR55" s="62">
        <v>59.3</v>
      </c>
      <c r="HS55" s="62">
        <v>14.3</v>
      </c>
      <c r="HT55" s="4">
        <v>264</v>
      </c>
      <c r="HU55" s="4">
        <v>800</v>
      </c>
      <c r="HV55" s="40">
        <f>HW55/4</f>
        <v>1.1240000000000001</v>
      </c>
      <c r="HW55" s="40">
        <f>HP55*HU55/1000</f>
        <v>4.4960000000000004</v>
      </c>
      <c r="HX55" s="40">
        <f>((HP55/HK55)/(HQ55/HL55))*100</f>
        <v>49.184392852801757</v>
      </c>
      <c r="HY55" s="29">
        <f>HP55/HQ55</f>
        <v>12.979214780600461</v>
      </c>
      <c r="HZ55" s="29">
        <f>HR55/HQ55</f>
        <v>136.95150115473442</v>
      </c>
      <c r="IA55" s="40">
        <f>IB55/4</f>
        <v>11.86</v>
      </c>
      <c r="IB55" s="40">
        <f>HR55*HU55/1000</f>
        <v>47.44</v>
      </c>
      <c r="IC55" s="44">
        <f>HR55+HS55</f>
        <v>73.599999999999994</v>
      </c>
      <c r="ID55" s="7">
        <f>((HP55*100)/2.1428)*0.357</f>
        <v>93.631696845249209</v>
      </c>
      <c r="IE55" s="44">
        <f>((HR55+HS55)*2)+ID55</f>
        <v>240.83169684524921</v>
      </c>
      <c r="IF55" s="28">
        <f>((HR55/HM55)/(HQ55*100/HL55))*100</f>
        <v>0.6993268144071545</v>
      </c>
      <c r="IG55" s="44">
        <f>((HS55/HN55)/(HQ55*100/HL55))*100</f>
        <v>6.0969976905311789</v>
      </c>
      <c r="IH55" s="7">
        <f>HK55/HL55</f>
        <v>26.388888888888889</v>
      </c>
      <c r="IW55" s="40"/>
      <c r="IX55" s="40"/>
      <c r="IY55" s="40"/>
      <c r="IZ55" s="29"/>
      <c r="JA55" s="29"/>
      <c r="JB55" s="40"/>
      <c r="JC55" s="40"/>
      <c r="JD55" s="44"/>
      <c r="JE55" s="7"/>
      <c r="JF55" s="44"/>
      <c r="JG55" s="28"/>
      <c r="JH55" s="44"/>
      <c r="JI55" s="7"/>
      <c r="JY55" s="40"/>
      <c r="JZ55" s="40"/>
      <c r="KA55" s="29"/>
      <c r="KB55" s="29"/>
      <c r="KC55" s="40"/>
      <c r="KD55" s="40"/>
      <c r="KE55" s="44"/>
      <c r="KF55" s="7"/>
      <c r="KG55" s="49"/>
      <c r="KH55" s="28"/>
      <c r="KI55" s="44"/>
      <c r="KJ55" s="7"/>
      <c r="KK55" s="2">
        <f t="shared" si="92"/>
        <v>0.85858585858585856</v>
      </c>
      <c r="KL55" s="15">
        <f t="shared" si="93"/>
        <v>-130.5</v>
      </c>
      <c r="KM55" s="15">
        <f t="shared" si="94"/>
        <v>0</v>
      </c>
      <c r="KN55" s="15">
        <f t="shared" si="95"/>
        <v>19.333333333333332</v>
      </c>
      <c r="KO55" s="2">
        <f t="shared" si="96"/>
        <v>0.77999999999999992</v>
      </c>
      <c r="KP55" s="15">
        <f t="shared" si="97"/>
        <v>140.33333333333334</v>
      </c>
      <c r="KQ55" s="7">
        <f t="shared" si="98"/>
        <v>3.6999999999999997</v>
      </c>
      <c r="KR55" s="15">
        <f t="shared" si="99"/>
        <v>283.88888888888891</v>
      </c>
      <c r="KS55" s="7">
        <f t="shared" si="100"/>
        <v>12.56</v>
      </c>
      <c r="KT55" s="7">
        <f t="shared" si="101"/>
        <v>1.49</v>
      </c>
      <c r="KU55" s="7">
        <f t="shared" si="102"/>
        <v>48</v>
      </c>
      <c r="KV55" s="7">
        <f t="shared" si="103"/>
        <v>29</v>
      </c>
      <c r="KW55" s="15">
        <f t="shared" si="104"/>
        <v>428.33333333333331</v>
      </c>
      <c r="KX55" s="15">
        <f t="shared" si="105"/>
        <v>1133.3333333333333</v>
      </c>
      <c r="KY55" s="7">
        <f t="shared" si="106"/>
        <v>3.3473333333333333</v>
      </c>
      <c r="KZ55" s="7">
        <f t="shared" si="107"/>
        <v>13.389333333333333</v>
      </c>
      <c r="LA55" s="7">
        <f t="shared" si="108"/>
        <v>28.030190386860472</v>
      </c>
      <c r="LB55" s="7">
        <f t="shared" si="109"/>
        <v>10.687353858133809</v>
      </c>
      <c r="LC55" s="7">
        <f t="shared" si="110"/>
        <v>65.54780792383923</v>
      </c>
      <c r="LD55" s="7">
        <f t="shared" si="111"/>
        <v>12.086666666666666</v>
      </c>
      <c r="LE55" s="7">
        <f t="shared" si="112"/>
        <v>48.346666666666664</v>
      </c>
      <c r="LF55" s="7">
        <f t="shared" si="113"/>
        <v>77</v>
      </c>
      <c r="LG55" s="7">
        <f t="shared" si="114"/>
        <v>209.25518013813701</v>
      </c>
      <c r="LH55" s="15">
        <f t="shared" si="115"/>
        <v>363.25518013813706</v>
      </c>
      <c r="LI55" s="2">
        <f t="shared" si="122"/>
        <v>0.34625516854883664</v>
      </c>
      <c r="LJ55" s="2">
        <f t="shared" si="116"/>
        <v>6.7977766694219071</v>
      </c>
      <c r="LK55" s="2">
        <f t="shared" si="117"/>
        <v>24.82379820615115</v>
      </c>
    </row>
    <row r="56" spans="1:332" x14ac:dyDescent="0.25">
      <c r="A56" s="9">
        <v>89</v>
      </c>
      <c r="B56" s="4" t="s">
        <v>9</v>
      </c>
      <c r="C56" s="4">
        <v>63</v>
      </c>
      <c r="D56" s="4">
        <v>1</v>
      </c>
      <c r="E56" s="4">
        <v>62</v>
      </c>
      <c r="F56" s="4">
        <v>1.6</v>
      </c>
      <c r="G56" s="4">
        <v>24.218749999999996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5</v>
      </c>
      <c r="R56" s="15">
        <v>1</v>
      </c>
      <c r="S56" s="2">
        <v>8.0645161290322578E-2</v>
      </c>
      <c r="T56" s="4">
        <v>0</v>
      </c>
      <c r="U56" s="4">
        <v>0</v>
      </c>
      <c r="V56" s="11">
        <v>0</v>
      </c>
      <c r="W56" s="11">
        <v>65</v>
      </c>
      <c r="X56" s="11">
        <v>89.83</v>
      </c>
      <c r="Y56" s="4" t="s">
        <v>8</v>
      </c>
      <c r="Z56" s="12">
        <v>0</v>
      </c>
      <c r="EE56" s="31">
        <v>0.67204301075268813</v>
      </c>
      <c r="EF56" s="24">
        <v>-152</v>
      </c>
      <c r="EG56" s="24">
        <v>3</v>
      </c>
      <c r="EH56" s="24">
        <v>39</v>
      </c>
      <c r="EI56" s="24">
        <v>0.73</v>
      </c>
      <c r="EJ56" s="24">
        <v>144</v>
      </c>
      <c r="EK56" s="30">
        <v>4</v>
      </c>
      <c r="EL56" s="36">
        <f t="shared" si="118"/>
        <v>294.5</v>
      </c>
      <c r="EM56" s="30">
        <v>9.9700000000000006</v>
      </c>
      <c r="EN56" s="30">
        <v>0.89599999999999991</v>
      </c>
      <c r="EO56" s="30">
        <v>47.9</v>
      </c>
      <c r="EP56" s="30">
        <v>58.5</v>
      </c>
      <c r="EQ56" s="24">
        <v>425</v>
      </c>
      <c r="ER56" s="37">
        <v>1000</v>
      </c>
      <c r="ES56" s="42">
        <f t="shared" si="50"/>
        <v>2.4925000000000002</v>
      </c>
      <c r="ET56" s="42">
        <f t="shared" si="51"/>
        <v>9.9700000000000006</v>
      </c>
      <c r="EU56" s="30">
        <f>((EM56/EH56)/(EN56/EI56))*100</f>
        <v>20.827896062271066</v>
      </c>
      <c r="EV56" s="30">
        <f t="shared" si="53"/>
        <v>11.127232142857144</v>
      </c>
      <c r="EW56" s="30">
        <f t="shared" si="54"/>
        <v>53.459821428571431</v>
      </c>
      <c r="EX56" s="42">
        <f t="shared" si="55"/>
        <v>11.975</v>
      </c>
      <c r="EY56" s="42">
        <f t="shared" si="56"/>
        <v>47.9</v>
      </c>
      <c r="EZ56" s="30">
        <f t="shared" si="57"/>
        <v>106.4</v>
      </c>
      <c r="FA56" s="7">
        <f t="shared" si="58"/>
        <v>166.10462945678555</v>
      </c>
      <c r="FB56" s="30">
        <f t="shared" si="59"/>
        <v>378.90462945678553</v>
      </c>
      <c r="FC56" s="33">
        <f t="shared" si="119"/>
        <v>0.27101159474206349</v>
      </c>
      <c r="FD56" s="30">
        <f t="shared" si="60"/>
        <v>11.915457589285715</v>
      </c>
      <c r="FE56" s="30">
        <f t="shared" si="61"/>
        <v>53.424657534246577</v>
      </c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T56" s="38"/>
      <c r="FU56" s="38"/>
      <c r="FV56" s="40"/>
      <c r="FW56" s="24"/>
      <c r="FX56" s="24"/>
      <c r="GB56" s="7"/>
      <c r="GG56" s="2">
        <f t="shared" si="67"/>
        <v>0.67204301075268813</v>
      </c>
      <c r="GH56" s="15">
        <f t="shared" si="68"/>
        <v>-152</v>
      </c>
      <c r="GI56" s="15">
        <f t="shared" si="69"/>
        <v>3</v>
      </c>
      <c r="GJ56" s="15">
        <f t="shared" si="70"/>
        <v>39</v>
      </c>
      <c r="GK56" s="2">
        <f t="shared" si="71"/>
        <v>0.73</v>
      </c>
      <c r="GL56" s="15">
        <f t="shared" si="72"/>
        <v>144</v>
      </c>
      <c r="GM56" s="7">
        <f t="shared" si="73"/>
        <v>4</v>
      </c>
      <c r="GN56" s="15">
        <f t="shared" si="74"/>
        <v>294.5</v>
      </c>
      <c r="GO56" s="7">
        <f t="shared" si="75"/>
        <v>9.9700000000000006</v>
      </c>
      <c r="GP56" s="7">
        <f t="shared" si="76"/>
        <v>0.89599999999999991</v>
      </c>
      <c r="GQ56" s="7">
        <f t="shared" si="77"/>
        <v>47.9</v>
      </c>
      <c r="GR56" s="7">
        <f t="shared" si="78"/>
        <v>58.5</v>
      </c>
      <c r="GS56" s="15">
        <f t="shared" si="120"/>
        <v>425</v>
      </c>
      <c r="GT56" s="15">
        <f t="shared" si="79"/>
        <v>1000</v>
      </c>
      <c r="GU56" s="7">
        <f t="shared" si="80"/>
        <v>2.4925000000000002</v>
      </c>
      <c r="GV56" s="7">
        <f t="shared" si="81"/>
        <v>9.9700000000000006</v>
      </c>
      <c r="GW56" s="7">
        <f t="shared" si="82"/>
        <v>20.827896062271066</v>
      </c>
      <c r="GX56" s="7">
        <f t="shared" si="83"/>
        <v>11.127232142857144</v>
      </c>
      <c r="GY56" s="7">
        <f t="shared" si="84"/>
        <v>53.459821428571431</v>
      </c>
      <c r="GZ56" s="7">
        <f t="shared" si="85"/>
        <v>11.975</v>
      </c>
      <c r="HA56" s="7">
        <f t="shared" si="86"/>
        <v>47.9</v>
      </c>
      <c r="HB56" s="7">
        <f t="shared" si="87"/>
        <v>106.4</v>
      </c>
      <c r="HC56" s="7">
        <f t="shared" si="88"/>
        <v>166.10462945678555</v>
      </c>
      <c r="HD56" s="7">
        <f t="shared" si="89"/>
        <v>378.90462945678553</v>
      </c>
      <c r="HE56" s="2">
        <f t="shared" si="121"/>
        <v>0.27101159474206349</v>
      </c>
      <c r="HF56" s="7">
        <f t="shared" si="90"/>
        <v>11.915457589285715</v>
      </c>
      <c r="HG56" s="7">
        <f t="shared" si="91"/>
        <v>53.424657534246577</v>
      </c>
      <c r="HH56" s="7"/>
      <c r="HO56" s="15"/>
      <c r="HP56" s="62"/>
      <c r="HQ56" s="62"/>
      <c r="HR56" s="62"/>
      <c r="HS56" s="62"/>
      <c r="HV56" s="40"/>
      <c r="HW56" s="40"/>
      <c r="HX56" s="40"/>
      <c r="HY56" s="29"/>
      <c r="HZ56" s="29"/>
      <c r="IA56" s="40"/>
      <c r="IB56" s="40"/>
      <c r="IC56" s="44"/>
      <c r="ID56" s="7"/>
      <c r="IE56" s="44"/>
      <c r="IF56" s="28"/>
      <c r="IG56" s="44"/>
      <c r="IH56" s="7"/>
      <c r="IW56" s="40"/>
      <c r="IX56" s="40"/>
      <c r="IY56" s="40"/>
      <c r="IZ56" s="29"/>
      <c r="JA56" s="29"/>
      <c r="JB56" s="40"/>
      <c r="JC56" s="40"/>
      <c r="JD56" s="44"/>
      <c r="JE56" s="7"/>
      <c r="JF56" s="44"/>
      <c r="JG56" s="28"/>
      <c r="JH56" s="44"/>
      <c r="JI56" s="7"/>
      <c r="JY56" s="40"/>
      <c r="JZ56" s="40"/>
      <c r="KA56" s="29"/>
      <c r="KB56" s="29"/>
      <c r="KC56" s="40"/>
      <c r="KD56" s="40"/>
      <c r="KE56" s="44"/>
      <c r="KF56" s="7"/>
      <c r="KG56" s="44"/>
      <c r="KH56" s="28"/>
      <c r="KI56" s="44"/>
      <c r="KJ56" s="7"/>
      <c r="KK56" s="2">
        <f t="shared" si="92"/>
        <v>0.67204301075268813</v>
      </c>
      <c r="KL56" s="15">
        <f t="shared" si="93"/>
        <v>-152</v>
      </c>
      <c r="KM56" s="15">
        <f t="shared" si="94"/>
        <v>3</v>
      </c>
      <c r="KN56" s="15">
        <f t="shared" si="95"/>
        <v>39</v>
      </c>
      <c r="KO56" s="2">
        <f t="shared" si="96"/>
        <v>0.73</v>
      </c>
      <c r="KP56" s="15">
        <f t="shared" si="97"/>
        <v>144</v>
      </c>
      <c r="KQ56" s="7">
        <f t="shared" si="98"/>
        <v>4</v>
      </c>
      <c r="KR56" s="15">
        <f t="shared" si="99"/>
        <v>294.5</v>
      </c>
      <c r="KS56" s="7">
        <f t="shared" si="100"/>
        <v>9.9700000000000006</v>
      </c>
      <c r="KT56" s="7">
        <f t="shared" si="101"/>
        <v>0.89599999999999991</v>
      </c>
      <c r="KU56" s="7">
        <f t="shared" si="102"/>
        <v>47.9</v>
      </c>
      <c r="KV56" s="7">
        <f t="shared" si="103"/>
        <v>58.5</v>
      </c>
      <c r="KW56" s="15">
        <f t="shared" si="104"/>
        <v>425</v>
      </c>
      <c r="KX56" s="15">
        <f t="shared" si="105"/>
        <v>1000</v>
      </c>
      <c r="KY56" s="7">
        <f t="shared" si="106"/>
        <v>2.4925000000000002</v>
      </c>
      <c r="KZ56" s="7">
        <f t="shared" si="107"/>
        <v>9.9700000000000006</v>
      </c>
      <c r="LA56" s="7">
        <f t="shared" si="108"/>
        <v>20.827896062271066</v>
      </c>
      <c r="LB56" s="7">
        <f t="shared" si="109"/>
        <v>11.127232142857144</v>
      </c>
      <c r="LC56" s="7">
        <f t="shared" si="110"/>
        <v>53.459821428571431</v>
      </c>
      <c r="LD56" s="7">
        <f t="shared" si="111"/>
        <v>11.975</v>
      </c>
      <c r="LE56" s="7">
        <f t="shared" si="112"/>
        <v>47.9</v>
      </c>
      <c r="LF56" s="7">
        <f t="shared" si="113"/>
        <v>106.4</v>
      </c>
      <c r="LG56" s="7">
        <f t="shared" si="114"/>
        <v>166.10462945678555</v>
      </c>
      <c r="LH56" s="15">
        <f t="shared" si="115"/>
        <v>378.90462945678553</v>
      </c>
      <c r="LI56" s="2">
        <f t="shared" si="122"/>
        <v>0.27101159474206349</v>
      </c>
      <c r="LJ56" s="2">
        <f t="shared" si="116"/>
        <v>11.915457589285715</v>
      </c>
      <c r="LK56" s="2">
        <f t="shared" si="117"/>
        <v>53.424657534246577</v>
      </c>
    </row>
    <row r="57" spans="1:332" x14ac:dyDescent="0.25">
      <c r="EP57" s="24"/>
      <c r="EQ57" s="24"/>
      <c r="ES57" s="38"/>
      <c r="ET57" s="38"/>
      <c r="EU57" s="24"/>
      <c r="EV57" s="24"/>
      <c r="EW57" s="24"/>
      <c r="EX57" s="38"/>
      <c r="EY57" s="38"/>
      <c r="EZ57" s="24"/>
      <c r="FB57" s="24"/>
      <c r="FC57" s="24"/>
      <c r="FD57" s="24"/>
      <c r="FE57" s="24"/>
      <c r="FF57" s="24"/>
      <c r="FG57" s="24"/>
      <c r="FH57" s="24"/>
      <c r="FI57" s="24"/>
      <c r="FJ57" s="24"/>
      <c r="FV57" s="40"/>
      <c r="HW57" s="40"/>
      <c r="HX57" s="40"/>
      <c r="HZ57" s="29"/>
      <c r="IF57" s="28"/>
      <c r="JC57" s="40"/>
      <c r="JD57" s="44"/>
      <c r="JE57" s="7"/>
      <c r="JF57" s="44"/>
      <c r="JH57" s="44"/>
      <c r="KK57" s="2"/>
      <c r="KM57" s="15"/>
      <c r="KN57" s="15"/>
      <c r="KO57" s="2"/>
      <c r="KP57" s="15"/>
      <c r="KR57" s="15"/>
      <c r="KS57" s="7"/>
      <c r="LA57" s="7"/>
      <c r="LJ57" s="2"/>
    </row>
    <row r="58" spans="1:332" x14ac:dyDescent="0.25">
      <c r="FV58" s="40"/>
      <c r="HW58" s="40"/>
      <c r="HX58" s="40"/>
      <c r="IF58" s="28"/>
      <c r="JD58" s="44"/>
      <c r="JE58" s="7"/>
      <c r="JF58" s="44"/>
      <c r="KM58" s="15"/>
      <c r="KN58" s="15"/>
      <c r="KO58" s="2"/>
      <c r="KP58" s="15"/>
      <c r="KS58" s="7"/>
    </row>
    <row r="59" spans="1:332" x14ac:dyDescent="0.25">
      <c r="FV59" s="40"/>
      <c r="HW59" s="40"/>
      <c r="HX59" s="40"/>
      <c r="IF59" s="28"/>
      <c r="JD59" s="44"/>
      <c r="JE59" s="7"/>
      <c r="JF59" s="44"/>
    </row>
  </sheetData>
  <sortState ref="A2:LT59">
    <sortCondition ref="B2:B5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 nova -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enfermaria</dc:creator>
  <cp:lastModifiedBy>cliente</cp:lastModifiedBy>
  <cp:lastPrinted>2019-11-27T02:11:02Z</cp:lastPrinted>
  <dcterms:created xsi:type="dcterms:W3CDTF">2017-10-25T15:35:26Z</dcterms:created>
  <dcterms:modified xsi:type="dcterms:W3CDTF">2021-02-12T02:33:28Z</dcterms:modified>
</cp:coreProperties>
</file>