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eduar\Documents\Trabalhos Faculdade\2º Semestre\Estatística\"/>
    </mc:Choice>
  </mc:AlternateContent>
  <xr:revisionPtr revIDLastSave="0" documentId="13_ncr:1_{9A33087C-E3FC-49BC-94D0-7B0B394986B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Questao1" sheetId="1" r:id="rId1"/>
    <sheet name="Questao5" sheetId="2" r:id="rId2"/>
    <sheet name="Questao6" sheetId="3" r:id="rId3"/>
    <sheet name="Questao7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1" i="3" l="1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W11" i="3"/>
  <c r="X10" i="3"/>
  <c r="W10" i="3"/>
  <c r="X9" i="3"/>
  <c r="W9" i="3"/>
  <c r="X8" i="3"/>
  <c r="W8" i="3"/>
  <c r="X7" i="3"/>
  <c r="W7" i="3"/>
  <c r="X6" i="3"/>
  <c r="W6" i="3"/>
  <c r="X5" i="3"/>
  <c r="W5" i="3"/>
  <c r="V5" i="3"/>
  <c r="X4" i="3"/>
  <c r="W4" i="3"/>
  <c r="V4" i="3"/>
  <c r="Z3" i="3"/>
  <c r="AB3" i="3" s="1"/>
  <c r="Y3" i="3"/>
  <c r="X3" i="3"/>
  <c r="W3" i="3"/>
  <c r="V3" i="3"/>
  <c r="T3" i="3"/>
  <c r="S3" i="3"/>
  <c r="AA4" i="3" s="1"/>
  <c r="U2" i="3"/>
  <c r="AB3" i="2"/>
  <c r="Z3" i="2"/>
  <c r="AA4" i="2" s="1"/>
  <c r="Y3" i="2"/>
  <c r="AA3" i="3" l="1"/>
  <c r="AA3" i="2"/>
  <c r="C2" i="4"/>
  <c r="E2" i="4" s="1"/>
  <c r="Q9" i="4"/>
  <c r="O9" i="4"/>
  <c r="M9" i="4"/>
  <c r="K9" i="4"/>
  <c r="Q8" i="4"/>
  <c r="O8" i="4"/>
  <c r="M8" i="4"/>
  <c r="K8" i="4"/>
  <c r="Q7" i="4"/>
  <c r="O7" i="4"/>
  <c r="M7" i="4"/>
  <c r="K7" i="4"/>
  <c r="Q6" i="4"/>
  <c r="O6" i="4"/>
  <c r="M6" i="4"/>
  <c r="K6" i="4"/>
  <c r="Q5" i="4"/>
  <c r="O5" i="4"/>
  <c r="M5" i="4"/>
  <c r="K5" i="4"/>
  <c r="Q4" i="4"/>
  <c r="O4" i="4"/>
  <c r="M4" i="4"/>
  <c r="K4" i="4"/>
  <c r="Q3" i="4"/>
  <c r="O3" i="4"/>
  <c r="M3" i="4"/>
  <c r="K3" i="4"/>
  <c r="Q2" i="4"/>
  <c r="O2" i="4"/>
  <c r="M2" i="4"/>
  <c r="K2" i="4"/>
  <c r="U2" i="2"/>
  <c r="K10" i="4" l="1"/>
  <c r="L2" i="4" s="1"/>
  <c r="V4" i="2"/>
  <c r="V5" i="2"/>
  <c r="V3" i="2"/>
  <c r="W4" i="2"/>
  <c r="W5" i="2"/>
  <c r="W6" i="2"/>
  <c r="W7" i="2"/>
  <c r="W8" i="2"/>
  <c r="W9" i="2"/>
  <c r="W10" i="2"/>
  <c r="W11" i="2"/>
  <c r="W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3" i="2"/>
  <c r="T3" i="2"/>
  <c r="S3" i="2"/>
  <c r="N6" i="4" l="1"/>
  <c r="L4" i="4"/>
  <c r="P7" i="4"/>
  <c r="N2" i="4"/>
  <c r="L3" i="4"/>
  <c r="L8" i="4"/>
  <c r="N9" i="4"/>
  <c r="L7" i="4"/>
  <c r="P4" i="4"/>
  <c r="L6" i="4"/>
  <c r="N8" i="4"/>
  <c r="P6" i="4"/>
  <c r="N4" i="4"/>
  <c r="P2" i="4"/>
  <c r="N3" i="4"/>
  <c r="N5" i="4"/>
  <c r="P3" i="4"/>
  <c r="P9" i="4"/>
  <c r="N7" i="4"/>
  <c r="P5" i="4"/>
  <c r="L9" i="4"/>
  <c r="L5" i="4"/>
  <c r="P8" i="4"/>
  <c r="C2" i="1"/>
  <c r="E2" i="1" s="1"/>
  <c r="Q3" i="1"/>
  <c r="Q4" i="1"/>
  <c r="Q5" i="1"/>
  <c r="Q6" i="1"/>
  <c r="Q7" i="1"/>
  <c r="Q8" i="1"/>
  <c r="Q9" i="1"/>
  <c r="O3" i="1"/>
  <c r="O4" i="1"/>
  <c r="O5" i="1"/>
  <c r="O6" i="1"/>
  <c r="O7" i="1"/>
  <c r="O8" i="1"/>
  <c r="O9" i="1"/>
  <c r="O2" i="1"/>
  <c r="M3" i="1"/>
  <c r="M4" i="1"/>
  <c r="M5" i="1"/>
  <c r="M6" i="1"/>
  <c r="M7" i="1"/>
  <c r="M8" i="1"/>
  <c r="M9" i="1"/>
  <c r="M2" i="1"/>
  <c r="K3" i="1"/>
  <c r="K4" i="1"/>
  <c r="K5" i="1"/>
  <c r="K6" i="1"/>
  <c r="K7" i="1"/>
  <c r="K8" i="1"/>
  <c r="K9" i="1"/>
  <c r="K2" i="1"/>
  <c r="Q2" i="1"/>
  <c r="K10" i="1" l="1"/>
  <c r="L10" i="4"/>
  <c r="N2" i="1"/>
  <c r="L7" i="1"/>
  <c r="P9" i="1" l="1"/>
  <c r="L9" i="1"/>
  <c r="N9" i="1"/>
  <c r="L3" i="1"/>
  <c r="P2" i="1"/>
  <c r="P7" i="1"/>
  <c r="L4" i="1"/>
  <c r="L6" i="1"/>
  <c r="P3" i="1"/>
  <c r="P5" i="1"/>
  <c r="P8" i="1"/>
  <c r="N5" i="1"/>
  <c r="P6" i="1"/>
  <c r="L8" i="1"/>
  <c r="N3" i="1"/>
  <c r="N6" i="1"/>
  <c r="N7" i="1"/>
  <c r="L2" i="1"/>
  <c r="N4" i="1"/>
  <c r="P4" i="1"/>
  <c r="N8" i="1"/>
  <c r="L5" i="1"/>
  <c r="L10" i="1" l="1"/>
</calcChain>
</file>

<file path=xl/sharedStrings.xml><?xml version="1.0" encoding="utf-8"?>
<sst xmlns="http://schemas.openxmlformats.org/spreadsheetml/2006/main" count="90" uniqueCount="33">
  <si>
    <t>i = 1 + 3,3 * log(n)</t>
  </si>
  <si>
    <t>h = (valorMaior - valorMenor) / i</t>
  </si>
  <si>
    <t>Ordem</t>
  </si>
  <si>
    <t>fr(taxas)</t>
  </si>
  <si>
    <t>fr(%)</t>
  </si>
  <si>
    <t>fA↓</t>
  </si>
  <si>
    <t>fA↓(%)</t>
  </si>
  <si>
    <t>fA↑</t>
  </si>
  <si>
    <t>fA↑(%)</t>
  </si>
  <si>
    <t>Xi</t>
  </si>
  <si>
    <t>├─</t>
  </si>
  <si>
    <t>Σ</t>
  </si>
  <si>
    <t>-</t>
  </si>
  <si>
    <t>Mediana (ME)</t>
  </si>
  <si>
    <t>Moda (MO)</t>
  </si>
  <si>
    <t>Quartil (Q1, Q2, Q3)</t>
  </si>
  <si>
    <t>Média (M)</t>
  </si>
  <si>
    <t>M = (Σ m) / n</t>
  </si>
  <si>
    <t>Me = (n / 2) + (1 / 2)</t>
  </si>
  <si>
    <t>Qx = ((x / 4) * n) + (1 / 2)</t>
  </si>
  <si>
    <t>Decil (D1, D2, D3)</t>
  </si>
  <si>
    <t>Dx = ((x / 10) * n) + (1 / 2)</t>
  </si>
  <si>
    <t>Centil (D1, D2, D3)</t>
  </si>
  <si>
    <t>Cx = ((x / 100) * n) + (1 / 2)</t>
  </si>
  <si>
    <t>Tempo de serviço(anos)</t>
  </si>
  <si>
    <t>Amplitude Total</t>
  </si>
  <si>
    <t>Desvio - Padrão</t>
  </si>
  <si>
    <t>Coeficiente de Variação</t>
  </si>
  <si>
    <t>Intervalo de Concentração</t>
  </si>
  <si>
    <t>A = &gt;valor - &lt;valor</t>
  </si>
  <si>
    <t>IC = M +- s</t>
  </si>
  <si>
    <t>s = √(Σd² / n-1)</t>
  </si>
  <si>
    <t>Cv = (s/M)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</si>
</sst>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/>
    <xf numFmtId="2" fontId="0" fillId="0" borderId="0" xfId="0" applyNumberForma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1"/>
  <sheetViews>
    <sheetView workbookViewId="0">
      <selection activeCell="H18" sqref="H18"/>
    </sheetView>
  </sheetViews>
  <sheetFormatPr defaultRowHeight="15"/>
  <cols>
    <col min="3" max="3" width="15.28515625" bestFit="1" customWidth="1"/>
    <col min="5" max="5" width="27.7109375" bestFit="1" customWidth="1"/>
  </cols>
  <sheetData>
    <row r="1" spans="1:17">
      <c r="A1" s="1">
        <v>4.7</v>
      </c>
      <c r="C1" s="2" t="s">
        <v>0</v>
      </c>
      <c r="E1" s="2" t="s">
        <v>1</v>
      </c>
      <c r="G1" t="s">
        <v>2</v>
      </c>
      <c r="H1" s="8" t="s">
        <v>24</v>
      </c>
      <c r="I1" s="8"/>
      <c r="J1" s="8"/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</row>
    <row r="2" spans="1:17">
      <c r="A2" s="1">
        <v>4.9000000000000004</v>
      </c>
      <c r="C2" s="3">
        <f>ROUND(1 + 3.3 * LOG(COUNTA(A:A),10),0)</f>
        <v>8</v>
      </c>
      <c r="E2" s="3">
        <f>(ROUND((LARGE(A:A,1) - SMALL(A:A,1)) / C2,1))</f>
        <v>3.2</v>
      </c>
      <c r="G2">
        <v>1</v>
      </c>
      <c r="H2">
        <v>4.7</v>
      </c>
      <c r="I2" t="s">
        <v>10</v>
      </c>
      <c r="J2">
        <v>7.9</v>
      </c>
      <c r="K2" s="4">
        <f>COUNTIFS(A:A,"&gt;="&amp;H2,A:A,"&lt;"&amp;J2)</f>
        <v>6</v>
      </c>
      <c r="L2" s="4">
        <f t="shared" ref="L2:L9" si="0">ROUND(((K2/$K$10)*100),1)</f>
        <v>5</v>
      </c>
      <c r="M2">
        <f>COUNTIFS(A:A,"&lt;"&amp;J2)</f>
        <v>6</v>
      </c>
      <c r="N2" s="4">
        <f>ROUND(((M2/$K$10)*100),0)</f>
        <v>5</v>
      </c>
      <c r="O2">
        <f>COUNTIFS(A:A,"&gt;="&amp;H2)</f>
        <v>121</v>
      </c>
      <c r="P2" s="4">
        <f t="shared" ref="P2:P9" si="1">ROUND(((O2/$K$10)*100),1)</f>
        <v>100</v>
      </c>
      <c r="Q2">
        <f>((H2 + J2) / 2)</f>
        <v>6.3000000000000007</v>
      </c>
    </row>
    <row r="3" spans="1:17">
      <c r="A3" s="1">
        <v>5.9</v>
      </c>
      <c r="E3" s="2"/>
      <c r="G3">
        <v>2</v>
      </c>
      <c r="H3">
        <v>7.9</v>
      </c>
      <c r="I3" t="s">
        <v>10</v>
      </c>
      <c r="J3">
        <v>11.1</v>
      </c>
      <c r="K3" s="4">
        <f t="shared" ref="K3:K9" si="2">COUNTIFS(A:A,"&gt;="&amp;H3,A:A,"&lt;"&amp;J3)</f>
        <v>32</v>
      </c>
      <c r="L3" s="4">
        <f t="shared" si="0"/>
        <v>26.4</v>
      </c>
      <c r="M3">
        <f t="shared" ref="M3:M9" si="3">COUNTIFS(A:A,"&lt;"&amp;J3)</f>
        <v>38</v>
      </c>
      <c r="N3" s="4">
        <f t="shared" ref="N3:N9" si="4">ROUND(((M3/$K$10)*100),1)</f>
        <v>31.4</v>
      </c>
      <c r="O3">
        <f t="shared" ref="O3:O9" si="5">COUNTIFS(A:A,"&gt;="&amp;H3)</f>
        <v>115</v>
      </c>
      <c r="P3" s="4">
        <f t="shared" si="1"/>
        <v>95</v>
      </c>
      <c r="Q3">
        <f t="shared" ref="Q3:Q9" si="6">((H3 + J3) / 2)</f>
        <v>9.5</v>
      </c>
    </row>
    <row r="4" spans="1:17">
      <c r="A4" s="1">
        <v>6.9</v>
      </c>
      <c r="G4">
        <v>3</v>
      </c>
      <c r="H4">
        <v>11.1</v>
      </c>
      <c r="I4" t="s">
        <v>10</v>
      </c>
      <c r="J4">
        <v>14.3</v>
      </c>
      <c r="K4" s="4">
        <f t="shared" si="2"/>
        <v>30</v>
      </c>
      <c r="L4" s="4">
        <f t="shared" si="0"/>
        <v>24.8</v>
      </c>
      <c r="M4">
        <f t="shared" si="3"/>
        <v>68</v>
      </c>
      <c r="N4" s="4">
        <f t="shared" si="4"/>
        <v>56.2</v>
      </c>
      <c r="O4">
        <f t="shared" si="5"/>
        <v>83</v>
      </c>
      <c r="P4" s="4">
        <f t="shared" si="1"/>
        <v>68.599999999999994</v>
      </c>
      <c r="Q4">
        <f t="shared" si="6"/>
        <v>12.7</v>
      </c>
    </row>
    <row r="5" spans="1:17">
      <c r="A5" s="1">
        <v>7.6</v>
      </c>
      <c r="G5">
        <v>4</v>
      </c>
      <c r="H5">
        <v>14.3</v>
      </c>
      <c r="I5" t="s">
        <v>10</v>
      </c>
      <c r="J5">
        <v>17.5</v>
      </c>
      <c r="K5" s="4">
        <f t="shared" si="2"/>
        <v>24</v>
      </c>
      <c r="L5" s="4">
        <f t="shared" si="0"/>
        <v>19.8</v>
      </c>
      <c r="M5">
        <f t="shared" si="3"/>
        <v>92</v>
      </c>
      <c r="N5" s="4">
        <f t="shared" si="4"/>
        <v>76</v>
      </c>
      <c r="O5">
        <f t="shared" si="5"/>
        <v>53</v>
      </c>
      <c r="P5" s="4">
        <f t="shared" si="1"/>
        <v>43.8</v>
      </c>
      <c r="Q5">
        <f t="shared" si="6"/>
        <v>15.9</v>
      </c>
    </row>
    <row r="6" spans="1:17">
      <c r="A6" s="1">
        <v>7.7</v>
      </c>
      <c r="G6">
        <v>5</v>
      </c>
      <c r="H6">
        <v>17.5</v>
      </c>
      <c r="I6" t="s">
        <v>10</v>
      </c>
      <c r="J6">
        <v>20.7</v>
      </c>
      <c r="K6" s="4">
        <f t="shared" si="2"/>
        <v>17</v>
      </c>
      <c r="L6" s="4">
        <f t="shared" si="0"/>
        <v>14</v>
      </c>
      <c r="M6">
        <f t="shared" si="3"/>
        <v>109</v>
      </c>
      <c r="N6" s="4">
        <f t="shared" si="4"/>
        <v>90.1</v>
      </c>
      <c r="O6">
        <f t="shared" si="5"/>
        <v>29</v>
      </c>
      <c r="P6" s="4">
        <f t="shared" si="1"/>
        <v>24</v>
      </c>
      <c r="Q6">
        <f t="shared" si="6"/>
        <v>19.100000000000001</v>
      </c>
    </row>
    <row r="7" spans="1:17">
      <c r="A7" s="1">
        <v>7.9</v>
      </c>
      <c r="G7">
        <v>6</v>
      </c>
      <c r="H7">
        <v>20.7</v>
      </c>
      <c r="I7" t="s">
        <v>10</v>
      </c>
      <c r="J7">
        <v>23.9</v>
      </c>
      <c r="K7" s="4">
        <f t="shared" si="2"/>
        <v>7</v>
      </c>
      <c r="L7" s="4">
        <f t="shared" si="0"/>
        <v>5.8</v>
      </c>
      <c r="M7">
        <f t="shared" si="3"/>
        <v>116</v>
      </c>
      <c r="N7" s="4">
        <f t="shared" si="4"/>
        <v>95.9</v>
      </c>
      <c r="O7">
        <f t="shared" si="5"/>
        <v>12</v>
      </c>
      <c r="P7" s="4">
        <f t="shared" si="1"/>
        <v>9.9</v>
      </c>
      <c r="Q7">
        <f t="shared" si="6"/>
        <v>22.299999999999997</v>
      </c>
    </row>
    <row r="8" spans="1:17">
      <c r="A8" s="1">
        <v>7.9</v>
      </c>
      <c r="G8">
        <v>7</v>
      </c>
      <c r="H8">
        <v>23.9</v>
      </c>
      <c r="I8" t="s">
        <v>10</v>
      </c>
      <c r="J8">
        <v>27.1</v>
      </c>
      <c r="K8" s="4">
        <f t="shared" si="2"/>
        <v>3</v>
      </c>
      <c r="L8" s="4">
        <f t="shared" si="0"/>
        <v>2.5</v>
      </c>
      <c r="M8">
        <f t="shared" si="3"/>
        <v>119</v>
      </c>
      <c r="N8" s="4">
        <f t="shared" si="4"/>
        <v>98.3</v>
      </c>
      <c r="O8">
        <f t="shared" si="5"/>
        <v>5</v>
      </c>
      <c r="P8" s="4">
        <f t="shared" si="1"/>
        <v>4.0999999999999996</v>
      </c>
      <c r="Q8">
        <f t="shared" si="6"/>
        <v>25.5</v>
      </c>
    </row>
    <row r="9" spans="1:17">
      <c r="A9" s="1">
        <v>7.9</v>
      </c>
      <c r="G9">
        <v>8</v>
      </c>
      <c r="H9">
        <v>27.1</v>
      </c>
      <c r="I9" t="s">
        <v>10</v>
      </c>
      <c r="J9">
        <v>30.3</v>
      </c>
      <c r="K9" s="4">
        <f t="shared" si="2"/>
        <v>2</v>
      </c>
      <c r="L9" s="4">
        <f t="shared" si="0"/>
        <v>1.7</v>
      </c>
      <c r="M9">
        <f t="shared" si="3"/>
        <v>121</v>
      </c>
      <c r="N9" s="4">
        <f t="shared" si="4"/>
        <v>100</v>
      </c>
      <c r="O9">
        <f t="shared" si="5"/>
        <v>2</v>
      </c>
      <c r="P9" s="4">
        <f t="shared" si="1"/>
        <v>1.7</v>
      </c>
      <c r="Q9">
        <f t="shared" si="6"/>
        <v>28.700000000000003</v>
      </c>
    </row>
    <row r="10" spans="1:17" ht="15.75">
      <c r="A10" s="1">
        <v>8.1</v>
      </c>
      <c r="G10" s="5" t="s">
        <v>11</v>
      </c>
      <c r="H10" s="8" t="s">
        <v>12</v>
      </c>
      <c r="I10" s="8"/>
      <c r="J10" s="8"/>
      <c r="K10" s="6">
        <f>SUM(K2:K9)</f>
        <v>121</v>
      </c>
      <c r="L10" s="4">
        <f>SUM(L2:L9)</f>
        <v>100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</row>
    <row r="11" spans="1:17">
      <c r="A11" s="1">
        <v>8.3000000000000007</v>
      </c>
    </row>
    <row r="12" spans="1:17">
      <c r="A12" s="1">
        <v>8.4</v>
      </c>
    </row>
    <row r="13" spans="1:17">
      <c r="A13" s="1">
        <v>8.6</v>
      </c>
    </row>
    <row r="14" spans="1:17">
      <c r="A14" s="1">
        <v>8.6</v>
      </c>
    </row>
    <row r="15" spans="1:17">
      <c r="A15" s="1">
        <v>9</v>
      </c>
    </row>
    <row r="16" spans="1:17">
      <c r="A16" s="1">
        <v>9.1</v>
      </c>
    </row>
    <row r="17" spans="1:1">
      <c r="A17" s="1">
        <v>9.1</v>
      </c>
    </row>
    <row r="18" spans="1:1">
      <c r="A18" s="1">
        <v>9.3000000000000007</v>
      </c>
    </row>
    <row r="19" spans="1:1">
      <c r="A19" s="1">
        <v>9.4</v>
      </c>
    </row>
    <row r="20" spans="1:1">
      <c r="A20" s="1">
        <v>9.5</v>
      </c>
    </row>
    <row r="21" spans="1:1">
      <c r="A21" s="1">
        <v>9.5</v>
      </c>
    </row>
    <row r="22" spans="1:1">
      <c r="A22" s="1">
        <v>9.6</v>
      </c>
    </row>
    <row r="23" spans="1:1">
      <c r="A23" s="1">
        <v>9.6</v>
      </c>
    </row>
    <row r="24" spans="1:1">
      <c r="A24" s="1">
        <v>9.6</v>
      </c>
    </row>
    <row r="25" spans="1:1">
      <c r="A25" s="1">
        <v>9.6</v>
      </c>
    </row>
    <row r="26" spans="1:1">
      <c r="A26" s="1">
        <v>9.8000000000000007</v>
      </c>
    </row>
    <row r="27" spans="1:1">
      <c r="A27" s="1">
        <v>9.9</v>
      </c>
    </row>
    <row r="28" spans="1:1">
      <c r="A28" s="1">
        <v>9.9</v>
      </c>
    </row>
    <row r="29" spans="1:1">
      <c r="A29" s="1">
        <v>10.1</v>
      </c>
    </row>
    <row r="30" spans="1:1">
      <c r="A30" s="1">
        <v>10.199999999999999</v>
      </c>
    </row>
    <row r="31" spans="1:1">
      <c r="A31" s="1">
        <v>10.4</v>
      </c>
    </row>
    <row r="32" spans="1:1">
      <c r="A32" s="1">
        <v>10.4</v>
      </c>
    </row>
    <row r="33" spans="1:1">
      <c r="A33" s="1">
        <v>10.7</v>
      </c>
    </row>
    <row r="34" spans="1:1">
      <c r="A34" s="1">
        <v>10.7</v>
      </c>
    </row>
    <row r="35" spans="1:1">
      <c r="A35" s="1">
        <v>10.7</v>
      </c>
    </row>
    <row r="36" spans="1:1">
      <c r="A36" s="1">
        <v>10.7</v>
      </c>
    </row>
    <row r="37" spans="1:1">
      <c r="A37" s="1">
        <v>10.8</v>
      </c>
    </row>
    <row r="38" spans="1:1">
      <c r="A38" s="1">
        <v>10.9</v>
      </c>
    </row>
    <row r="39" spans="1:1">
      <c r="A39" s="1">
        <v>11.1</v>
      </c>
    </row>
    <row r="40" spans="1:1">
      <c r="A40" s="1">
        <v>11.1</v>
      </c>
    </row>
    <row r="41" spans="1:1">
      <c r="A41" s="1">
        <v>11.3</v>
      </c>
    </row>
    <row r="42" spans="1:1">
      <c r="A42" s="1">
        <v>11.3</v>
      </c>
    </row>
    <row r="43" spans="1:1">
      <c r="A43" s="1">
        <v>11.4</v>
      </c>
    </row>
    <row r="44" spans="1:1">
      <c r="A44" s="1">
        <v>11.4</v>
      </c>
    </row>
    <row r="45" spans="1:1">
      <c r="A45" s="1">
        <v>11.4</v>
      </c>
    </row>
    <row r="46" spans="1:1">
      <c r="A46" s="1">
        <v>11.4</v>
      </c>
    </row>
    <row r="47" spans="1:1">
      <c r="A47" s="1">
        <v>11.5</v>
      </c>
    </row>
    <row r="48" spans="1:1">
      <c r="A48" s="1">
        <v>11.5</v>
      </c>
    </row>
    <row r="49" spans="1:1">
      <c r="A49" s="1">
        <v>11.7</v>
      </c>
    </row>
    <row r="50" spans="1:1">
      <c r="A50" s="1">
        <v>11.8</v>
      </c>
    </row>
    <row r="51" spans="1:1">
      <c r="A51" s="1">
        <v>11.9</v>
      </c>
    </row>
    <row r="52" spans="1:1">
      <c r="A52" s="1">
        <v>12.1</v>
      </c>
    </row>
    <row r="53" spans="1:1">
      <c r="A53" s="1">
        <v>12.4</v>
      </c>
    </row>
    <row r="54" spans="1:1">
      <c r="A54" s="1">
        <v>12.5</v>
      </c>
    </row>
    <row r="55" spans="1:1">
      <c r="A55" s="1">
        <v>12.6</v>
      </c>
    </row>
    <row r="56" spans="1:1">
      <c r="A56" s="1">
        <v>12.6</v>
      </c>
    </row>
    <row r="57" spans="1:1">
      <c r="A57" s="1">
        <v>12.7</v>
      </c>
    </row>
    <row r="58" spans="1:1">
      <c r="A58" s="1">
        <v>12.9</v>
      </c>
    </row>
    <row r="59" spans="1:1">
      <c r="A59" s="1">
        <v>13.2</v>
      </c>
    </row>
    <row r="60" spans="1:1">
      <c r="A60" s="1">
        <v>13.2</v>
      </c>
    </row>
    <row r="61" spans="1:1">
      <c r="A61" s="1">
        <v>13.2</v>
      </c>
    </row>
    <row r="62" spans="1:1">
      <c r="A62" s="1">
        <v>13.3</v>
      </c>
    </row>
    <row r="63" spans="1:1">
      <c r="A63" s="1">
        <v>13.5</v>
      </c>
    </row>
    <row r="64" spans="1:1">
      <c r="A64" s="1">
        <v>13.6</v>
      </c>
    </row>
    <row r="65" spans="1:1">
      <c r="A65" s="1">
        <v>13.6</v>
      </c>
    </row>
    <row r="66" spans="1:1">
      <c r="A66" s="1">
        <v>13.6</v>
      </c>
    </row>
    <row r="67" spans="1:1">
      <c r="A67" s="1">
        <v>13.9</v>
      </c>
    </row>
    <row r="68" spans="1:1">
      <c r="A68" s="1">
        <v>13.9</v>
      </c>
    </row>
    <row r="69" spans="1:1">
      <c r="A69" s="1">
        <v>14.3</v>
      </c>
    </row>
    <row r="70" spans="1:1">
      <c r="A70" s="1">
        <v>14.3</v>
      </c>
    </row>
    <row r="71" spans="1:1">
      <c r="A71" s="1">
        <v>14.6</v>
      </c>
    </row>
    <row r="72" spans="1:1">
      <c r="A72" s="1">
        <v>14.6</v>
      </c>
    </row>
    <row r="73" spans="1:1">
      <c r="A73" s="1">
        <v>14.8</v>
      </c>
    </row>
    <row r="74" spans="1:1">
      <c r="A74" s="1">
        <v>14.8</v>
      </c>
    </row>
    <row r="75" spans="1:1">
      <c r="A75" s="1">
        <v>14.9</v>
      </c>
    </row>
    <row r="76" spans="1:1">
      <c r="A76" s="1">
        <v>15.1</v>
      </c>
    </row>
    <row r="77" spans="1:1">
      <c r="A77" s="1">
        <v>15.1</v>
      </c>
    </row>
    <row r="78" spans="1:1">
      <c r="A78" s="1">
        <v>15.3</v>
      </c>
    </row>
    <row r="79" spans="1:1">
      <c r="A79" s="1">
        <v>15.5</v>
      </c>
    </row>
    <row r="80" spans="1:1">
      <c r="A80" s="1">
        <v>15.7</v>
      </c>
    </row>
    <row r="81" spans="1:1">
      <c r="A81" s="1">
        <v>15.7</v>
      </c>
    </row>
    <row r="82" spans="1:1">
      <c r="A82" s="1">
        <v>15.8</v>
      </c>
    </row>
    <row r="83" spans="1:1">
      <c r="A83" s="1">
        <v>16</v>
      </c>
    </row>
    <row r="84" spans="1:1">
      <c r="A84" s="1">
        <v>16</v>
      </c>
    </row>
    <row r="85" spans="1:1">
      <c r="A85" s="1">
        <v>16.2</v>
      </c>
    </row>
    <row r="86" spans="1:1">
      <c r="A86" s="1">
        <v>16.2</v>
      </c>
    </row>
    <row r="87" spans="1:1">
      <c r="A87" s="1">
        <v>16.3</v>
      </c>
    </row>
    <row r="88" spans="1:1">
      <c r="A88" s="1">
        <v>16.600000000000001</v>
      </c>
    </row>
    <row r="89" spans="1:1">
      <c r="A89" s="1">
        <v>16.8</v>
      </c>
    </row>
    <row r="90" spans="1:1">
      <c r="A90" s="1">
        <v>16.8</v>
      </c>
    </row>
    <row r="91" spans="1:1">
      <c r="A91" s="1">
        <v>17.3</v>
      </c>
    </row>
    <row r="92" spans="1:1">
      <c r="A92" s="1">
        <v>17.399999999999999</v>
      </c>
    </row>
    <row r="93" spans="1:1">
      <c r="A93" s="1">
        <v>17.600000000000001</v>
      </c>
    </row>
    <row r="94" spans="1:1">
      <c r="A94" s="1">
        <v>17.7</v>
      </c>
    </row>
    <row r="95" spans="1:1">
      <c r="A95" s="1">
        <v>17.8</v>
      </c>
    </row>
    <row r="96" spans="1:1">
      <c r="A96" s="1">
        <v>18.2</v>
      </c>
    </row>
    <row r="97" spans="1:1">
      <c r="A97" s="1">
        <v>18.399999999999999</v>
      </c>
    </row>
    <row r="98" spans="1:1">
      <c r="A98" s="1">
        <v>18.399999999999999</v>
      </c>
    </row>
    <row r="99" spans="1:1">
      <c r="A99" s="1">
        <v>18.5</v>
      </c>
    </row>
    <row r="100" spans="1:1">
      <c r="A100" s="1">
        <v>18.7</v>
      </c>
    </row>
    <row r="101" spans="1:1">
      <c r="A101" s="1">
        <v>18.8</v>
      </c>
    </row>
    <row r="102" spans="1:1">
      <c r="A102" s="1">
        <v>18.899999999999999</v>
      </c>
    </row>
    <row r="103" spans="1:1">
      <c r="A103" s="1">
        <v>19.100000000000001</v>
      </c>
    </row>
    <row r="104" spans="1:1">
      <c r="A104" s="1">
        <v>19.8</v>
      </c>
    </row>
    <row r="105" spans="1:1">
      <c r="A105" s="1">
        <v>20</v>
      </c>
    </row>
    <row r="106" spans="1:1">
      <c r="A106" s="1">
        <v>20.100000000000001</v>
      </c>
    </row>
    <row r="107" spans="1:1">
      <c r="A107" s="1">
        <v>20.399999999999999</v>
      </c>
    </row>
    <row r="108" spans="1:1">
      <c r="A108" s="1">
        <v>20.5</v>
      </c>
    </row>
    <row r="109" spans="1:1">
      <c r="A109" s="1">
        <v>20.6</v>
      </c>
    </row>
    <row r="110" spans="1:1">
      <c r="A110" s="1">
        <v>21.3</v>
      </c>
    </row>
    <row r="111" spans="1:1">
      <c r="A111" s="1">
        <v>22</v>
      </c>
    </row>
    <row r="112" spans="1:1">
      <c r="A112" s="1">
        <v>22.4</v>
      </c>
    </row>
    <row r="113" spans="1:1">
      <c r="A113" s="1">
        <v>22.7</v>
      </c>
    </row>
    <row r="114" spans="1:1">
      <c r="A114" s="1">
        <v>23.1</v>
      </c>
    </row>
    <row r="115" spans="1:1">
      <c r="A115" s="1">
        <v>23.3</v>
      </c>
    </row>
    <row r="116" spans="1:1">
      <c r="A116" s="1">
        <v>23.7</v>
      </c>
    </row>
    <row r="117" spans="1:1">
      <c r="A117" s="1">
        <v>25.3</v>
      </c>
    </row>
    <row r="118" spans="1:1">
      <c r="A118" s="1">
        <v>25.5</v>
      </c>
    </row>
    <row r="119" spans="1:1">
      <c r="A119" s="1">
        <v>25.7</v>
      </c>
    </row>
    <row r="120" spans="1:1">
      <c r="A120" s="1">
        <v>27.3</v>
      </c>
    </row>
    <row r="121" spans="1:1">
      <c r="A121" s="1">
        <v>30.1</v>
      </c>
    </row>
  </sheetData>
  <sortState xmlns:xlrd2="http://schemas.microsoft.com/office/spreadsheetml/2017/richdata2" ref="A1:A121">
    <sortCondition ref="A1"/>
  </sortState>
  <mergeCells count="2">
    <mergeCell ref="H1:J1"/>
    <mergeCell ref="H10:J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F37B-F245-4852-96F9-F2AB68F79E5E}">
  <dimension ref="A1:AB101"/>
  <sheetViews>
    <sheetView topLeftCell="J1" workbookViewId="0">
      <selection activeCell="P27" sqref="P27"/>
    </sheetView>
  </sheetViews>
  <sheetFormatPr defaultRowHeight="15"/>
  <cols>
    <col min="3" max="3" width="15.28515625" bestFit="1" customWidth="1"/>
    <col min="5" max="5" width="27.7109375" bestFit="1" customWidth="1"/>
    <col min="19" max="19" width="10.7109375" bestFit="1" customWidth="1"/>
    <col min="20" max="20" width="17.28515625" bestFit="1" customWidth="1"/>
    <col min="21" max="21" width="10.28515625" bestFit="1" customWidth="1"/>
    <col min="22" max="23" width="20.7109375" bestFit="1" customWidth="1"/>
    <col min="24" max="24" width="21.7109375" bestFit="1" customWidth="1"/>
    <col min="25" max="25" width="16.140625" bestFit="1" customWidth="1"/>
    <col min="26" max="26" width="13.85546875" bestFit="1" customWidth="1"/>
    <col min="27" max="27" width="23" bestFit="1" customWidth="1"/>
    <col min="28" max="28" width="20.7109375" bestFit="1" customWidth="1"/>
  </cols>
  <sheetData>
    <row r="1" spans="1:28">
      <c r="A1" s="1">
        <v>3.8</v>
      </c>
      <c r="C1" s="2"/>
      <c r="E1" s="2"/>
      <c r="H1" s="8"/>
      <c r="I1" s="8"/>
      <c r="J1" s="8"/>
      <c r="S1" t="s">
        <v>16</v>
      </c>
      <c r="T1" t="s">
        <v>13</v>
      </c>
      <c r="U1" t="s">
        <v>14</v>
      </c>
      <c r="V1" t="s">
        <v>15</v>
      </c>
      <c r="W1" t="s">
        <v>20</v>
      </c>
      <c r="X1" t="s">
        <v>22</v>
      </c>
      <c r="Y1" t="s">
        <v>25</v>
      </c>
      <c r="Z1" t="s">
        <v>26</v>
      </c>
      <c r="AA1" t="s">
        <v>28</v>
      </c>
      <c r="AB1" t="s">
        <v>27</v>
      </c>
    </row>
    <row r="2" spans="1:28">
      <c r="A2" s="1">
        <v>4</v>
      </c>
      <c r="C2" s="3"/>
      <c r="E2" s="3"/>
      <c r="K2" s="4"/>
      <c r="L2" s="4"/>
      <c r="N2" s="4"/>
      <c r="P2" s="4"/>
      <c r="S2" t="s">
        <v>17</v>
      </c>
      <c r="T2" t="s">
        <v>18</v>
      </c>
      <c r="U2">
        <f>MODE(A:A)</f>
        <v>10</v>
      </c>
      <c r="V2" t="s">
        <v>19</v>
      </c>
      <c r="W2" t="s">
        <v>21</v>
      </c>
      <c r="X2" t="s">
        <v>23</v>
      </c>
      <c r="Y2" s="7" t="s">
        <v>29</v>
      </c>
      <c r="Z2" t="s">
        <v>31</v>
      </c>
      <c r="AA2" t="s">
        <v>30</v>
      </c>
      <c r="AB2" t="s">
        <v>32</v>
      </c>
    </row>
    <row r="3" spans="1:28">
      <c r="A3" s="1">
        <v>4</v>
      </c>
      <c r="E3" s="2"/>
      <c r="K3" s="4"/>
      <c r="L3" s="4"/>
      <c r="N3" s="4"/>
      <c r="P3" s="4"/>
      <c r="S3">
        <f>ROUND((SUM(A:A))/(COUNTA(A:A)),1)</f>
        <v>7.5</v>
      </c>
      <c r="T3">
        <f>ROUND((COUNTA(A:A) / 2)+(1 / 2),0)</f>
        <v>18</v>
      </c>
      <c r="V3">
        <f>ROUND(((ROW(A1) / 4) * COUNTA(A:A)) + (1 / 2),0)</f>
        <v>9</v>
      </c>
      <c r="W3">
        <f>ROUND(((ROW(A1) / 10) * COUNTA(A:A)) + (1 / 2),0)</f>
        <v>4</v>
      </c>
      <c r="X3">
        <f>ROUND(((ROW(A1) / 100) * COUNTA(A:A)) + (1 / 2),0)</f>
        <v>1</v>
      </c>
      <c r="Y3">
        <f>(LARGE(A:A,1)-SMALL(A:A,1))</f>
        <v>6.2</v>
      </c>
      <c r="Z3">
        <f>ROUND(_xlfn.STDEV.P(S3,(A:A)-1),1)</f>
        <v>2.2999999999999998</v>
      </c>
      <c r="AA3">
        <f>$S3+$Z3</f>
        <v>9.8000000000000007</v>
      </c>
      <c r="AB3">
        <f>(ROUND((Z3/S3)*100,1))</f>
        <v>30.7</v>
      </c>
    </row>
    <row r="4" spans="1:28">
      <c r="A4" s="1">
        <v>4.5</v>
      </c>
      <c r="K4" s="4"/>
      <c r="L4" s="4"/>
      <c r="N4" s="4"/>
      <c r="P4" s="4"/>
      <c r="V4">
        <f t="shared" ref="V4:V5" si="0">ROUND(((ROW(A2) / 4) * COUNTA(A:A)) + (1 / 2),0)</f>
        <v>18</v>
      </c>
      <c r="W4">
        <f t="shared" ref="W4:W11" si="1">ROUND(((ROW(A2) / 10) * COUNTA(A:A)) + (1 / 2),0)</f>
        <v>7</v>
      </c>
      <c r="X4">
        <f t="shared" ref="X4:X67" si="2">ROUND(((ROW(A2) / 100) * COUNTA(A:A)) + (1 / 2),0)</f>
        <v>1</v>
      </c>
      <c r="AA4">
        <f>S3-Z3</f>
        <v>5.2</v>
      </c>
    </row>
    <row r="5" spans="1:28">
      <c r="A5" s="1">
        <v>4.8</v>
      </c>
      <c r="K5" s="4"/>
      <c r="L5" s="4"/>
      <c r="N5" s="4"/>
      <c r="P5" s="4"/>
      <c r="V5">
        <f t="shared" si="0"/>
        <v>26</v>
      </c>
      <c r="W5">
        <f t="shared" si="1"/>
        <v>11</v>
      </c>
      <c r="X5">
        <f t="shared" si="2"/>
        <v>2</v>
      </c>
    </row>
    <row r="6" spans="1:28">
      <c r="A6" s="1">
        <v>5</v>
      </c>
      <c r="K6" s="4"/>
      <c r="L6" s="4"/>
      <c r="N6" s="4"/>
      <c r="P6" s="4"/>
      <c r="W6">
        <f t="shared" si="1"/>
        <v>14</v>
      </c>
      <c r="X6">
        <f t="shared" si="2"/>
        <v>2</v>
      </c>
    </row>
    <row r="7" spans="1:28">
      <c r="A7" s="1">
        <v>5</v>
      </c>
      <c r="K7" s="4"/>
      <c r="L7" s="4"/>
      <c r="N7" s="4"/>
      <c r="P7" s="4"/>
      <c r="W7">
        <f t="shared" si="1"/>
        <v>18</v>
      </c>
      <c r="X7">
        <f t="shared" si="2"/>
        <v>2</v>
      </c>
    </row>
    <row r="8" spans="1:28">
      <c r="A8" s="1">
        <v>5</v>
      </c>
      <c r="K8" s="4"/>
      <c r="L8" s="4"/>
      <c r="N8" s="4"/>
      <c r="P8" s="4"/>
      <c r="W8">
        <f t="shared" si="1"/>
        <v>21</v>
      </c>
      <c r="X8">
        <f t="shared" si="2"/>
        <v>3</v>
      </c>
    </row>
    <row r="9" spans="1:28" ht="15.75">
      <c r="A9" s="1">
        <v>5</v>
      </c>
      <c r="G9" s="5"/>
      <c r="H9" s="8"/>
      <c r="I9" s="8"/>
      <c r="J9" s="8"/>
      <c r="K9" s="6"/>
      <c r="L9" s="4"/>
      <c r="W9">
        <f t="shared" si="1"/>
        <v>24</v>
      </c>
      <c r="X9">
        <f t="shared" si="2"/>
        <v>3</v>
      </c>
    </row>
    <row r="10" spans="1:28">
      <c r="A10" s="1">
        <v>5.3</v>
      </c>
      <c r="W10">
        <f t="shared" si="1"/>
        <v>28</v>
      </c>
      <c r="X10">
        <f t="shared" si="2"/>
        <v>3</v>
      </c>
    </row>
    <row r="11" spans="1:28">
      <c r="A11" s="1">
        <v>5.6</v>
      </c>
      <c r="W11">
        <f t="shared" si="1"/>
        <v>31</v>
      </c>
      <c r="X11">
        <f t="shared" si="2"/>
        <v>4</v>
      </c>
    </row>
    <row r="12" spans="1:28">
      <c r="A12" s="1">
        <v>5.8</v>
      </c>
      <c r="X12">
        <f t="shared" si="2"/>
        <v>4</v>
      </c>
    </row>
    <row r="13" spans="1:28">
      <c r="A13" s="1">
        <v>5.9</v>
      </c>
      <c r="X13">
        <f t="shared" si="2"/>
        <v>4</v>
      </c>
    </row>
    <row r="14" spans="1:28">
      <c r="A14" s="1">
        <v>6.5</v>
      </c>
      <c r="X14">
        <f t="shared" si="2"/>
        <v>5</v>
      </c>
    </row>
    <row r="15" spans="1:28">
      <c r="A15" s="1">
        <v>7</v>
      </c>
      <c r="X15">
        <f t="shared" si="2"/>
        <v>5</v>
      </c>
    </row>
    <row r="16" spans="1:28">
      <c r="A16" s="1">
        <v>7</v>
      </c>
      <c r="X16">
        <f t="shared" si="2"/>
        <v>5</v>
      </c>
    </row>
    <row r="17" spans="1:24">
      <c r="A17" s="1">
        <v>7</v>
      </c>
      <c r="X17">
        <f t="shared" si="2"/>
        <v>6</v>
      </c>
    </row>
    <row r="18" spans="1:24">
      <c r="A18" s="1">
        <v>7.5</v>
      </c>
      <c r="X18">
        <f t="shared" si="2"/>
        <v>6</v>
      </c>
    </row>
    <row r="19" spans="1:24">
      <c r="A19" s="1">
        <v>7.8</v>
      </c>
      <c r="X19">
        <f t="shared" si="2"/>
        <v>6</v>
      </c>
    </row>
    <row r="20" spans="1:24">
      <c r="A20" s="1">
        <v>9.1999999999999993</v>
      </c>
      <c r="X20">
        <f t="shared" si="2"/>
        <v>7</v>
      </c>
    </row>
    <row r="21" spans="1:24">
      <c r="A21" s="1">
        <v>9.5</v>
      </c>
      <c r="X21">
        <f t="shared" si="2"/>
        <v>7</v>
      </c>
    </row>
    <row r="22" spans="1:24">
      <c r="A22" s="1">
        <v>9.8000000000000007</v>
      </c>
      <c r="X22">
        <f t="shared" si="2"/>
        <v>7</v>
      </c>
    </row>
    <row r="23" spans="1:24">
      <c r="A23" s="1">
        <v>9.9</v>
      </c>
      <c r="X23">
        <f t="shared" si="2"/>
        <v>8</v>
      </c>
    </row>
    <row r="24" spans="1:24">
      <c r="A24" s="1">
        <v>9.9</v>
      </c>
      <c r="X24">
        <f t="shared" si="2"/>
        <v>8</v>
      </c>
    </row>
    <row r="25" spans="1:24">
      <c r="A25" s="1">
        <v>9.9</v>
      </c>
      <c r="X25">
        <f t="shared" si="2"/>
        <v>8</v>
      </c>
    </row>
    <row r="26" spans="1:24">
      <c r="A26" s="1">
        <v>10</v>
      </c>
      <c r="X26">
        <f t="shared" si="2"/>
        <v>9</v>
      </c>
    </row>
    <row r="27" spans="1:24">
      <c r="A27" s="1">
        <v>10</v>
      </c>
      <c r="X27">
        <f t="shared" si="2"/>
        <v>9</v>
      </c>
    </row>
    <row r="28" spans="1:24">
      <c r="A28" s="1">
        <v>10</v>
      </c>
      <c r="X28">
        <f t="shared" si="2"/>
        <v>9</v>
      </c>
    </row>
    <row r="29" spans="1:24">
      <c r="A29" s="1">
        <v>10</v>
      </c>
      <c r="X29">
        <f t="shared" si="2"/>
        <v>10</v>
      </c>
    </row>
    <row r="30" spans="1:24">
      <c r="A30" s="1">
        <v>10</v>
      </c>
      <c r="X30">
        <f t="shared" si="2"/>
        <v>10</v>
      </c>
    </row>
    <row r="31" spans="1:24">
      <c r="A31" s="1">
        <v>10</v>
      </c>
      <c r="X31">
        <f t="shared" si="2"/>
        <v>10</v>
      </c>
    </row>
    <row r="32" spans="1:24">
      <c r="A32" s="1">
        <v>10</v>
      </c>
      <c r="X32">
        <f t="shared" si="2"/>
        <v>11</v>
      </c>
    </row>
    <row r="33" spans="1:24">
      <c r="A33" s="1">
        <v>10</v>
      </c>
      <c r="X33">
        <f t="shared" si="2"/>
        <v>11</v>
      </c>
    </row>
    <row r="34" spans="1:24">
      <c r="A34" s="1">
        <v>10</v>
      </c>
      <c r="X34">
        <f t="shared" si="2"/>
        <v>11</v>
      </c>
    </row>
    <row r="35" spans="1:24">
      <c r="A35" s="1"/>
      <c r="X35">
        <f t="shared" si="2"/>
        <v>12</v>
      </c>
    </row>
    <row r="36" spans="1:24">
      <c r="X36">
        <f t="shared" si="2"/>
        <v>12</v>
      </c>
    </row>
    <row r="37" spans="1:24">
      <c r="X37">
        <f t="shared" si="2"/>
        <v>12</v>
      </c>
    </row>
    <row r="38" spans="1:24">
      <c r="X38">
        <f t="shared" si="2"/>
        <v>13</v>
      </c>
    </row>
    <row r="39" spans="1:24">
      <c r="X39">
        <f t="shared" si="2"/>
        <v>13</v>
      </c>
    </row>
    <row r="40" spans="1:24">
      <c r="X40">
        <f t="shared" si="2"/>
        <v>13</v>
      </c>
    </row>
    <row r="41" spans="1:24">
      <c r="X41">
        <f t="shared" si="2"/>
        <v>14</v>
      </c>
    </row>
    <row r="42" spans="1:24">
      <c r="X42">
        <f t="shared" si="2"/>
        <v>14</v>
      </c>
    </row>
    <row r="43" spans="1:24">
      <c r="X43">
        <f t="shared" si="2"/>
        <v>14</v>
      </c>
    </row>
    <row r="44" spans="1:24">
      <c r="X44">
        <f t="shared" si="2"/>
        <v>15</v>
      </c>
    </row>
    <row r="45" spans="1:24">
      <c r="X45">
        <f t="shared" si="2"/>
        <v>15</v>
      </c>
    </row>
    <row r="46" spans="1:24">
      <c r="X46">
        <f t="shared" si="2"/>
        <v>15</v>
      </c>
    </row>
    <row r="47" spans="1:24">
      <c r="X47">
        <f t="shared" si="2"/>
        <v>16</v>
      </c>
    </row>
    <row r="48" spans="1:24">
      <c r="X48">
        <f t="shared" si="2"/>
        <v>16</v>
      </c>
    </row>
    <row r="49" spans="24:24">
      <c r="X49">
        <f t="shared" si="2"/>
        <v>16</v>
      </c>
    </row>
    <row r="50" spans="24:24">
      <c r="X50">
        <f t="shared" si="2"/>
        <v>17</v>
      </c>
    </row>
    <row r="51" spans="24:24">
      <c r="X51">
        <f t="shared" si="2"/>
        <v>17</v>
      </c>
    </row>
    <row r="52" spans="24:24">
      <c r="X52">
        <f t="shared" si="2"/>
        <v>18</v>
      </c>
    </row>
    <row r="53" spans="24:24">
      <c r="X53">
        <f t="shared" si="2"/>
        <v>18</v>
      </c>
    </row>
    <row r="54" spans="24:24">
      <c r="X54">
        <f t="shared" si="2"/>
        <v>18</v>
      </c>
    </row>
    <row r="55" spans="24:24">
      <c r="X55">
        <f t="shared" si="2"/>
        <v>19</v>
      </c>
    </row>
    <row r="56" spans="24:24">
      <c r="X56">
        <f t="shared" si="2"/>
        <v>19</v>
      </c>
    </row>
    <row r="57" spans="24:24">
      <c r="X57">
        <f t="shared" si="2"/>
        <v>19</v>
      </c>
    </row>
    <row r="58" spans="24:24">
      <c r="X58">
        <f t="shared" si="2"/>
        <v>20</v>
      </c>
    </row>
    <row r="59" spans="24:24">
      <c r="X59">
        <f t="shared" si="2"/>
        <v>20</v>
      </c>
    </row>
    <row r="60" spans="24:24">
      <c r="X60">
        <f t="shared" si="2"/>
        <v>20</v>
      </c>
    </row>
    <row r="61" spans="24:24">
      <c r="X61">
        <f t="shared" si="2"/>
        <v>21</v>
      </c>
    </row>
    <row r="62" spans="24:24">
      <c r="X62">
        <f t="shared" si="2"/>
        <v>21</v>
      </c>
    </row>
    <row r="63" spans="24:24">
      <c r="X63">
        <f t="shared" si="2"/>
        <v>21</v>
      </c>
    </row>
    <row r="64" spans="24:24">
      <c r="X64">
        <f t="shared" si="2"/>
        <v>22</v>
      </c>
    </row>
    <row r="65" spans="24:24">
      <c r="X65">
        <f t="shared" si="2"/>
        <v>22</v>
      </c>
    </row>
    <row r="66" spans="24:24">
      <c r="X66">
        <f t="shared" si="2"/>
        <v>22</v>
      </c>
    </row>
    <row r="67" spans="24:24">
      <c r="X67">
        <f t="shared" si="2"/>
        <v>23</v>
      </c>
    </row>
    <row r="68" spans="24:24">
      <c r="X68">
        <f t="shared" ref="X68:X101" si="3">ROUND(((ROW(A66) / 100) * COUNTA(A:A)) + (1 / 2),0)</f>
        <v>23</v>
      </c>
    </row>
    <row r="69" spans="24:24">
      <c r="X69">
        <f t="shared" si="3"/>
        <v>23</v>
      </c>
    </row>
    <row r="70" spans="24:24">
      <c r="X70">
        <f t="shared" si="3"/>
        <v>24</v>
      </c>
    </row>
    <row r="71" spans="24:24">
      <c r="X71">
        <f t="shared" si="3"/>
        <v>24</v>
      </c>
    </row>
    <row r="72" spans="24:24">
      <c r="X72">
        <f t="shared" si="3"/>
        <v>24</v>
      </c>
    </row>
    <row r="73" spans="24:24">
      <c r="X73">
        <f t="shared" si="3"/>
        <v>25</v>
      </c>
    </row>
    <row r="74" spans="24:24">
      <c r="X74">
        <f t="shared" si="3"/>
        <v>25</v>
      </c>
    </row>
    <row r="75" spans="24:24">
      <c r="X75">
        <f t="shared" si="3"/>
        <v>25</v>
      </c>
    </row>
    <row r="76" spans="24:24">
      <c r="X76">
        <f t="shared" si="3"/>
        <v>26</v>
      </c>
    </row>
    <row r="77" spans="24:24">
      <c r="X77">
        <f t="shared" si="3"/>
        <v>26</v>
      </c>
    </row>
    <row r="78" spans="24:24">
      <c r="X78">
        <f t="shared" si="3"/>
        <v>26</v>
      </c>
    </row>
    <row r="79" spans="24:24">
      <c r="X79">
        <f t="shared" si="3"/>
        <v>27</v>
      </c>
    </row>
    <row r="80" spans="24:24">
      <c r="X80">
        <f t="shared" si="3"/>
        <v>27</v>
      </c>
    </row>
    <row r="81" spans="24:24">
      <c r="X81">
        <f t="shared" si="3"/>
        <v>27</v>
      </c>
    </row>
    <row r="82" spans="24:24">
      <c r="X82">
        <f t="shared" si="3"/>
        <v>28</v>
      </c>
    </row>
    <row r="83" spans="24:24">
      <c r="X83">
        <f t="shared" si="3"/>
        <v>28</v>
      </c>
    </row>
    <row r="84" spans="24:24">
      <c r="X84">
        <f t="shared" si="3"/>
        <v>28</v>
      </c>
    </row>
    <row r="85" spans="24:24">
      <c r="X85">
        <f t="shared" si="3"/>
        <v>29</v>
      </c>
    </row>
    <row r="86" spans="24:24">
      <c r="X86">
        <f t="shared" si="3"/>
        <v>29</v>
      </c>
    </row>
    <row r="87" spans="24:24">
      <c r="X87">
        <f t="shared" si="3"/>
        <v>29</v>
      </c>
    </row>
    <row r="88" spans="24:24">
      <c r="X88">
        <f t="shared" si="3"/>
        <v>30</v>
      </c>
    </row>
    <row r="89" spans="24:24">
      <c r="X89">
        <f t="shared" si="3"/>
        <v>30</v>
      </c>
    </row>
    <row r="90" spans="24:24">
      <c r="X90">
        <f t="shared" si="3"/>
        <v>30</v>
      </c>
    </row>
    <row r="91" spans="24:24">
      <c r="X91">
        <f t="shared" si="3"/>
        <v>31</v>
      </c>
    </row>
    <row r="92" spans="24:24">
      <c r="X92">
        <f t="shared" si="3"/>
        <v>31</v>
      </c>
    </row>
    <row r="93" spans="24:24">
      <c r="X93">
        <f t="shared" si="3"/>
        <v>31</v>
      </c>
    </row>
    <row r="94" spans="24:24">
      <c r="X94">
        <f t="shared" si="3"/>
        <v>32</v>
      </c>
    </row>
    <row r="95" spans="24:24">
      <c r="X95">
        <f t="shared" si="3"/>
        <v>32</v>
      </c>
    </row>
    <row r="96" spans="24:24">
      <c r="X96">
        <f t="shared" si="3"/>
        <v>32</v>
      </c>
    </row>
    <row r="97" spans="24:24">
      <c r="X97">
        <f t="shared" si="3"/>
        <v>33</v>
      </c>
    </row>
    <row r="98" spans="24:24">
      <c r="X98">
        <f t="shared" si="3"/>
        <v>33</v>
      </c>
    </row>
    <row r="99" spans="24:24">
      <c r="X99">
        <f t="shared" si="3"/>
        <v>33</v>
      </c>
    </row>
    <row r="100" spans="24:24">
      <c r="X100">
        <f t="shared" si="3"/>
        <v>34</v>
      </c>
    </row>
    <row r="101" spans="24:24">
      <c r="X101">
        <f t="shared" si="3"/>
        <v>34</v>
      </c>
    </row>
  </sheetData>
  <mergeCells count="2">
    <mergeCell ref="H1:J1"/>
    <mergeCell ref="H9:J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CCF38-CC97-46F5-81A6-2354CF096D90}">
  <dimension ref="A1:AB101"/>
  <sheetViews>
    <sheetView tabSelected="1" topLeftCell="E1" workbookViewId="0">
      <selection activeCell="O34" sqref="O34"/>
    </sheetView>
  </sheetViews>
  <sheetFormatPr defaultRowHeight="15"/>
  <cols>
    <col min="3" max="3" width="15.28515625" bestFit="1" customWidth="1"/>
    <col min="5" max="5" width="27.7109375" bestFit="1" customWidth="1"/>
    <col min="11" max="11" width="9.7109375" bestFit="1" customWidth="1"/>
    <col min="19" max="19" width="11.28515625" bestFit="1" customWidth="1"/>
    <col min="20" max="20" width="17.28515625" bestFit="1" customWidth="1"/>
    <col min="22" max="22" width="20.7109375" bestFit="1" customWidth="1"/>
    <col min="23" max="23" width="21.7109375" bestFit="1" customWidth="1"/>
    <col min="24" max="24" width="22.5703125" bestFit="1" customWidth="1"/>
  </cols>
  <sheetData>
    <row r="1" spans="1:28">
      <c r="A1" s="1">
        <v>17</v>
      </c>
      <c r="C1" s="2"/>
      <c r="E1" s="2"/>
      <c r="H1" s="8"/>
      <c r="I1" s="8"/>
      <c r="J1" s="8"/>
      <c r="S1" t="s">
        <v>16</v>
      </c>
      <c r="T1" t="s">
        <v>13</v>
      </c>
      <c r="U1" t="s">
        <v>14</v>
      </c>
      <c r="V1" t="s">
        <v>15</v>
      </c>
      <c r="W1" t="s">
        <v>20</v>
      </c>
      <c r="X1" t="s">
        <v>22</v>
      </c>
      <c r="Y1" t="s">
        <v>25</v>
      </c>
      <c r="Z1" t="s">
        <v>26</v>
      </c>
      <c r="AA1" t="s">
        <v>28</v>
      </c>
      <c r="AB1" t="s">
        <v>27</v>
      </c>
    </row>
    <row r="2" spans="1:28">
      <c r="A2" s="1">
        <v>20</v>
      </c>
      <c r="C2" s="3"/>
      <c r="E2" s="3"/>
      <c r="K2" s="4"/>
      <c r="L2" s="4"/>
      <c r="N2" s="4"/>
      <c r="P2" s="4"/>
      <c r="S2" t="s">
        <v>17</v>
      </c>
      <c r="T2" t="s">
        <v>18</v>
      </c>
      <c r="U2">
        <f>MODE(A:A)</f>
        <v>51</v>
      </c>
      <c r="V2" t="s">
        <v>19</v>
      </c>
      <c r="W2" t="s">
        <v>21</v>
      </c>
      <c r="X2" t="s">
        <v>23</v>
      </c>
      <c r="Y2" s="7" t="s">
        <v>29</v>
      </c>
      <c r="Z2" t="s">
        <v>31</v>
      </c>
      <c r="AA2" t="s">
        <v>30</v>
      </c>
      <c r="AB2" t="s">
        <v>32</v>
      </c>
    </row>
    <row r="3" spans="1:28">
      <c r="A3" s="1">
        <v>23</v>
      </c>
      <c r="E3" s="2"/>
      <c r="K3" s="4"/>
      <c r="L3" s="4"/>
      <c r="N3" s="4"/>
      <c r="P3" s="4"/>
      <c r="S3">
        <f>ROUND((SUM(A:A))/(COUNTA(A:A)),1)</f>
        <v>49.1</v>
      </c>
      <c r="T3">
        <f>ROUND((COUNTA(A:A) / 2)+(1 / 2),0)</f>
        <v>23</v>
      </c>
      <c r="V3">
        <f>ROUND(((ROW(A1) / 4) * COUNTA(A:A)) + (1 / 2),0)</f>
        <v>12</v>
      </c>
      <c r="W3">
        <f>ROUND(((ROW(A1) / 10) * COUNTA(A:A)) + (1 / 2),0)</f>
        <v>5</v>
      </c>
      <c r="X3">
        <f>ROUND(((ROW(A1) / 100) * COUNTA(A:A)) + (1 / 2),0)</f>
        <v>1</v>
      </c>
      <c r="Y3">
        <f>(LARGE(A:A,1)-SMALL(A:A,1))</f>
        <v>72</v>
      </c>
      <c r="Z3">
        <f>ROUND(_xlfn.STDEV.P(S3,(A:A)-1),1)</f>
        <v>13.6</v>
      </c>
      <c r="AA3">
        <f>$S3+$Z3</f>
        <v>62.7</v>
      </c>
      <c r="AB3">
        <f>(ROUND((Z3/S3)*100,1))</f>
        <v>27.7</v>
      </c>
    </row>
    <row r="4" spans="1:28">
      <c r="A4" s="1">
        <v>24</v>
      </c>
      <c r="K4" s="4"/>
      <c r="L4" s="4"/>
      <c r="N4" s="4"/>
      <c r="P4" s="4"/>
      <c r="V4">
        <f t="shared" ref="V4:V5" si="0">ROUND(((ROW(A2) / 4) * COUNTA(A:A)) + (1 / 2),0)</f>
        <v>23</v>
      </c>
      <c r="W4">
        <f t="shared" ref="W4:W11" si="1">ROUND(((ROW(A2) / 10) * COUNTA(A:A)) + (1 / 2),0)</f>
        <v>10</v>
      </c>
      <c r="X4">
        <f t="shared" ref="X4:X67" si="2">ROUND(((ROW(A2) / 100) * COUNTA(A:A)) + (1 / 2),0)</f>
        <v>1</v>
      </c>
      <c r="AA4">
        <f>S3-Z3</f>
        <v>35.5</v>
      </c>
    </row>
    <row r="5" spans="1:28">
      <c r="A5" s="1">
        <v>27</v>
      </c>
      <c r="K5" s="4"/>
      <c r="L5" s="4"/>
      <c r="N5" s="4"/>
      <c r="P5" s="4"/>
      <c r="V5">
        <f t="shared" si="0"/>
        <v>34</v>
      </c>
      <c r="W5">
        <f t="shared" si="1"/>
        <v>14</v>
      </c>
      <c r="X5">
        <f t="shared" si="2"/>
        <v>2</v>
      </c>
    </row>
    <row r="6" spans="1:28">
      <c r="A6" s="1">
        <v>28</v>
      </c>
      <c r="K6" s="4"/>
      <c r="L6" s="4"/>
      <c r="N6" s="4"/>
      <c r="P6" s="4"/>
      <c r="W6">
        <f t="shared" si="1"/>
        <v>19</v>
      </c>
      <c r="X6">
        <f t="shared" si="2"/>
        <v>2</v>
      </c>
    </row>
    <row r="7" spans="1:28">
      <c r="A7" s="1">
        <v>30</v>
      </c>
      <c r="K7" s="4"/>
      <c r="L7" s="4"/>
      <c r="N7" s="4"/>
      <c r="P7" s="4"/>
      <c r="W7">
        <f t="shared" si="1"/>
        <v>23</v>
      </c>
      <c r="X7">
        <f t="shared" si="2"/>
        <v>3</v>
      </c>
    </row>
    <row r="8" spans="1:28">
      <c r="A8" s="1">
        <v>31</v>
      </c>
      <c r="K8" s="4"/>
      <c r="L8" s="4"/>
      <c r="N8" s="4"/>
      <c r="P8" s="4"/>
      <c r="W8">
        <f t="shared" si="1"/>
        <v>28</v>
      </c>
      <c r="X8">
        <f t="shared" si="2"/>
        <v>3</v>
      </c>
    </row>
    <row r="9" spans="1:28" ht="15.75">
      <c r="A9" s="1">
        <v>34</v>
      </c>
      <c r="G9" s="5"/>
      <c r="H9" s="8"/>
      <c r="I9" s="8"/>
      <c r="J9" s="8"/>
      <c r="K9" s="6"/>
      <c r="L9" s="4"/>
      <c r="W9">
        <f t="shared" si="1"/>
        <v>32</v>
      </c>
      <c r="X9">
        <f t="shared" si="2"/>
        <v>4</v>
      </c>
    </row>
    <row r="10" spans="1:28">
      <c r="A10" s="1">
        <v>35</v>
      </c>
      <c r="W10">
        <f t="shared" si="1"/>
        <v>37</v>
      </c>
      <c r="X10">
        <f t="shared" si="2"/>
        <v>4</v>
      </c>
    </row>
    <row r="11" spans="1:28">
      <c r="A11" s="1">
        <v>36</v>
      </c>
      <c r="W11">
        <f t="shared" si="1"/>
        <v>41</v>
      </c>
      <c r="X11">
        <f t="shared" si="2"/>
        <v>5</v>
      </c>
    </row>
    <row r="12" spans="1:28">
      <c r="A12" s="1">
        <v>37</v>
      </c>
      <c r="X12">
        <f t="shared" si="2"/>
        <v>5</v>
      </c>
    </row>
    <row r="13" spans="1:28">
      <c r="A13" s="1">
        <v>40</v>
      </c>
      <c r="X13">
        <f t="shared" si="2"/>
        <v>5</v>
      </c>
    </row>
    <row r="14" spans="1:28">
      <c r="A14" s="1">
        <v>40</v>
      </c>
      <c r="X14">
        <f t="shared" si="2"/>
        <v>6</v>
      </c>
    </row>
    <row r="15" spans="1:28">
      <c r="A15" s="1">
        <v>41</v>
      </c>
      <c r="X15">
        <f t="shared" si="2"/>
        <v>6</v>
      </c>
    </row>
    <row r="16" spans="1:28">
      <c r="A16" s="1">
        <v>42</v>
      </c>
      <c r="X16">
        <f t="shared" si="2"/>
        <v>7</v>
      </c>
    </row>
    <row r="17" spans="1:24">
      <c r="A17" s="1">
        <v>44</v>
      </c>
      <c r="X17">
        <f t="shared" si="2"/>
        <v>7</v>
      </c>
    </row>
    <row r="18" spans="1:24">
      <c r="A18" s="1">
        <v>44</v>
      </c>
      <c r="X18">
        <f t="shared" si="2"/>
        <v>8</v>
      </c>
    </row>
    <row r="19" spans="1:24">
      <c r="A19" s="1">
        <v>47</v>
      </c>
      <c r="X19">
        <f t="shared" si="2"/>
        <v>8</v>
      </c>
    </row>
    <row r="20" spans="1:24">
      <c r="A20" s="1">
        <v>49</v>
      </c>
      <c r="X20">
        <f t="shared" si="2"/>
        <v>9</v>
      </c>
    </row>
    <row r="21" spans="1:24">
      <c r="A21" s="1">
        <v>50</v>
      </c>
      <c r="X21">
        <f t="shared" si="2"/>
        <v>9</v>
      </c>
    </row>
    <row r="22" spans="1:24">
      <c r="A22" s="1">
        <v>50</v>
      </c>
      <c r="X22">
        <f t="shared" si="2"/>
        <v>10</v>
      </c>
    </row>
    <row r="23" spans="1:24">
      <c r="A23" s="1">
        <v>51</v>
      </c>
      <c r="X23">
        <f t="shared" si="2"/>
        <v>10</v>
      </c>
    </row>
    <row r="24" spans="1:24">
      <c r="A24" s="1">
        <v>51</v>
      </c>
      <c r="X24">
        <f t="shared" si="2"/>
        <v>10</v>
      </c>
    </row>
    <row r="25" spans="1:24">
      <c r="A25" s="1">
        <v>51</v>
      </c>
      <c r="X25">
        <f t="shared" si="2"/>
        <v>11</v>
      </c>
    </row>
    <row r="26" spans="1:24">
      <c r="A26" s="1">
        <v>51</v>
      </c>
      <c r="X26">
        <f t="shared" si="2"/>
        <v>11</v>
      </c>
    </row>
    <row r="27" spans="1:24">
      <c r="A27" s="1">
        <v>52</v>
      </c>
      <c r="X27">
        <f t="shared" si="2"/>
        <v>12</v>
      </c>
    </row>
    <row r="28" spans="1:24">
      <c r="A28" s="1">
        <v>53</v>
      </c>
      <c r="X28">
        <f t="shared" si="2"/>
        <v>12</v>
      </c>
    </row>
    <row r="29" spans="1:24">
      <c r="A29" s="1">
        <v>53</v>
      </c>
      <c r="X29">
        <f t="shared" si="2"/>
        <v>13</v>
      </c>
    </row>
    <row r="30" spans="1:24">
      <c r="A30" s="1">
        <v>55</v>
      </c>
      <c r="X30">
        <f t="shared" si="2"/>
        <v>13</v>
      </c>
    </row>
    <row r="31" spans="1:24">
      <c r="A31" s="1">
        <v>55</v>
      </c>
      <c r="X31">
        <f t="shared" si="2"/>
        <v>14</v>
      </c>
    </row>
    <row r="32" spans="1:24">
      <c r="A32" s="1">
        <v>57</v>
      </c>
      <c r="X32">
        <f t="shared" si="2"/>
        <v>14</v>
      </c>
    </row>
    <row r="33" spans="1:24">
      <c r="A33" s="1">
        <v>58</v>
      </c>
      <c r="X33">
        <f t="shared" si="2"/>
        <v>14</v>
      </c>
    </row>
    <row r="34" spans="1:24">
      <c r="A34" s="1">
        <v>60</v>
      </c>
      <c r="X34">
        <f t="shared" si="2"/>
        <v>15</v>
      </c>
    </row>
    <row r="35" spans="1:24">
      <c r="A35" s="1">
        <v>61</v>
      </c>
      <c r="X35">
        <f t="shared" si="2"/>
        <v>15</v>
      </c>
    </row>
    <row r="36" spans="1:24">
      <c r="A36" s="1">
        <v>61</v>
      </c>
      <c r="X36">
        <f t="shared" si="2"/>
        <v>16</v>
      </c>
    </row>
    <row r="37" spans="1:24">
      <c r="A37" s="1">
        <v>65</v>
      </c>
      <c r="X37">
        <f t="shared" si="2"/>
        <v>16</v>
      </c>
    </row>
    <row r="38" spans="1:24">
      <c r="A38" s="1">
        <v>65</v>
      </c>
      <c r="X38">
        <f t="shared" si="2"/>
        <v>17</v>
      </c>
    </row>
    <row r="39" spans="1:24">
      <c r="A39" s="1">
        <v>65</v>
      </c>
      <c r="X39">
        <f t="shared" si="2"/>
        <v>17</v>
      </c>
    </row>
    <row r="40" spans="1:24">
      <c r="A40" s="1">
        <v>67</v>
      </c>
      <c r="X40">
        <f t="shared" si="2"/>
        <v>18</v>
      </c>
    </row>
    <row r="41" spans="1:24">
      <c r="A41" s="1">
        <v>68</v>
      </c>
      <c r="X41">
        <f t="shared" si="2"/>
        <v>18</v>
      </c>
    </row>
    <row r="42" spans="1:24">
      <c r="A42" s="1">
        <v>74</v>
      </c>
      <c r="X42">
        <f t="shared" si="2"/>
        <v>19</v>
      </c>
    </row>
    <row r="43" spans="1:24">
      <c r="A43" s="1">
        <v>77</v>
      </c>
      <c r="X43">
        <f t="shared" si="2"/>
        <v>19</v>
      </c>
    </row>
    <row r="44" spans="1:24">
      <c r="A44" s="1">
        <v>83</v>
      </c>
      <c r="X44">
        <f t="shared" si="2"/>
        <v>19</v>
      </c>
    </row>
    <row r="45" spans="1:24">
      <c r="A45" s="1">
        <v>89</v>
      </c>
      <c r="X45">
        <f t="shared" si="2"/>
        <v>20</v>
      </c>
    </row>
    <row r="46" spans="1:24">
      <c r="X46">
        <f t="shared" si="2"/>
        <v>20</v>
      </c>
    </row>
    <row r="47" spans="1:24">
      <c r="X47">
        <f t="shared" si="2"/>
        <v>21</v>
      </c>
    </row>
    <row r="48" spans="1:24">
      <c r="X48">
        <f t="shared" si="2"/>
        <v>21</v>
      </c>
    </row>
    <row r="49" spans="24:24">
      <c r="X49">
        <f t="shared" si="2"/>
        <v>22</v>
      </c>
    </row>
    <row r="50" spans="24:24">
      <c r="X50">
        <f t="shared" si="2"/>
        <v>22</v>
      </c>
    </row>
    <row r="51" spans="24:24">
      <c r="X51">
        <f t="shared" si="2"/>
        <v>23</v>
      </c>
    </row>
    <row r="52" spans="24:24">
      <c r="X52">
        <f t="shared" si="2"/>
        <v>23</v>
      </c>
    </row>
    <row r="53" spans="24:24">
      <c r="X53">
        <f t="shared" si="2"/>
        <v>23</v>
      </c>
    </row>
    <row r="54" spans="24:24">
      <c r="X54">
        <f t="shared" si="2"/>
        <v>24</v>
      </c>
    </row>
    <row r="55" spans="24:24">
      <c r="X55">
        <f t="shared" si="2"/>
        <v>24</v>
      </c>
    </row>
    <row r="56" spans="24:24">
      <c r="X56">
        <f t="shared" si="2"/>
        <v>25</v>
      </c>
    </row>
    <row r="57" spans="24:24">
      <c r="X57">
        <f t="shared" si="2"/>
        <v>25</v>
      </c>
    </row>
    <row r="58" spans="24:24">
      <c r="X58">
        <f t="shared" si="2"/>
        <v>26</v>
      </c>
    </row>
    <row r="59" spans="24:24">
      <c r="X59">
        <f t="shared" si="2"/>
        <v>26</v>
      </c>
    </row>
    <row r="60" spans="24:24">
      <c r="X60">
        <f t="shared" si="2"/>
        <v>27</v>
      </c>
    </row>
    <row r="61" spans="24:24">
      <c r="X61">
        <f t="shared" si="2"/>
        <v>27</v>
      </c>
    </row>
    <row r="62" spans="24:24">
      <c r="X62">
        <f t="shared" si="2"/>
        <v>28</v>
      </c>
    </row>
    <row r="63" spans="24:24">
      <c r="X63">
        <f t="shared" si="2"/>
        <v>28</v>
      </c>
    </row>
    <row r="64" spans="24:24">
      <c r="X64">
        <f t="shared" si="2"/>
        <v>28</v>
      </c>
    </row>
    <row r="65" spans="24:24">
      <c r="X65">
        <f t="shared" si="2"/>
        <v>29</v>
      </c>
    </row>
    <row r="66" spans="24:24">
      <c r="X66">
        <f t="shared" si="2"/>
        <v>29</v>
      </c>
    </row>
    <row r="67" spans="24:24">
      <c r="X67">
        <f t="shared" si="2"/>
        <v>30</v>
      </c>
    </row>
    <row r="68" spans="24:24">
      <c r="X68">
        <f t="shared" ref="X68:X101" si="3">ROUND(((ROW(A66) / 100) * COUNTA(A:A)) + (1 / 2),0)</f>
        <v>30</v>
      </c>
    </row>
    <row r="69" spans="24:24">
      <c r="X69">
        <f t="shared" si="3"/>
        <v>31</v>
      </c>
    </row>
    <row r="70" spans="24:24">
      <c r="X70">
        <f t="shared" si="3"/>
        <v>31</v>
      </c>
    </row>
    <row r="71" spans="24:24">
      <c r="X71">
        <f t="shared" si="3"/>
        <v>32</v>
      </c>
    </row>
    <row r="72" spans="24:24">
      <c r="X72">
        <f t="shared" si="3"/>
        <v>32</v>
      </c>
    </row>
    <row r="73" spans="24:24">
      <c r="X73">
        <f t="shared" si="3"/>
        <v>32</v>
      </c>
    </row>
    <row r="74" spans="24:24">
      <c r="X74">
        <f t="shared" si="3"/>
        <v>33</v>
      </c>
    </row>
    <row r="75" spans="24:24">
      <c r="X75">
        <f t="shared" si="3"/>
        <v>33</v>
      </c>
    </row>
    <row r="76" spans="24:24">
      <c r="X76">
        <f t="shared" si="3"/>
        <v>34</v>
      </c>
    </row>
    <row r="77" spans="24:24">
      <c r="X77">
        <f t="shared" si="3"/>
        <v>34</v>
      </c>
    </row>
    <row r="78" spans="24:24">
      <c r="X78">
        <f t="shared" si="3"/>
        <v>35</v>
      </c>
    </row>
    <row r="79" spans="24:24">
      <c r="X79">
        <f t="shared" si="3"/>
        <v>35</v>
      </c>
    </row>
    <row r="80" spans="24:24">
      <c r="X80">
        <f t="shared" si="3"/>
        <v>36</v>
      </c>
    </row>
    <row r="81" spans="24:24">
      <c r="X81">
        <f t="shared" si="3"/>
        <v>36</v>
      </c>
    </row>
    <row r="82" spans="24:24">
      <c r="X82">
        <f t="shared" si="3"/>
        <v>37</v>
      </c>
    </row>
    <row r="83" spans="24:24">
      <c r="X83">
        <f t="shared" si="3"/>
        <v>37</v>
      </c>
    </row>
    <row r="84" spans="24:24">
      <c r="X84">
        <f t="shared" si="3"/>
        <v>37</v>
      </c>
    </row>
    <row r="85" spans="24:24">
      <c r="X85">
        <f t="shared" si="3"/>
        <v>38</v>
      </c>
    </row>
    <row r="86" spans="24:24">
      <c r="X86">
        <f t="shared" si="3"/>
        <v>38</v>
      </c>
    </row>
    <row r="87" spans="24:24">
      <c r="X87">
        <f t="shared" si="3"/>
        <v>39</v>
      </c>
    </row>
    <row r="88" spans="24:24">
      <c r="X88">
        <f t="shared" si="3"/>
        <v>39</v>
      </c>
    </row>
    <row r="89" spans="24:24">
      <c r="X89">
        <f t="shared" si="3"/>
        <v>40</v>
      </c>
    </row>
    <row r="90" spans="24:24">
      <c r="X90">
        <f t="shared" si="3"/>
        <v>40</v>
      </c>
    </row>
    <row r="91" spans="24:24">
      <c r="X91">
        <f t="shared" si="3"/>
        <v>41</v>
      </c>
    </row>
    <row r="92" spans="24:24">
      <c r="X92">
        <f t="shared" si="3"/>
        <v>41</v>
      </c>
    </row>
    <row r="93" spans="24:24">
      <c r="X93">
        <f t="shared" si="3"/>
        <v>41</v>
      </c>
    </row>
    <row r="94" spans="24:24">
      <c r="X94">
        <f t="shared" si="3"/>
        <v>42</v>
      </c>
    </row>
    <row r="95" spans="24:24">
      <c r="X95">
        <f t="shared" si="3"/>
        <v>42</v>
      </c>
    </row>
    <row r="96" spans="24:24">
      <c r="X96">
        <f t="shared" si="3"/>
        <v>43</v>
      </c>
    </row>
    <row r="97" spans="24:24">
      <c r="X97">
        <f t="shared" si="3"/>
        <v>43</v>
      </c>
    </row>
    <row r="98" spans="24:24">
      <c r="X98">
        <f t="shared" si="3"/>
        <v>44</v>
      </c>
    </row>
    <row r="99" spans="24:24">
      <c r="X99">
        <f t="shared" si="3"/>
        <v>44</v>
      </c>
    </row>
    <row r="100" spans="24:24">
      <c r="X100">
        <f t="shared" si="3"/>
        <v>45</v>
      </c>
    </row>
    <row r="101" spans="24:24">
      <c r="X101">
        <f t="shared" si="3"/>
        <v>45</v>
      </c>
    </row>
  </sheetData>
  <sortState xmlns:xlrd2="http://schemas.microsoft.com/office/spreadsheetml/2017/richdata2" ref="A1:A101">
    <sortCondition ref="A1:A101"/>
  </sortState>
  <mergeCells count="2">
    <mergeCell ref="H1:J1"/>
    <mergeCell ref="H9:J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4E8C-CFB8-4ADE-88EB-F1BB4AD82E53}">
  <dimension ref="A1:Q150"/>
  <sheetViews>
    <sheetView workbookViewId="0">
      <selection activeCell="O3" sqref="O3"/>
    </sheetView>
  </sheetViews>
  <sheetFormatPr defaultRowHeight="15"/>
  <cols>
    <col min="3" max="3" width="16.140625" bestFit="1" customWidth="1"/>
    <col min="5" max="5" width="29.85546875" bestFit="1" customWidth="1"/>
  </cols>
  <sheetData>
    <row r="1" spans="1:17">
      <c r="A1">
        <v>11</v>
      </c>
      <c r="C1" s="2" t="s">
        <v>0</v>
      </c>
      <c r="E1" s="2" t="s">
        <v>1</v>
      </c>
      <c r="G1" t="s">
        <v>2</v>
      </c>
      <c r="H1" s="8" t="s">
        <v>24</v>
      </c>
      <c r="I1" s="8"/>
      <c r="J1" s="8"/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</row>
    <row r="2" spans="1:17">
      <c r="A2">
        <v>11</v>
      </c>
      <c r="C2" s="3">
        <f>ROUND(1 + 3.3 * LOG(COUNTA(A:A),10),0)</f>
        <v>8</v>
      </c>
      <c r="E2" s="3">
        <f>(ROUND((LARGE(A:A,1) - SMALL(A:A,1)) / C2,1))</f>
        <v>11.4</v>
      </c>
      <c r="G2">
        <v>1</v>
      </c>
      <c r="H2">
        <v>11</v>
      </c>
      <c r="I2" t="s">
        <v>10</v>
      </c>
      <c r="J2">
        <v>22.4</v>
      </c>
      <c r="K2" s="4">
        <f>COUNTIFS(A:A,"&gt;="&amp;H2,A:A,"&lt;"&amp;J2)</f>
        <v>26</v>
      </c>
      <c r="L2" s="4">
        <f t="shared" ref="L2:L9" si="0">ROUND(((K2/$K$10)*100),1)</f>
        <v>17.3</v>
      </c>
      <c r="M2">
        <f>COUNTIFS(A:A,"&lt;"&amp;J2)</f>
        <v>26</v>
      </c>
      <c r="N2" s="4">
        <f>ROUND(((M2/$K$10)*100),0)</f>
        <v>17</v>
      </c>
      <c r="O2">
        <f>COUNTIFS(A:A,"&gt;="&amp;H2)</f>
        <v>150</v>
      </c>
      <c r="P2" s="4">
        <f t="shared" ref="P2:P9" si="1">ROUND(((O2/$K$10)*100),1)</f>
        <v>100</v>
      </c>
      <c r="Q2">
        <f>((H2 + J2) / 2)</f>
        <v>16.7</v>
      </c>
    </row>
    <row r="3" spans="1:17">
      <c r="A3">
        <v>11</v>
      </c>
      <c r="E3" s="2"/>
      <c r="G3">
        <v>2</v>
      </c>
      <c r="H3">
        <v>22.4</v>
      </c>
      <c r="I3" t="s">
        <v>10</v>
      </c>
      <c r="J3">
        <v>33.799999999999997</v>
      </c>
      <c r="K3" s="4">
        <f t="shared" ref="K3:K9" si="2">COUNTIFS(A:A,"&gt;="&amp;H3,A:A,"&lt;"&amp;J3)</f>
        <v>22</v>
      </c>
      <c r="L3" s="4">
        <f t="shared" si="0"/>
        <v>14.7</v>
      </c>
      <c r="M3">
        <f t="shared" ref="M3:M9" si="3">COUNTIFS(A:A,"&lt;"&amp;J3)</f>
        <v>48</v>
      </c>
      <c r="N3" s="4">
        <f t="shared" ref="N3:N9" si="4">ROUND(((M3/$K$10)*100),1)</f>
        <v>32</v>
      </c>
      <c r="O3">
        <f t="shared" ref="O3:O9" si="5">COUNTIFS(A:A,"&gt;="&amp;H3)</f>
        <v>124</v>
      </c>
      <c r="P3" s="4">
        <f t="shared" si="1"/>
        <v>82.7</v>
      </c>
      <c r="Q3">
        <f t="shared" ref="Q3:Q9" si="6">((H3 + J3) / 2)</f>
        <v>28.099999999999998</v>
      </c>
    </row>
    <row r="4" spans="1:17">
      <c r="A4">
        <v>11</v>
      </c>
      <c r="G4">
        <v>3</v>
      </c>
      <c r="H4">
        <v>33.799999999999997</v>
      </c>
      <c r="I4" t="s">
        <v>10</v>
      </c>
      <c r="J4">
        <v>45.2</v>
      </c>
      <c r="K4" s="4">
        <f t="shared" si="2"/>
        <v>21</v>
      </c>
      <c r="L4" s="4">
        <f t="shared" si="0"/>
        <v>14</v>
      </c>
      <c r="M4">
        <f t="shared" si="3"/>
        <v>69</v>
      </c>
      <c r="N4" s="4">
        <f t="shared" si="4"/>
        <v>46</v>
      </c>
      <c r="O4">
        <f t="shared" si="5"/>
        <v>102</v>
      </c>
      <c r="P4" s="4">
        <f t="shared" si="1"/>
        <v>68</v>
      </c>
      <c r="Q4">
        <f t="shared" si="6"/>
        <v>39.5</v>
      </c>
    </row>
    <row r="5" spans="1:17">
      <c r="A5">
        <v>11</v>
      </c>
      <c r="G5">
        <v>4</v>
      </c>
      <c r="H5">
        <v>45.2</v>
      </c>
      <c r="I5" t="s">
        <v>10</v>
      </c>
      <c r="J5">
        <v>56.6</v>
      </c>
      <c r="K5" s="4">
        <f t="shared" si="2"/>
        <v>14</v>
      </c>
      <c r="L5" s="4">
        <f t="shared" si="0"/>
        <v>9.3000000000000007</v>
      </c>
      <c r="M5">
        <f t="shared" si="3"/>
        <v>83</v>
      </c>
      <c r="N5" s="4">
        <f t="shared" si="4"/>
        <v>55.3</v>
      </c>
      <c r="O5">
        <f t="shared" si="5"/>
        <v>81</v>
      </c>
      <c r="P5" s="4">
        <f t="shared" si="1"/>
        <v>54</v>
      </c>
      <c r="Q5">
        <f t="shared" si="6"/>
        <v>50.900000000000006</v>
      </c>
    </row>
    <row r="6" spans="1:17">
      <c r="A6">
        <v>12</v>
      </c>
      <c r="G6">
        <v>5</v>
      </c>
      <c r="H6">
        <v>56.6</v>
      </c>
      <c r="I6" t="s">
        <v>10</v>
      </c>
      <c r="J6">
        <v>68</v>
      </c>
      <c r="K6" s="4">
        <f t="shared" si="2"/>
        <v>12</v>
      </c>
      <c r="L6" s="4">
        <f t="shared" si="0"/>
        <v>8</v>
      </c>
      <c r="M6">
        <f t="shared" si="3"/>
        <v>95</v>
      </c>
      <c r="N6" s="4">
        <f t="shared" si="4"/>
        <v>63.3</v>
      </c>
      <c r="O6">
        <f t="shared" si="5"/>
        <v>67</v>
      </c>
      <c r="P6" s="4">
        <f t="shared" si="1"/>
        <v>44.7</v>
      </c>
      <c r="Q6">
        <f t="shared" si="6"/>
        <v>62.3</v>
      </c>
    </row>
    <row r="7" spans="1:17">
      <c r="A7">
        <v>13</v>
      </c>
      <c r="G7">
        <v>6</v>
      </c>
      <c r="H7">
        <v>68</v>
      </c>
      <c r="I7" t="s">
        <v>10</v>
      </c>
      <c r="J7">
        <v>79.400000000000006</v>
      </c>
      <c r="K7" s="4">
        <f t="shared" si="2"/>
        <v>24</v>
      </c>
      <c r="L7" s="4">
        <f t="shared" si="0"/>
        <v>16</v>
      </c>
      <c r="M7">
        <f t="shared" si="3"/>
        <v>119</v>
      </c>
      <c r="N7" s="4">
        <f t="shared" si="4"/>
        <v>79.3</v>
      </c>
      <c r="O7">
        <f t="shared" si="5"/>
        <v>55</v>
      </c>
      <c r="P7" s="4">
        <f t="shared" si="1"/>
        <v>36.700000000000003</v>
      </c>
      <c r="Q7">
        <f t="shared" si="6"/>
        <v>73.7</v>
      </c>
    </row>
    <row r="8" spans="1:17">
      <c r="A8">
        <v>13</v>
      </c>
      <c r="G8">
        <v>7</v>
      </c>
      <c r="H8">
        <v>79.400000000000006</v>
      </c>
      <c r="I8" t="s">
        <v>10</v>
      </c>
      <c r="J8">
        <v>90.8</v>
      </c>
      <c r="K8" s="4">
        <f t="shared" si="2"/>
        <v>18</v>
      </c>
      <c r="L8" s="4">
        <f t="shared" si="0"/>
        <v>12</v>
      </c>
      <c r="M8">
        <f t="shared" si="3"/>
        <v>137</v>
      </c>
      <c r="N8" s="4">
        <f t="shared" si="4"/>
        <v>91.3</v>
      </c>
      <c r="O8">
        <f t="shared" si="5"/>
        <v>31</v>
      </c>
      <c r="P8" s="4">
        <f t="shared" si="1"/>
        <v>20.7</v>
      </c>
      <c r="Q8">
        <f t="shared" si="6"/>
        <v>85.1</v>
      </c>
    </row>
    <row r="9" spans="1:17">
      <c r="A9">
        <v>13</v>
      </c>
      <c r="G9">
        <v>8</v>
      </c>
      <c r="H9">
        <v>90.8</v>
      </c>
      <c r="I9" t="s">
        <v>10</v>
      </c>
      <c r="J9">
        <v>102.2</v>
      </c>
      <c r="K9" s="4">
        <f t="shared" si="2"/>
        <v>13</v>
      </c>
      <c r="L9" s="4">
        <f t="shared" si="0"/>
        <v>8.6999999999999993</v>
      </c>
      <c r="M9">
        <f t="shared" si="3"/>
        <v>150</v>
      </c>
      <c r="N9" s="4">
        <f t="shared" si="4"/>
        <v>100</v>
      </c>
      <c r="O9">
        <f t="shared" si="5"/>
        <v>13</v>
      </c>
      <c r="P9" s="4">
        <f t="shared" si="1"/>
        <v>8.6999999999999993</v>
      </c>
      <c r="Q9">
        <f t="shared" si="6"/>
        <v>96.5</v>
      </c>
    </row>
    <row r="10" spans="1:17" ht="15.75">
      <c r="A10">
        <v>13</v>
      </c>
      <c r="G10" s="5" t="s">
        <v>11</v>
      </c>
      <c r="H10" s="8" t="s">
        <v>12</v>
      </c>
      <c r="I10" s="8"/>
      <c r="J10" s="8"/>
      <c r="K10" s="6">
        <f>SUM(K2:K9)</f>
        <v>150</v>
      </c>
      <c r="L10" s="4">
        <f>SUM(L2:L9)</f>
        <v>100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</row>
    <row r="11" spans="1:17">
      <c r="A11">
        <v>14</v>
      </c>
    </row>
    <row r="12" spans="1:17">
      <c r="A12">
        <v>14</v>
      </c>
    </row>
    <row r="13" spans="1:17">
      <c r="A13">
        <v>14</v>
      </c>
    </row>
    <row r="14" spans="1:17">
      <c r="A14">
        <v>14</v>
      </c>
    </row>
    <row r="15" spans="1:17">
      <c r="A15">
        <v>14</v>
      </c>
    </row>
    <row r="16" spans="1:17">
      <c r="A16">
        <v>16</v>
      </c>
    </row>
    <row r="17" spans="1:1">
      <c r="A17">
        <v>16</v>
      </c>
    </row>
    <row r="18" spans="1:1">
      <c r="A18">
        <v>17</v>
      </c>
    </row>
    <row r="19" spans="1:1">
      <c r="A19">
        <v>19</v>
      </c>
    </row>
    <row r="20" spans="1:1">
      <c r="A20">
        <v>19</v>
      </c>
    </row>
    <row r="21" spans="1:1">
      <c r="A21">
        <v>19</v>
      </c>
    </row>
    <row r="22" spans="1:1">
      <c r="A22">
        <v>20</v>
      </c>
    </row>
    <row r="23" spans="1:1">
      <c r="A23">
        <v>20</v>
      </c>
    </row>
    <row r="24" spans="1:1">
      <c r="A24">
        <v>21</v>
      </c>
    </row>
    <row r="25" spans="1:1">
      <c r="A25">
        <v>21</v>
      </c>
    </row>
    <row r="26" spans="1:1">
      <c r="A26">
        <v>22</v>
      </c>
    </row>
    <row r="27" spans="1:1">
      <c r="A27">
        <v>23</v>
      </c>
    </row>
    <row r="28" spans="1:1">
      <c r="A28">
        <v>23</v>
      </c>
    </row>
    <row r="29" spans="1:1">
      <c r="A29">
        <v>23</v>
      </c>
    </row>
    <row r="30" spans="1:1">
      <c r="A30">
        <v>24</v>
      </c>
    </row>
    <row r="31" spans="1:1">
      <c r="A31">
        <v>24</v>
      </c>
    </row>
    <row r="32" spans="1:1">
      <c r="A32">
        <v>24</v>
      </c>
    </row>
    <row r="33" spans="1:1">
      <c r="A33">
        <v>25</v>
      </c>
    </row>
    <row r="34" spans="1:1">
      <c r="A34">
        <v>25</v>
      </c>
    </row>
    <row r="35" spans="1:1">
      <c r="A35">
        <v>26</v>
      </c>
    </row>
    <row r="36" spans="1:1">
      <c r="A36">
        <v>27</v>
      </c>
    </row>
    <row r="37" spans="1:1">
      <c r="A37">
        <v>27</v>
      </c>
    </row>
    <row r="38" spans="1:1">
      <c r="A38">
        <v>28</v>
      </c>
    </row>
    <row r="39" spans="1:1">
      <c r="A39">
        <v>29</v>
      </c>
    </row>
    <row r="40" spans="1:1">
      <c r="A40">
        <v>29</v>
      </c>
    </row>
    <row r="41" spans="1:1">
      <c r="A41">
        <v>29</v>
      </c>
    </row>
    <row r="42" spans="1:1">
      <c r="A42">
        <v>30</v>
      </c>
    </row>
    <row r="43" spans="1:1">
      <c r="A43">
        <v>30</v>
      </c>
    </row>
    <row r="44" spans="1:1">
      <c r="A44">
        <v>31</v>
      </c>
    </row>
    <row r="45" spans="1:1">
      <c r="A45">
        <v>32</v>
      </c>
    </row>
    <row r="46" spans="1:1">
      <c r="A46">
        <v>33</v>
      </c>
    </row>
    <row r="47" spans="1:1">
      <c r="A47">
        <v>33</v>
      </c>
    </row>
    <row r="48" spans="1:1">
      <c r="A48">
        <v>33</v>
      </c>
    </row>
    <row r="49" spans="1:1">
      <c r="A49">
        <v>35</v>
      </c>
    </row>
    <row r="50" spans="1:1">
      <c r="A50">
        <v>35</v>
      </c>
    </row>
    <row r="51" spans="1:1">
      <c r="A51">
        <v>35</v>
      </c>
    </row>
    <row r="52" spans="1:1">
      <c r="A52">
        <v>37</v>
      </c>
    </row>
    <row r="53" spans="1:1">
      <c r="A53">
        <v>38</v>
      </c>
    </row>
    <row r="54" spans="1:1">
      <c r="A54">
        <v>39</v>
      </c>
    </row>
    <row r="55" spans="1:1">
      <c r="A55">
        <v>40</v>
      </c>
    </row>
    <row r="56" spans="1:1">
      <c r="A56">
        <v>40</v>
      </c>
    </row>
    <row r="57" spans="1:1">
      <c r="A57">
        <v>40</v>
      </c>
    </row>
    <row r="58" spans="1:1">
      <c r="A58">
        <v>41</v>
      </c>
    </row>
    <row r="59" spans="1:1">
      <c r="A59">
        <v>41</v>
      </c>
    </row>
    <row r="60" spans="1:1">
      <c r="A60">
        <v>42</v>
      </c>
    </row>
    <row r="61" spans="1:1">
      <c r="A61">
        <v>42</v>
      </c>
    </row>
    <row r="62" spans="1:1">
      <c r="A62">
        <v>43</v>
      </c>
    </row>
    <row r="63" spans="1:1">
      <c r="A63">
        <v>44</v>
      </c>
    </row>
    <row r="64" spans="1:1">
      <c r="A64">
        <v>44</v>
      </c>
    </row>
    <row r="65" spans="1:1">
      <c r="A65">
        <v>45</v>
      </c>
    </row>
    <row r="66" spans="1:1">
      <c r="A66">
        <v>45</v>
      </c>
    </row>
    <row r="67" spans="1:1">
      <c r="A67">
        <v>45</v>
      </c>
    </row>
    <row r="68" spans="1:1">
      <c r="A68">
        <v>45</v>
      </c>
    </row>
    <row r="69" spans="1:1">
      <c r="A69">
        <v>45</v>
      </c>
    </row>
    <row r="70" spans="1:1">
      <c r="A70">
        <v>46</v>
      </c>
    </row>
    <row r="71" spans="1:1">
      <c r="A71">
        <v>47</v>
      </c>
    </row>
    <row r="72" spans="1:1">
      <c r="A72">
        <v>49</v>
      </c>
    </row>
    <row r="73" spans="1:1">
      <c r="A73">
        <v>49</v>
      </c>
    </row>
    <row r="74" spans="1:1">
      <c r="A74">
        <v>50</v>
      </c>
    </row>
    <row r="75" spans="1:1">
      <c r="A75">
        <v>52</v>
      </c>
    </row>
    <row r="76" spans="1:1">
      <c r="A76">
        <v>52</v>
      </c>
    </row>
    <row r="77" spans="1:1">
      <c r="A77">
        <v>53</v>
      </c>
    </row>
    <row r="78" spans="1:1">
      <c r="A78">
        <v>54</v>
      </c>
    </row>
    <row r="79" spans="1:1">
      <c r="A79">
        <v>54</v>
      </c>
    </row>
    <row r="80" spans="1:1">
      <c r="A80">
        <v>54</v>
      </c>
    </row>
    <row r="81" spans="1:1">
      <c r="A81">
        <v>55</v>
      </c>
    </row>
    <row r="82" spans="1:1">
      <c r="A82">
        <v>56</v>
      </c>
    </row>
    <row r="83" spans="1:1">
      <c r="A83">
        <v>56</v>
      </c>
    </row>
    <row r="84" spans="1:1">
      <c r="A84">
        <v>57</v>
      </c>
    </row>
    <row r="85" spans="1:1">
      <c r="A85">
        <v>58</v>
      </c>
    </row>
    <row r="86" spans="1:1">
      <c r="A86">
        <v>58</v>
      </c>
    </row>
    <row r="87" spans="1:1">
      <c r="A87">
        <v>60</v>
      </c>
    </row>
    <row r="88" spans="1:1">
      <c r="A88">
        <v>62</v>
      </c>
    </row>
    <row r="89" spans="1:1">
      <c r="A89">
        <v>62</v>
      </c>
    </row>
    <row r="90" spans="1:1">
      <c r="A90">
        <v>64</v>
      </c>
    </row>
    <row r="91" spans="1:1">
      <c r="A91">
        <v>65</v>
      </c>
    </row>
    <row r="92" spans="1:1">
      <c r="A92">
        <v>66</v>
      </c>
    </row>
    <row r="93" spans="1:1">
      <c r="A93">
        <v>66</v>
      </c>
    </row>
    <row r="94" spans="1:1">
      <c r="A94">
        <v>66</v>
      </c>
    </row>
    <row r="95" spans="1:1">
      <c r="A95">
        <v>67</v>
      </c>
    </row>
    <row r="96" spans="1:1">
      <c r="A96">
        <v>68</v>
      </c>
    </row>
    <row r="97" spans="1:1">
      <c r="A97">
        <v>68</v>
      </c>
    </row>
    <row r="98" spans="1:1">
      <c r="A98">
        <v>69</v>
      </c>
    </row>
    <row r="99" spans="1:1">
      <c r="A99">
        <v>71</v>
      </c>
    </row>
    <row r="100" spans="1:1">
      <c r="A100">
        <v>72</v>
      </c>
    </row>
    <row r="101" spans="1:1">
      <c r="A101">
        <v>72</v>
      </c>
    </row>
    <row r="102" spans="1:1">
      <c r="A102">
        <v>73</v>
      </c>
    </row>
    <row r="103" spans="1:1">
      <c r="A103">
        <v>73</v>
      </c>
    </row>
    <row r="104" spans="1:1">
      <c r="A104">
        <v>73</v>
      </c>
    </row>
    <row r="105" spans="1:1">
      <c r="A105">
        <v>74</v>
      </c>
    </row>
    <row r="106" spans="1:1">
      <c r="A106">
        <v>74</v>
      </c>
    </row>
    <row r="107" spans="1:1">
      <c r="A107">
        <v>75</v>
      </c>
    </row>
    <row r="108" spans="1:1">
      <c r="A108">
        <v>76</v>
      </c>
    </row>
    <row r="109" spans="1:1">
      <c r="A109">
        <v>77</v>
      </c>
    </row>
    <row r="110" spans="1:1">
      <c r="A110">
        <v>77</v>
      </c>
    </row>
    <row r="111" spans="1:1">
      <c r="A111">
        <v>77</v>
      </c>
    </row>
    <row r="112" spans="1:1">
      <c r="A112">
        <v>78</v>
      </c>
    </row>
    <row r="113" spans="1:1">
      <c r="A113">
        <v>78</v>
      </c>
    </row>
    <row r="114" spans="1:1">
      <c r="A114">
        <v>78</v>
      </c>
    </row>
    <row r="115" spans="1:1">
      <c r="A115">
        <v>78</v>
      </c>
    </row>
    <row r="116" spans="1:1">
      <c r="A116">
        <v>78</v>
      </c>
    </row>
    <row r="117" spans="1:1">
      <c r="A117">
        <v>79</v>
      </c>
    </row>
    <row r="118" spans="1:1">
      <c r="A118">
        <v>79</v>
      </c>
    </row>
    <row r="119" spans="1:1">
      <c r="A119">
        <v>79</v>
      </c>
    </row>
    <row r="120" spans="1:1">
      <c r="A120">
        <v>80</v>
      </c>
    </row>
    <row r="121" spans="1:1">
      <c r="A121">
        <v>80</v>
      </c>
    </row>
    <row r="122" spans="1:1">
      <c r="A122">
        <v>80</v>
      </c>
    </row>
    <row r="123" spans="1:1">
      <c r="A123">
        <v>80</v>
      </c>
    </row>
    <row r="124" spans="1:1">
      <c r="A124">
        <v>81</v>
      </c>
    </row>
    <row r="125" spans="1:1">
      <c r="A125">
        <v>81</v>
      </c>
    </row>
    <row r="126" spans="1:1">
      <c r="A126">
        <v>81</v>
      </c>
    </row>
    <row r="127" spans="1:1">
      <c r="A127">
        <v>82</v>
      </c>
    </row>
    <row r="128" spans="1:1">
      <c r="A128">
        <v>82</v>
      </c>
    </row>
    <row r="129" spans="1:1">
      <c r="A129">
        <v>82</v>
      </c>
    </row>
    <row r="130" spans="1:1">
      <c r="A130">
        <v>83</v>
      </c>
    </row>
    <row r="131" spans="1:1">
      <c r="A131">
        <v>83</v>
      </c>
    </row>
    <row r="132" spans="1:1">
      <c r="A132">
        <v>83</v>
      </c>
    </row>
    <row r="133" spans="1:1">
      <c r="A133">
        <v>83</v>
      </c>
    </row>
    <row r="134" spans="1:1">
      <c r="A134">
        <v>83</v>
      </c>
    </row>
    <row r="135" spans="1:1">
      <c r="A135">
        <v>83</v>
      </c>
    </row>
    <row r="136" spans="1:1">
      <c r="A136">
        <v>88</v>
      </c>
    </row>
    <row r="137" spans="1:1">
      <c r="A137">
        <v>88</v>
      </c>
    </row>
    <row r="138" spans="1:1">
      <c r="A138">
        <v>92</v>
      </c>
    </row>
    <row r="139" spans="1:1">
      <c r="A139">
        <v>92</v>
      </c>
    </row>
    <row r="140" spans="1:1">
      <c r="A140">
        <v>93</v>
      </c>
    </row>
    <row r="141" spans="1:1">
      <c r="A141">
        <v>94</v>
      </c>
    </row>
    <row r="142" spans="1:1">
      <c r="A142">
        <v>95</v>
      </c>
    </row>
    <row r="143" spans="1:1">
      <c r="A143">
        <v>95</v>
      </c>
    </row>
    <row r="144" spans="1:1">
      <c r="A144">
        <v>96</v>
      </c>
    </row>
    <row r="145" spans="1:1">
      <c r="A145">
        <v>96</v>
      </c>
    </row>
    <row r="146" spans="1:1">
      <c r="A146">
        <v>97</v>
      </c>
    </row>
    <row r="147" spans="1:1">
      <c r="A147">
        <v>99</v>
      </c>
    </row>
    <row r="148" spans="1:1">
      <c r="A148">
        <v>99</v>
      </c>
    </row>
    <row r="149" spans="1:1">
      <c r="A149">
        <v>100</v>
      </c>
    </row>
    <row r="150" spans="1:1">
      <c r="A150">
        <v>102</v>
      </c>
    </row>
  </sheetData>
  <sortState xmlns:xlrd2="http://schemas.microsoft.com/office/spreadsheetml/2017/richdata2" ref="A1:A151">
    <sortCondition ref="A127:A151"/>
  </sortState>
  <mergeCells count="2">
    <mergeCell ref="H1:J1"/>
    <mergeCell ref="H10:J1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Questao1</vt:lpstr>
      <vt:lpstr>Questao5</vt:lpstr>
      <vt:lpstr>Questao6</vt:lpstr>
      <vt:lpstr>Questao7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Zirbell</dc:creator>
  <cp:lastModifiedBy>Eduardo Zirbell</cp:lastModifiedBy>
  <dcterms:created xsi:type="dcterms:W3CDTF">2015-06-05T18:19:34Z</dcterms:created>
  <dcterms:modified xsi:type="dcterms:W3CDTF">2023-11-20T11:53:22Z</dcterms:modified>
</cp:coreProperties>
</file>