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duar\Documents\"/>
    </mc:Choice>
  </mc:AlternateContent>
  <xr:revisionPtr revIDLastSave="0" documentId="13_ncr:1_{EBE25BC4-E32B-4D05-8DF2-225297348AF8}" xr6:coauthVersionLast="47" xr6:coauthVersionMax="47" xr10:uidLastSave="{00000000-0000-0000-0000-000000000000}"/>
  <bookViews>
    <workbookView xWindow="-23148" yWindow="-108" windowWidth="23256" windowHeight="12456" firstSheet="3" activeTab="4" xr2:uid="{00000000-000D-0000-FFFF-FFFF00000000}"/>
  </bookViews>
  <sheets>
    <sheet name="pivot table per category" sheetId="2" r:id="rId1"/>
    <sheet name="pivot table per subcategory" sheetId="3" r:id="rId2"/>
    <sheet name="pivot table per month" sheetId="4" r:id="rId3"/>
    <sheet name="Crowfunding analysis" sheetId="5" r:id="rId4"/>
    <sheet name="statistical analysis" sheetId="6" r:id="rId5"/>
    <sheet name="Crowdfunding" sheetId="1" r:id="rId6"/>
  </sheets>
  <definedNames>
    <definedName name="_xlnm._FilterDatabase" localSheetId="5" hidden="1">Crowdfunding!$G$1:$G$1001</definedName>
  </definedNames>
  <calcPr calcId="191029"/>
  <pivotCaches>
    <pivotCache cacheId="0" r:id="rId7"/>
    <pivotCache cacheId="6" r:id="rId8"/>
    <pivotCache cacheId="1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6" l="1"/>
  <c r="J8" i="6"/>
  <c r="I8" i="6"/>
  <c r="J7" i="6"/>
  <c r="J3" i="6"/>
  <c r="I3" i="6"/>
  <c r="J6" i="6"/>
  <c r="J5" i="6"/>
  <c r="J4" i="6"/>
  <c r="I5" i="6"/>
  <c r="I6" i="6"/>
  <c r="I4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12" i="5" l="1"/>
  <c r="G12" i="5"/>
  <c r="H12" i="5"/>
  <c r="E2" i="5"/>
  <c r="F2" i="5" s="1"/>
  <c r="E13" i="5"/>
  <c r="H13" i="5" s="1"/>
  <c r="E12" i="5"/>
  <c r="E11" i="5"/>
  <c r="F11" i="5" s="1"/>
  <c r="E10" i="5"/>
  <c r="H10" i="5" s="1"/>
  <c r="E9" i="5"/>
  <c r="F9" i="5" s="1"/>
  <c r="E8" i="5"/>
  <c r="H8" i="5" s="1"/>
  <c r="E7" i="5"/>
  <c r="G7" i="5" s="1"/>
  <c r="E6" i="5"/>
  <c r="F6" i="5" s="1"/>
  <c r="E5" i="5"/>
  <c r="G5" i="5" s="1"/>
  <c r="E4" i="5"/>
  <c r="F4" i="5" s="1"/>
  <c r="E3" i="5"/>
  <c r="F3" i="5" s="1"/>
  <c r="G10" i="5" l="1"/>
  <c r="G13" i="5"/>
  <c r="F13" i="5"/>
  <c r="F10" i="5"/>
  <c r="H9" i="5"/>
  <c r="G9" i="5"/>
  <c r="F7" i="5"/>
  <c r="H6" i="5"/>
  <c r="G4" i="5"/>
  <c r="G6" i="5"/>
  <c r="F5" i="5"/>
  <c r="H3" i="5"/>
  <c r="G3" i="5"/>
  <c r="G8" i="5"/>
  <c r="H11" i="5"/>
  <c r="F8" i="5"/>
  <c r="H4" i="5"/>
  <c r="H5" i="5"/>
  <c r="G11" i="5"/>
  <c r="H2" i="5"/>
  <c r="H7" i="5"/>
  <c r="G2" i="5"/>
</calcChain>
</file>

<file path=xl/sharedStrings.xml><?xml version="1.0" encoding="utf-8"?>
<sst xmlns="http://schemas.openxmlformats.org/spreadsheetml/2006/main" count="9063" uniqueCount="2114">
  <si>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</si>
  <si>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</si>
  <si>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</si>
  <si>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</si>
  <si>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</si>
  <si>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</si>
  <si>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</si>
  <si>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</si>
  <si>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</si>
  <si>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</si>
  <si>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</si>
  <si>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</si>
  <si>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</si>
  <si>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</si>
  <si>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</si>
  <si>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</si>
  <si>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</si>
  <si>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</si>
  <si>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</si>
  <si>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</si>
  <si>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</si>
  <si>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</si>
  <si>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</si>
  <si>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</si>
  <si>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</si>
  <si>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</si>
  <si>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</si>
  <si>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</si>
  <si>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</si>
  <si>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</si>
  <si>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</si>
  <si>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</si>
  <si>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</si>
  <si>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</si>
  <si>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</si>
  <si>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</si>
  <si>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</si>
  <si>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</si>
  <si>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</si>
  <si>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</si>
  <si>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</si>
  <si>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</si>
  <si>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</si>
  <si>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</si>
  <si>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</si>
  <si>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</si>
  <si>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</si>
  <si>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</si>
  <si>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</si>
  <si>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</si>
  <si>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</si>
  <si>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</si>
  <si>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</si>
  <si>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</si>
  <si>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</si>
  <si>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</si>
  <si>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</si>
  <si>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</si>
  <si>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</si>
  <si>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</si>
  <si>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</si>
  <si>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</si>
  <si>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</si>
  <si>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</si>
  <si>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</si>
  <si>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</si>
  <si>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</si>
  <si>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</si>
  <si>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</si>
  <si>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</si>
  <si>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</si>
  <si>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</si>
  <si>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</si>
  <si>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</si>
  <si>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</si>
  <si>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</si>
  <si>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</si>
  <si>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</si>
  <si>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</si>
  <si>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</si>
  <si>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</si>
  <si>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</si>
  <si>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</si>
  <si>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</si>
  <si>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</si>
  <si>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</si>
  <si>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</si>
  <si>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</si>
  <si>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</si>
  <si>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</si>
  <si>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</si>
  <si>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</si>
  <si>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</si>
  <si>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</si>
  <si>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</si>
  <si>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</si>
  <si>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</si>
  <si>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</si>
  <si>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</si>
  <si>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</si>
  <si>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</si>
  <si>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</si>
  <si>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</si>
  <si>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</si>
  <si>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</si>
  <si>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</si>
  <si>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</si>
  <si>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</si>
  <si>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</si>
  <si>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</si>
  <si>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</si>
  <si>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</si>
  <si>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</si>
  <si>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</si>
  <si>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</si>
  <si>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</si>
  <si>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</si>
  <si>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</si>
  <si>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</si>
  <si>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</si>
  <si>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</si>
  <si>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</si>
  <si>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</si>
  <si>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</si>
  <si>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</si>
  <si>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</si>
  <si>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</si>
  <si>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</si>
  <si>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</si>
  <si>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</si>
  <si>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</si>
  <si>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</si>
  <si>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</si>
  <si>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</si>
  <si>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</si>
  <si>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</si>
  <si>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</si>
  <si>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</si>
  <si>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</si>
  <si>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</si>
  <si>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</si>
  <si>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</si>
  <si>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</si>
  <si>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</si>
  <si>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</si>
  <si>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</si>
  <si>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</si>
  <si>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</si>
  <si>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</si>
  <si>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</si>
  <si>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</si>
  <si>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</si>
  <si>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</si>
  <si>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</si>
  <si>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</si>
  <si>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</si>
  <si>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</si>
  <si>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</si>
  <si>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</si>
  <si>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</si>
  <si>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</si>
  <si>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</si>
  <si>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</si>
  <si>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</si>
  <si>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</si>
  <si>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</si>
  <si>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</si>
  <si>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</si>
  <si>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</si>
  <si>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</si>
  <si>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</si>
  <si>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</si>
  <si>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</si>
  <si>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</si>
  <si>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</si>
  <si>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</si>
  <si>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</si>
  <si>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</si>
  <si>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</si>
  <si>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</si>
  <si>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</si>
  <si>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</si>
  <si>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</si>
  <si>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</si>
  <si>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</si>
  <si>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</si>
  <si>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</si>
  <si>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</si>
  <si>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</si>
  <si>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</si>
  <si>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</si>
  <si>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</si>
  <si>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</si>
  <si>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</si>
  <si>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</si>
  <si>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</si>
  <si>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</si>
  <si>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</si>
  <si>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</si>
  <si>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</si>
  <si>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</si>
  <si>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</si>
  <si>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</si>
  <si>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</si>
  <si>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</si>
  <si>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</si>
  <si>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</si>
  <si>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</si>
  <si>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</si>
  <si>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</si>
  <si>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</si>
  <si>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</si>
  <si>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</si>
  <si>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</si>
  <si>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</si>
  <si>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</si>
  <si>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</si>
  <si>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</si>
  <si>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</si>
  <si>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</si>
  <si>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</si>
  <si>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</si>
  <si>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</si>
  <si>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</si>
  <si>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</si>
  <si>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</si>
  <si>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</si>
  <si>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</si>
  <si>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</si>
  <si>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</si>
  <si>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</si>
  <si>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</si>
  <si>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</si>
  <si>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</si>
  <si>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</si>
  <si>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</si>
  <si>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</si>
  <si>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</si>
  <si>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</si>
  <si>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</si>
  <si>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</si>
  <si>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</si>
  <si>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</si>
  <si>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</si>
  <si>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</si>
  <si>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</si>
  <si>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</si>
  <si>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</si>
  <si>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</si>
  <si>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</si>
  <si>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</si>
  <si>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</si>
  <si>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</si>
  <si>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</si>
  <si>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</si>
  <si>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</si>
  <si>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</si>
  <si>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</si>
  <si>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</si>
  <si>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</si>
  <si>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</si>
  <si>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</si>
  <si>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</si>
  <si>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</si>
  <si>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</si>
  <si>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</si>
  <si>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</si>
  <si>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</si>
  <si>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</si>
  <si>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</si>
  <si>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</si>
  <si>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</si>
  <si>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</si>
  <si>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</si>
  <si>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</si>
  <si>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</si>
  <si>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</si>
  <si>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</si>
  <si>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</si>
  <si>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</si>
  <si>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</si>
  <si>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</si>
  <si>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</si>
  <si>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</si>
  <si>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</si>
  <si>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</si>
  <si>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</si>
  <si>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</si>
  <si>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</si>
  <si>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</si>
  <si>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</si>
  <si>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</si>
  <si>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</si>
  <si>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</si>
  <si>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</si>
  <si>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</si>
  <si>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</si>
  <si>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</si>
  <si>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</si>
  <si>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</si>
  <si>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</si>
  <si>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</si>
  <si>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</si>
  <si>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</si>
  <si>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</si>
  <si>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</si>
  <si>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</si>
  <si>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</si>
  <si>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</si>
  <si>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</si>
  <si>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</si>
  <si>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</si>
  <si>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</si>
  <si>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</si>
  <si>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</si>
  <si>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</si>
  <si>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</si>
  <si>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</si>
  <si>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</si>
  <si>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</si>
  <si>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</si>
  <si>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</si>
  <si>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</si>
  <si>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</si>
  <si>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</si>
  <si>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</si>
  <si>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</si>
  <si>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</si>
  <si>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</si>
  <si>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</si>
  <si>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</si>
  <si>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</si>
  <si>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</si>
  <si>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</si>
  <si>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</si>
  <si>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</si>
  <si>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</si>
  <si>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</si>
  <si>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</si>
  <si>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</si>
  <si>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</si>
  <si>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</si>
  <si>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</si>
  <si>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</si>
  <si>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</si>
  <si>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</si>
  <si>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</si>
  <si>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</si>
  <si>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</si>
  <si>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</si>
  <si>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</si>
  <si>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</si>
  <si>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</si>
  <si>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</si>
  <si>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</si>
  <si>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</si>
  <si>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</si>
  <si>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</si>
  <si>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</si>
  <si>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</si>
  <si>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</si>
  <si>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</si>
  <si>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</si>
  <si>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</si>
  <si>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</si>
  <si>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</si>
  <si>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</si>
  <si>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</si>
  <si>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</si>
  <si>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</si>
  <si>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</si>
  <si>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</si>
  <si>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</si>
  <si>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</si>
  <si>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</si>
  <si>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</si>
  <si>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</si>
  <si>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</si>
  <si>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</si>
  <si>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</si>
  <si>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</si>
  <si>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</si>
  <si>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</si>
  <si>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</si>
  <si>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</si>
  <si>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</si>
  <si>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</si>
  <si>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</si>
  <si>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</si>
  <si>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</si>
  <si>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</si>
  <si>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</si>
  <si>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</si>
  <si>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</si>
  <si>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</si>
  <si>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</si>
  <si>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</si>
  <si>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</si>
  <si>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</si>
  <si>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</si>
  <si>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</si>
  <si>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</si>
  <si>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</si>
  <si>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</si>
  <si>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</si>
  <si>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</si>
  <si>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</si>
  <si>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</si>
  <si>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</si>
  <si>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</si>
  <si>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</si>
  <si>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</si>
  <si>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</si>
  <si>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</si>
  <si>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</si>
  <si>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</si>
  <si>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</si>
  <si>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</si>
  <si>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</si>
  <si>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</si>
  <si>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</si>
  <si>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</si>
  <si>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</si>
  <si>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</si>
  <si>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</si>
  <si>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</si>
  <si>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</si>
  <si>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</si>
  <si>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</si>
  <si>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</si>
  <si>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</si>
  <si>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</si>
  <si>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</si>
  <si>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</si>
  <si>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</si>
  <si>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</si>
  <si>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</si>
  <si>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</si>
  <si>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</si>
  <si>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</si>
  <si>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</si>
  <si>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</si>
  <si>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</si>
  <si>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</si>
  <si>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</si>
  <si>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</si>
  <si>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</si>
  <si>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</si>
  <si>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</si>
  <si>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</si>
  <si>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</si>
  <si>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</si>
  <si>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</si>
  <si>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</si>
  <si>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</si>
  <si>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</si>
  <si>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</si>
  <si>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</si>
  <si>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</si>
  <si>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</si>
  <si>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</si>
  <si>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</si>
  <si>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</si>
  <si>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</si>
  <si>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</si>
  <si>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</si>
  <si>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</si>
  <si>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</si>
  <si>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</si>
  <si>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</si>
  <si>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</si>
  <si>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</si>
  <si>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</si>
  <si>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</si>
  <si>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</si>
  <si>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</si>
  <si>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</si>
  <si>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</si>
  <si>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</si>
  <si>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</si>
  <si>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</si>
  <si>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</si>
  <si>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</si>
  <si>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</si>
  <si>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</si>
  <si>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</si>
  <si>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</si>
  <si>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</si>
  <si>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</si>
  <si>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</si>
  <si>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</si>
  <si>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</si>
  <si>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</si>
  <si>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</si>
  <si>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</si>
  <si>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</si>
  <si>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</si>
  <si>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</si>
  <si>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</si>
  <si>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</si>
  <si>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</si>
  <si>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</si>
  <si>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</si>
  <si>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</si>
  <si>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</si>
  <si>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</si>
  <si>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</si>
  <si>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</si>
  <si>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</si>
  <si>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</si>
  <si>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</si>
  <si>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</si>
  <si>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</si>
  <si>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</si>
  <si>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</si>
  <si>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</si>
  <si>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</si>
  <si>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</si>
  <si>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</si>
  <si>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</si>
  <si>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</si>
  <si>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</si>
  <si>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</si>
  <si>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</si>
  <si>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</si>
  <si>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</si>
  <si>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</si>
  <si>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</si>
  <si>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</si>
  <si>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</si>
  <si>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</si>
  <si>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</si>
  <si>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</si>
  <si>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</si>
  <si>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</si>
  <si>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</si>
  <si>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</si>
  <si>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</si>
  <si>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</si>
  <si>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</si>
  <si>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</si>
  <si>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</si>
  <si>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</si>
  <si>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</si>
  <si>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</si>
  <si>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</si>
  <si>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</si>
  <si>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</si>
  <si>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</si>
  <si>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</si>
  <si>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</si>
  <si>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</si>
  <si>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</si>
  <si>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</si>
  <si>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</si>
  <si>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</si>
  <si>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</si>
  <si>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</si>
  <si>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</si>
  <si>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</si>
  <si>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</si>
  <si>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</si>
  <si>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</si>
  <si>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</si>
  <si>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</si>
  <si>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</si>
  <si>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</si>
  <si>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</si>
  <si>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</si>
  <si>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</si>
  <si>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</si>
  <si>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</si>
  <si>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</si>
  <si>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</si>
  <si>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</si>
  <si>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</si>
  <si>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</si>
  <si>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</si>
  <si>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</si>
  <si>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</si>
  <si>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</si>
  <si>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</si>
  <si>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</si>
  <si>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</si>
  <si>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</si>
  <si>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</si>
  <si>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</si>
  <si>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</si>
  <si>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</si>
  <si>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</si>
  <si>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</si>
  <si>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</si>
  <si>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</si>
  <si>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</si>
  <si>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</si>
  <si>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</si>
  <si>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</si>
  <si>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</si>
  <si>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</si>
  <si>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</si>
  <si>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</si>
  <si>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</si>
  <si>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</si>
  <si>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</si>
  <si>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</si>
  <si>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</si>
  <si>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</si>
  <si>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</si>
  <si>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</si>
  <si>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</si>
  <si>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</si>
  <si>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</si>
  <si>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</si>
  <si>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</si>
  <si>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</si>
  <si>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</si>
  <si>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</si>
  <si>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</si>
  <si>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</si>
  <si>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</si>
  <si>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</si>
  <si>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</si>
  <si>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</si>
  <si>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</si>
  <si>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</si>
  <si>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</si>
  <si>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</si>
  <si>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</si>
  <si>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</si>
  <si>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</si>
  <si>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</si>
  <si>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</si>
  <si>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</si>
  <si>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</si>
  <si>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</si>
  <si>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</si>
  <si>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</si>
  <si>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</si>
  <si>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</si>
  <si>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</si>
  <si>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</si>
  <si>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</si>
  <si>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</si>
  <si>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</si>
  <si>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</si>
  <si>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</si>
  <si>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</si>
  <si>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</si>
  <si>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</si>
  <si>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</si>
  <si>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</si>
  <si>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</si>
  <si>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</si>
  <si>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</si>
  <si>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</si>
  <si>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</si>
  <si>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</si>
  <si>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</si>
  <si>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</si>
  <si>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</si>
  <si>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</si>
  <si>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</si>
  <si>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</si>
  <si>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</si>
  <si>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</si>
  <si>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</si>
  <si>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</si>
  <si>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</si>
  <si>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</si>
  <si>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</si>
  <si>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</si>
  <si>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</si>
  <si>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</si>
  <si>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</si>
  <si>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</si>
  <si>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</si>
  <si>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</si>
  <si>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</si>
  <si>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</si>
  <si>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</si>
  <si>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</si>
  <si>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</si>
  <si>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</si>
  <si>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</si>
  <si>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</si>
  <si>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</si>
  <si>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</si>
  <si>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</si>
  <si>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</si>
  <si>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</si>
  <si>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</si>
  <si>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</si>
  <si>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</si>
  <si>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</si>
  <si>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</si>
  <si>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</si>
  <si>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</si>
  <si>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</si>
  <si>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</si>
  <si>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</si>
  <si>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</si>
  <si>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</si>
  <si>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</si>
  <si>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</si>
  <si>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</si>
  <si>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</si>
  <si>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</si>
  <si>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</si>
  <si>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</si>
  <si>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</si>
  <si>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</si>
  <si>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</si>
  <si>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</si>
  <si>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</si>
  <si>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</si>
  <si>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</si>
  <si>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</si>
  <si>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</si>
  <si>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</si>
  <si>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</si>
  <si>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</si>
  <si>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</si>
  <si>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</si>
  <si>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</si>
  <si>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</si>
  <si>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</si>
  <si>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</si>
  <si>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</si>
  <si>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</si>
  <si>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</si>
  <si>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</si>
  <si>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</si>
  <si>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</si>
  <si>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</si>
  <si>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</si>
  <si>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</si>
  <si>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</si>
  <si>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</si>
  <si>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</si>
  <si>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</si>
  <si>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</si>
  <si>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</si>
  <si>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</si>
  <si>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</si>
  <si>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</si>
  <si>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</si>
  <si>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</si>
  <si>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</si>
  <si>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</si>
  <si>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</si>
  <si>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</si>
  <si>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</si>
  <si>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</si>
  <si>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</si>
  <si>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</si>
  <si>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</si>
  <si>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</si>
  <si>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</si>
  <si>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</si>
  <si>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</si>
  <si>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</si>
  <si>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</si>
  <si>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</si>
  <si>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</si>
  <si>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</si>
  <si>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</si>
  <si>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</si>
  <si>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</si>
  <si>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</si>
  <si>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</si>
  <si>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</si>
  <si>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</si>
  <si>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</si>
  <si>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</si>
  <si>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</si>
  <si>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</si>
  <si>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</si>
  <si>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</si>
  <si>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</si>
  <si>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</si>
  <si>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</si>
  <si>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</si>
  <si>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</si>
  <si>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</si>
  <si>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</si>
  <si>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</si>
  <si>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</si>
  <si>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</si>
  <si>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</si>
  <si>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</si>
  <si>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</si>
  <si>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</si>
  <si>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</si>
  <si>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</si>
  <si>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</si>
  <si>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</si>
  <si>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</si>
  <si>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</si>
  <si>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</si>
  <si>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</si>
  <si>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</si>
  <si>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</si>
  <si>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</si>
  <si>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</si>
  <si>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</si>
  <si>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</si>
  <si>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</si>
  <si>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</si>
  <si>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</si>
  <si>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</si>
  <si>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</si>
  <si>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</si>
  <si>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</si>
  <si>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</si>
  <si>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</si>
  <si>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</si>
  <si>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</si>
  <si>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</si>
  <si>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</si>
  <si>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</si>
  <si>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</si>
  <si>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</si>
  <si>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</si>
  <si>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</si>
  <si>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</si>
  <si>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</si>
  <si>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</si>
  <si>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</si>
  <si>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</si>
  <si>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</si>
  <si>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</si>
  <si>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</si>
  <si>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</si>
  <si>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</si>
  <si>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</si>
  <si>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</si>
  <si>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</si>
  <si>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</si>
  <si>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</si>
  <si>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</si>
  <si>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</si>
  <si>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</si>
  <si>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</si>
  <si>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</si>
  <si>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</si>
  <si>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</si>
  <si>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</si>
  <si>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</si>
  <si>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</si>
  <si>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</si>
  <si>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</si>
  <si>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</si>
  <si>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</si>
  <si>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</si>
  <si>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</si>
  <si>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</si>
  <si>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</si>
  <si>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</si>
  <si>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</si>
  <si>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</si>
  <si>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</si>
  <si>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</si>
  <si>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</si>
  <si>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</si>
  <si>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</si>
  <si>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</si>
  <si>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</si>
  <si>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</si>
  <si>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</si>
  <si>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</si>
  <si>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</si>
  <si>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</si>
  <si>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</si>
  <si>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</si>
  <si>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</si>
  <si>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</si>
  <si>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</si>
  <si>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</si>
  <si>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</si>
  <si>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</si>
  <si>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</si>
  <si>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</si>
  <si>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</si>
  <si>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</si>
  <si>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</si>
  <si>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</si>
  <si>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</si>
  <si>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</si>
  <si>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</si>
  <si>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</si>
  <si>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</si>
  <si>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</si>
  <si>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</si>
  <si>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</si>
  <si>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</si>
  <si>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</si>
  <si>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</si>
  <si>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</si>
  <si>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</si>
  <si>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</si>
  <si>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</si>
  <si>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</si>
  <si>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</si>
  <si>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</si>
  <si>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</si>
  <si>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</si>
  <si>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</si>
  <si>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</si>
  <si>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</si>
  <si>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</si>
  <si>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</si>
  <si>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</si>
  <si>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</si>
  <si>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</si>
  <si>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</si>
  <si>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</si>
  <si>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</si>
  <si>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</si>
  <si>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</si>
  <si>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</si>
  <si>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</si>
  <si>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</si>
  <si>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</si>
  <si>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</si>
  <si>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</si>
  <si>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</si>
  <si>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</si>
  <si>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</si>
  <si>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</si>
  <si>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</si>
  <si>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</si>
  <si>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</si>
  <si>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</si>
  <si>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</si>
  <si>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</si>
  <si>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</si>
  <si>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</si>
  <si>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</si>
  <si>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</si>
  <si>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</si>
  <si>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</si>
  <si>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</si>
  <si>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</si>
  <si>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</si>
  <si>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</si>
  <si>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</si>
  <si>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</si>
  <si>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</si>
  <si>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</si>
  <si>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</si>
  <si>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</si>
  <si>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</si>
  <si>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</si>
  <si>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</si>
  <si>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</si>
  <si>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</si>
  <si>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</si>
  <si>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</si>
  <si>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</si>
  <si>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</si>
  <si>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</si>
  <si>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</si>
  <si>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</si>
  <si>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</si>
  <si>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</si>
  <si>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</si>
  <si>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</si>
  <si>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</si>
  <si>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</si>
  <si>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</si>
  <si>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</si>
  <si>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</si>
  <si>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</si>
  <si>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</si>
  <si>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</si>
  <si>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</si>
  <si>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</si>
  <si>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</si>
  <si>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</si>
  <si>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</si>
  <si>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</si>
  <si>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</si>
  <si>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</si>
  <si>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</si>
  <si>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</si>
  <si>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</si>
  <si>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</si>
  <si>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</si>
  <si>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</si>
  <si>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</si>
  <si>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</si>
  <si>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</si>
  <si>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</si>
  <si>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</si>
  <si>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</si>
  <si>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</si>
  <si>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</si>
  <si>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</si>
  <si>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</si>
  <si>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</si>
  <si>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</si>
  <si>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</si>
  <si>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</si>
  <si>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</si>
  <si>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</si>
  <si>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</si>
  <si>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</si>
  <si>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</si>
  <si>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</si>
  <si>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</si>
  <si>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</si>
  <si>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</si>
  <si>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</si>
  <si>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</si>
  <si>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</si>
  <si>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</si>
  <si>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</si>
  <si>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</si>
  <si>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</si>
  <si>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</si>
  <si>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</si>
  <si>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</si>
  <si>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</si>
  <si>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</si>
  <si>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</si>
  <si>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</si>
  <si>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</si>
  <si>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</si>
  <si>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</si>
  <si>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</si>
  <si>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</si>
  <si>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</si>
  <si>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</si>
  <si>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</si>
  <si>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</si>
  <si>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</si>
  <si>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</si>
  <si>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</si>
  <si>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</si>
  <si>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</si>
  <si>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</si>
  <si>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</si>
  <si>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</si>
  <si>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</si>
  <si>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</si>
  <si>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</si>
  <si>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</si>
  <si>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</si>
  <si>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</si>
  <si>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</si>
  <si>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</si>
  <si>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</si>
  <si>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</si>
  <si>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</si>
  <si>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</si>
  <si>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</si>
  <si>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</si>
  <si>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</si>
  <si>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</si>
  <si>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</si>
  <si>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</si>
  <si>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</si>
  <si>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</si>
  <si>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</si>
  <si>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</si>
  <si>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</si>
  <si>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</si>
  <si>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</si>
  <si>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</si>
  <si>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</si>
  <si>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</si>
  <si>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</si>
  <si>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</si>
  <si>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</si>
  <si>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</si>
  <si>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</si>
  <si>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</si>
  <si>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</si>
  <si>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</si>
  <si>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</si>
  <si>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</si>
  <si>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</si>
  <si>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</si>
  <si>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</si>
  <si>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</si>
  <si>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</si>
  <si>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</si>
  <si>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</si>
  <si>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</si>
  <si>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</si>
  <si>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</si>
  <si>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</si>
  <si>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</si>
  <si>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</si>
  <si>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</si>
  <si>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</si>
  <si>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</si>
  <si>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</si>
  <si>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</si>
  <si>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</si>
  <si>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</si>
  <si>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</si>
  <si>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</si>
  <si>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</si>
  <si>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</si>
  <si>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</si>
  <si>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</si>
  <si>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</si>
  <si>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</si>
  <si>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</si>
  <si>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</si>
  <si>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</si>
  <si>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</si>
  <si>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</si>
  <si>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</si>
  <si>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</si>
  <si>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</si>
  <si>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</si>
  <si>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</si>
  <si>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</si>
  <si>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</si>
  <si>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</si>
  <si>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</si>
  <si>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</si>
  <si>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</si>
  <si>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</si>
  <si>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</si>
  <si>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</si>
  <si>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</si>
  <si>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</si>
  <si>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</si>
  <si>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</si>
  <si>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</si>
  <si>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</si>
  <si>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</si>
  <si>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</si>
  <si>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</si>
  <si>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</si>
  <si>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</si>
  <si>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</si>
  <si>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</si>
  <si>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</si>
  <si>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</si>
  <si>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</si>
  <si>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</si>
  <si>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</si>
  <si>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</si>
  <si>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</si>
  <si>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</si>
  <si>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</si>
  <si>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</si>
  <si>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</si>
  <si>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</si>
  <si>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</si>
  <si>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</si>
  <si>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</si>
  <si>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</si>
  <si>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</si>
  <si>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</si>
  <si>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</si>
  <si>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</si>
  <si>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</si>
  <si>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</si>
  <si>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</si>
  <si>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</si>
  <si>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</si>
  <si>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</si>
  <si>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</si>
  <si>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</si>
  <si>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</si>
  <si>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</si>
  <si>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</si>
  <si>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</si>
  <si>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</si>
  <si>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</si>
  <si>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</si>
  <si>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</si>
  <si>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</si>
  <si>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</si>
  <si>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</si>
  <si>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</si>
  <si>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</si>
  <si>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</si>
  <si>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</si>
  <si>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</si>
  <si>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</si>
  <si>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</si>
  <si>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</si>
  <si>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</si>
  <si>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</si>
  <si>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</si>
  <si>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</si>
  <si>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</si>
  <si>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</si>
  <si>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</si>
  <si>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</si>
  <si>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</si>
  <si>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</si>
  <si>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</si>
  <si>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</si>
  <si>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</si>
  <si>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</si>
  <si>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</si>
  <si>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</si>
  <si>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</si>
  <si>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</si>
  <si>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</si>
  <si>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</si>
  <si>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</si>
  <si>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</si>
  <si>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</si>
  <si>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</si>
  <si>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</si>
  <si>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</si>
  <si>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</si>
  <si>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</si>
  <si>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</si>
  <si>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</si>
  <si>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</si>
  <si>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</si>
  <si>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</si>
  <si>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</si>
  <si>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</si>
  <si>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</si>
  <si>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</si>
  <si>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</si>
  <si>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</si>
  <si>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</si>
  <si>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</si>
  <si>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</si>
  <si>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</si>
  <si>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</si>
  <si>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</si>
  <si>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</si>
  <si>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</si>
  <si>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</si>
  <si>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</si>
  <si>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</si>
  <si>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</si>
  <si>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</si>
  <si>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</si>
  <si>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</si>
  <si>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</si>
  <si>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</si>
  <si>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</si>
  <si>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</si>
  <si>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</si>
  <si>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</si>
  <si>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</si>
  <si>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</si>
  <si>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</si>
  <si>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</si>
  <si>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</si>
  <si>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</si>
  <si>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</si>
  <si>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</si>
  <si>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</si>
  <si>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</si>
  <si>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</si>
  <si>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</si>
  <si>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</si>
  <si>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</si>
  <si>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</si>
  <si>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</si>
  <si>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</si>
  <si>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</si>
  <si>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</si>
  <si>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</si>
  <si>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</si>
  <si>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</si>
  <si>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</si>
  <si>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</si>
  <si>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</si>
  <si>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</si>
  <si>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</si>
  <si>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</si>
  <si>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</si>
  <si>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</si>
  <si>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</si>
  <si>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</si>
  <si>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</si>
  <si>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</si>
  <si>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</si>
  <si>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</si>
  <si>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</si>
  <si>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</si>
  <si>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</si>
  <si>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</si>
  <si>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</si>
  <si>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</si>
  <si>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</si>
  <si>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</si>
  <si>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</si>
  <si>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</si>
  <si>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</si>
  <si>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</si>
  <si>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</si>
  <si>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</si>
  <si>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</si>
  <si>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</si>
  <si>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</si>
  <si>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</si>
  <si>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</si>
  <si>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</si>
  <si>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</si>
  <si>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</si>
  <si>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</si>
  <si>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</si>
  <si>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</si>
  <si>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</si>
  <si>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</si>
  <si>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</si>
  <si>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</si>
  <si>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</si>
  <si>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</si>
  <si>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</si>
  <si>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</si>
  <si>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</si>
  <si>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</si>
  <si>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</si>
  <si>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</si>
  <si>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</si>
  <si>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</si>
  <si>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</si>
  <si>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</si>
  <si>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</si>
  <si>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</si>
  <si>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</si>
  <si>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</si>
  <si>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</si>
  <si>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</si>
  <si>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</si>
  <si>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</si>
  <si>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</si>
  <si>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</si>
  <si>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</si>
  <si>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</si>
  <si>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</si>
  <si>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</si>
  <si>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</si>
  <si>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</si>
  <si>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</si>
  <si>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</si>
  <si>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</si>
  <si>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</si>
  <si>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</si>
  <si>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</si>
  <si>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</si>
  <si>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</si>
  <si>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</si>
  <si>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</si>
  <si>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</si>
  <si>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</si>
  <si>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</si>
  <si>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</si>
  <si>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</si>
  <si>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</si>
  <si>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</si>
  <si>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</si>
  <si>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</si>
  <si>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</si>
  <si>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</si>
  <si>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</si>
  <si>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</si>
  <si>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</si>
  <si>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</si>
  <si>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</si>
  <si>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</si>
  <si>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</si>
  <si>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</si>
  <si>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</si>
  <si>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</si>
  <si>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</si>
  <si>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</si>
  <si>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</si>
  <si>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</si>
  <si>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</si>
  <si>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</si>
  <si>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</si>
  <si>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</si>
  <si>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</si>
  <si>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</si>
  <si>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</si>
  <si>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</si>
  <si>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</si>
  <si>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</si>
  <si>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</si>
  <si>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</si>
  <si>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</si>
  <si>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</si>
  <si>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</si>
  <si>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</si>
  <si>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</si>
  <si>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</si>
  <si>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</si>
  <si>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</si>
  <si>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</si>
  <si>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</si>
  <si>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</si>
  <si>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</si>
  <si>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</si>
  <si>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</si>
  <si>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</si>
  <si>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</si>
  <si>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</si>
  <si>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</si>
  <si>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</si>
  <si>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</si>
  <si>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</si>
  <si>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</si>
  <si>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</si>
  <si>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</si>
  <si>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</si>
  <si>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</si>
  <si>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</si>
  <si>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</si>
  <si>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</si>
  <si>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</si>
  <si>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</si>
  <si>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</si>
  <si>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</si>
  <si>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</si>
  <si>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</si>
  <si>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</si>
  <si>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</si>
  <si>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</si>
  <si>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</si>
  <si>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</si>
  <si>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</si>
  <si>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</si>
  <si>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</si>
  <si>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</si>
  <si>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</si>
  <si>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</si>
  <si>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</si>
  <si>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</si>
  <si>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</si>
  <si>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</si>
  <si>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</si>
  <si>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</si>
  <si>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</si>
  <si>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</si>
  <si>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</si>
  <si>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</si>
  <si>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</si>
  <si>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</si>
  <si>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</si>
  <si>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</si>
  <si>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</si>
  <si>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</si>
  <si>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</si>
  <si>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</si>
  <si>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</si>
  <si>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</si>
  <si>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</si>
  <si>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</si>
  <si>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</si>
  <si>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</si>
  <si>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</si>
  <si>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</si>
  <si>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</si>
  <si>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</si>
  <si>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</si>
  <si>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</si>
  <si>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</si>
  <si>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</si>
  <si>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</si>
  <si>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</si>
  <si>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</si>
  <si>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</si>
  <si>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</si>
  <si>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</si>
  <si>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</si>
  <si>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</si>
  <si>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</si>
  <si>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</si>
  <si>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</si>
  <si>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</si>
  <si>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</si>
  <si>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</si>
  <si>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</si>
  <si>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</si>
  <si>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</si>
  <si>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</si>
  <si>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</si>
  <si>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</si>
  <si>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</si>
  <si>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</si>
  <si>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</si>
  <si>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</si>
  <si>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</si>
  <si>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</si>
  <si>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</si>
  <si>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</si>
  <si>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</si>
  <si>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</si>
  <si>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</si>
  <si>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</si>
  <si>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</si>
  <si>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</si>
  <si>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</si>
  <si>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</si>
  <si>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</si>
  <si>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</si>
  <si>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</si>
  <si>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</si>
  <si>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</si>
  <si>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</si>
  <si>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</si>
  <si>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</si>
  <si>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</si>
  <si>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</si>
  <si>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</si>
  <si>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</si>
  <si>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</si>
  <si>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</si>
  <si>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</si>
  <si>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</si>
  <si>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</si>
  <si>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</si>
  <si>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</si>
  <si>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</si>
  <si>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</si>
  <si>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</si>
  <si>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</si>
  <si>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</si>
  <si>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</si>
  <si>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</si>
  <si>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</si>
  <si>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</si>
  <si>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</si>
  <si>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</si>
  <si>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</si>
  <si>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</si>
  <si>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</si>
  <si>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</si>
  <si>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</si>
  <si>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</si>
  <si>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</si>
  <si>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</si>
  <si>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</si>
  <si>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</si>
  <si>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</si>
  <si>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</si>
  <si>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</si>
  <si>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</si>
  <si>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</si>
  <si>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</si>
  <si>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</si>
  <si>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</si>
  <si>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</si>
  <si>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</si>
  <si>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</si>
  <si>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</si>
  <si>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</si>
  <si>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</si>
  <si>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</si>
  <si>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</si>
  <si>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</si>
  <si>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</si>
  <si>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</si>
  <si>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</si>
  <si>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</si>
  <si>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</si>
  <si>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</si>
  <si>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</si>
  <si>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</si>
  <si>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</si>
  <si>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</si>
  <si>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</si>
  <si>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</si>
  <si>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</si>
  <si>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</si>
  <si>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</si>
  <si>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</si>
  <si>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</si>
  <si>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</si>
  <si>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</si>
  <si>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</si>
  <si>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</si>
  <si>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</si>
  <si>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</si>
  <si>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</si>
  <si>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</si>
  <si>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</si>
  <si>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</si>
  <si>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</si>
  <si>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</si>
  <si>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</si>
  <si>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</si>
  <si>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</si>
  <si>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</si>
  <si>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</si>
  <si>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</si>
  <si>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</si>
  <si>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</si>
  <si>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</si>
  <si>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</si>
  <si>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</si>
  <si>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</si>
  <si>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</si>
  <si>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</si>
  <si>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</si>
  <si>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</si>
  <si>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</si>
  <si>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</si>
  <si>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</si>
  <si>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</si>
  <si>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</si>
  <si>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</si>
  <si>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</si>
  <si>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</si>
  <si>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</si>
  <si>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</si>
  <si>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</si>
  <si>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</si>
  <si>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</si>
  <si>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</si>
  <si>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</si>
  <si>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</si>
  <si>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</si>
  <si>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</si>
  <si>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</si>
  <si>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</si>
  <si>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</si>
  <si>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</si>
  <si>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</si>
  <si>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</si>
  <si>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</si>
  <si>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</si>
  <si>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</si>
  <si>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</si>
  <si>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</si>
  <si>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</si>
  <si>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</si>
  <si>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</si>
  <si>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</si>
  <si>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</si>
  <si>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</si>
  <si>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</si>
  <si>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</si>
  <si>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</si>
  <si>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</si>
  <si>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</si>
  <si>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</si>
  <si>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</si>
  <si>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</si>
  <si>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</si>
  <si>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</si>
  <si>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</si>
  <si>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</si>
  <si>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</si>
  <si>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</si>
  <si>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</si>
  <si>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</si>
  <si>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</si>
  <si>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</si>
  <si>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</si>
  <si>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</si>
  <si>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</si>
  <si>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</si>
  <si>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</si>
  <si>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</si>
  <si>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</si>
  <si>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</si>
  <si>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</si>
  <si>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</si>
  <si>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</si>
  <si>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</si>
  <si>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</si>
  <si>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</si>
  <si>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</si>
  <si>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</si>
  <si>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</si>
  <si>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</si>
  <si>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</si>
  <si>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</si>
  <si>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</si>
  <si>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</si>
  <si>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</si>
  <si>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</si>
  <si>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</si>
  <si>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</si>
  <si>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</si>
  <si>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</si>
  <si>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</si>
  <si>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</si>
  <si>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</si>
  <si>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</si>
  <si>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</si>
  <si>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</si>
  <si>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</si>
  <si>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</si>
  <si>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</si>
  <si>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</si>
  <si>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</si>
  <si>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</si>
  <si>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</si>
  <si>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</si>
  <si>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</si>
  <si>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</si>
  <si>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</si>
  <si>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</si>
  <si>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</si>
  <si>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</si>
  <si>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</si>
  <si>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</si>
  <si>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</si>
  <si>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</si>
  <si>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</si>
  <si>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</si>
  <si>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</si>
  <si>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</si>
  <si>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</si>
  <si>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</si>
  <si>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</si>
  <si>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</si>
  <si>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</si>
  <si>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</si>
  <si>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</si>
  <si>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</si>
  <si>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</si>
  <si>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</si>
  <si>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</si>
  <si>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</si>
  <si>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</si>
  <si>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</si>
  <si>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</si>
  <si>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</si>
  <si>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</si>
  <si>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</si>
  <si>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</si>
  <si>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</si>
  <si>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</si>
  <si>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</si>
  <si>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</si>
  <si>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</si>
  <si>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</si>
  <si>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</si>
  <si>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</si>
  <si>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</si>
  <si>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</si>
  <si>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</si>
  <si>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</si>
  <si>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</si>
  <si>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</si>
  <si>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</si>
  <si>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</si>
  <si>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</si>
  <si>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</si>
  <si>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</si>
  <si>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</si>
  <si>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</si>
  <si>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</si>
  <si>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</si>
  <si>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</si>
  <si>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</si>
  <si>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</si>
  <si>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</si>
  <si>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</si>
  <si>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</si>
  <si>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</si>
  <si>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</si>
  <si>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</si>
  <si>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</si>
  <si>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</si>
  <si>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</si>
  <si>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</si>
  <si>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</si>
  <si>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</si>
  <si>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</si>
  <si>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</si>
  <si>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</si>
  <si>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</si>
  <si>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</si>
  <si>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</si>
  <si>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</si>
  <si>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</si>
  <si>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</si>
  <si>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</si>
  <si>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</si>
  <si>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</si>
  <si>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</si>
  <si>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</si>
  <si>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</si>
  <si>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</si>
  <si>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</si>
  <si>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</si>
  <si>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</si>
  <si>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</si>
  <si>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</si>
  <si>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</si>
  <si>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</si>
  <si>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</si>
  <si>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</si>
  <si>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</si>
  <si>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</si>
  <si>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</si>
  <si>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</si>
  <si>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</si>
  <si>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</si>
  <si>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</si>
  <si>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</si>
  <si>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</si>
  <si>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</si>
  <si>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</si>
  <si>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</si>
  <si>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</si>
  <si>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</si>
  <si>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</si>
  <si>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</si>
  <si>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</si>
  <si>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</si>
  <si>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</si>
  <si>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</si>
  <si>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</si>
  <si>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</si>
  <si>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</si>
  <si>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</si>
  <si>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</si>
  <si>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</si>
  <si>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</si>
  <si>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</si>
  <si>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</si>
  <si>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</si>
  <si>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</si>
  <si>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</si>
  <si>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</si>
  <si>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</si>
  <si>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</si>
  <si>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</si>
  <si>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</si>
  <si>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</si>
  <si>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</si>
  <si>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</si>
  <si>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</si>
  <si>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</si>
  <si>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</si>
  <si>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</si>
  <si>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</si>
  <si>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</si>
  <si>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</si>
  <si>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</si>
  <si>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</si>
  <si>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</si>
  <si>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</si>
  <si>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</si>
  <si>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</si>
  <si>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</si>
  <si>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</si>
  <si>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</si>
  <si>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</si>
  <si>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</si>
  <si>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</si>
  <si>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</si>
  <si>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</si>
  <si>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</si>
  <si>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</si>
  <si>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</si>
  <si>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</si>
  <si>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</si>
  <si>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</si>
  <si>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</si>
  <si>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</si>
  <si>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</si>
  <si>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</si>
  <si>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</si>
  <si>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</si>
  <si>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</si>
  <si>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</si>
  <si>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</si>
  <si>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</si>
  <si>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</si>
  <si>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</si>
  <si>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</si>
  <si>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</si>
  <si>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</si>
  <si>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</si>
  <si>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</si>
  <si>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</si>
  <si>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</si>
  <si>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</si>
  <si>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</si>
  <si>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</si>
  <si>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</si>
  <si>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</si>
  <si>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</si>
  <si>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</si>
  <si>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</si>
  <si>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</si>
  <si>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</si>
  <si>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</si>
  <si>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</si>
  <si>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</si>
  <si>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</si>
  <si>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</si>
  <si>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</si>
  <si>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</si>
  <si>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</si>
  <si>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</si>
  <si>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</si>
  <si>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</si>
  <si>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</si>
  <si>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</si>
  <si>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</si>
  <si>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</si>
  <si>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</si>
  <si>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</si>
  <si>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</si>
  <si>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</si>
  <si>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</si>
  <si>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</si>
  <si>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</si>
  <si>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</si>
  <si>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</si>
  <si>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</si>
  <si>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</si>
  <si>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</si>
  <si>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</si>
  <si>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</si>
  <si>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</si>
  <si>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</si>
  <si>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</si>
  <si>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</si>
  <si>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</si>
  <si>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</si>
  <si>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</si>
  <si>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</si>
  <si>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</si>
  <si>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</si>
  <si>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</si>
  <si>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</si>
  <si>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</si>
  <si>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</si>
  <si>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</si>
  <si>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</si>
  <si>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</si>
  <si>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</si>
  <si>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</si>
  <si>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</si>
  <si>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</si>
  <si>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</si>
  <si>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</si>
  <si>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</si>
  <si>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</si>
  <si>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</si>
  <si>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</si>
  <si>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</si>
  <si>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</si>
  <si>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</si>
  <si>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</si>
  <si>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</si>
  <si>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</si>
  <si>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</si>
  <si>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</si>
  <si>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</si>
  <si>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</si>
  <si>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</si>
  <si>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</si>
  <si>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</si>
  <si>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</si>
  <si>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</si>
  <si>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</si>
  <si>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</si>
  <si>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</si>
  <si>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</si>
  <si>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</si>
  <si>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</si>
  <si>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</si>
  <si>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</si>
  <si>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</si>
  <si>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</si>
  <si>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</si>
  <si>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</si>
  <si>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</si>
  <si>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</si>
  <si>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</si>
  <si>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</si>
  <si>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</si>
  <si>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</si>
  <si>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</si>
  <si>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</si>
  <si>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</si>
  <si>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</si>
  <si>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</si>
  <si>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</si>
  <si>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</si>
  <si>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</si>
  <si>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</si>
  <si>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</si>
  <si>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</si>
  <si>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</si>
  <si>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</si>
  <si>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</si>
  <si>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</si>
  <si>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</si>
  <si>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</si>
  <si>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</si>
  <si>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</si>
  <si>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</si>
  <si>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</si>
  <si>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</si>
  <si>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</si>
  <si>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</si>
  <si>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</si>
  <si>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</si>
  <si>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</si>
  <si>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</si>
  <si>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</si>
  <si>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</si>
  <si>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</si>
  <si>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</si>
  <si>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</si>
  <si>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</si>
  <si>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</si>
  <si>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</si>
  <si>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</si>
  <si>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</si>
  <si>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</si>
  <si>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</si>
  <si>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</si>
  <si>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</si>
  <si>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</si>
  <si>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</si>
  <si>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</si>
  <si>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</si>
  <si>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</si>
  <si>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</si>
  <si>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</si>
  <si>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</si>
  <si>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</si>
  <si>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</si>
  <si>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</si>
  <si>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</si>
  <si>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</si>
  <si>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</si>
  <si>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</si>
  <si>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</si>
  <si>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</si>
  <si>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</si>
  <si>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</si>
  <si>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</si>
  <si>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</si>
  <si>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</si>
  <si>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</si>
  <si>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</si>
  <si>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</si>
  <si>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</si>
  <si>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</si>
  <si>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</si>
  <si>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</si>
  <si>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</si>
  <si>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</si>
  <si>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</si>
  <si>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</si>
  <si>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</si>
  <si>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</si>
  <si>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</si>
  <si>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</si>
  <si>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</si>
  <si>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</si>
  <si>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</si>
  <si>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</si>
  <si>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</si>
  <si>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</si>
  <si>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</si>
  <si>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</si>
  <si>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</si>
  <si>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Column Labels</t>
  </si>
  <si>
    <t>Count of outcome</t>
  </si>
  <si>
    <t>(All)</t>
  </si>
  <si>
    <t>Data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</si>
  <si>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</si>
  <si>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</si>
  <si>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</si>
  <si>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</si>
  <si>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</si>
  <si>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</si>
  <si>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</si>
  <si>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</si>
  <si>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</si>
  <si>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</si>
  <si>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</si>
  <si>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</si>
  <si>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</si>
  <si>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(Data Created Conversion)</t>
  </si>
  <si>
    <t>Goal</t>
  </si>
  <si>
    <t>Number Succesful</t>
  </si>
  <si>
    <t>Number Canceled</t>
  </si>
  <si>
    <t>Percentage Succesful</t>
  </si>
  <si>
    <t>Percentage failed</t>
  </si>
  <si>
    <t>Percentage Canceled</t>
  </si>
  <si>
    <t>Total Projects</t>
  </si>
  <si>
    <t>Number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</si>
  <si>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</si>
  <si>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</si>
  <si>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</si>
  <si>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</si>
  <si>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</si>
  <si>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</si>
  <si>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</si>
  <si>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</si>
  <si>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</si>
  <si>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</si>
  <si>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</si>
  <si>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</si>
  <si>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 xml:space="preserve"> </t>
  </si>
  <si>
    <t>Successful</t>
  </si>
  <si>
    <t>mean</t>
  </si>
  <si>
    <t>median</t>
  </si>
  <si>
    <t>minimum</t>
  </si>
  <si>
    <t>maximum</t>
  </si>
  <si>
    <t>standar deviation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</si>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</sst>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44" fontId="0" fillId="0" borderId="0" xfId="43" applyFont="1"/>
    <xf numFmtId="9" fontId="0" fillId="0" borderId="0" xfId="42" applyFont="1"/>
    <xf numFmtId="0" fontId="3" fillId="0" borderId="1" xfId="2" applyAlignment="1">
      <alignment horizontal="center"/>
    </xf>
    <xf numFmtId="0" fontId="3" fillId="0" borderId="1" xfId="2"/>
    <xf numFmtId="0" fontId="0" fillId="0" borderId="0" xfId="0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 per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E5F-9E28-38B52227E72E}"/>
            </c:ext>
          </c:extLst>
        </c:ser>
        <c:ser>
          <c:idx val="1"/>
          <c:order val="1"/>
          <c:tx>
            <c:strRef>
              <c:f>'pivot table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3-4E5F-9E28-38B52227E72E}"/>
            </c:ext>
          </c:extLst>
        </c:ser>
        <c:ser>
          <c:idx val="2"/>
          <c:order val="2"/>
          <c:tx>
            <c:strRef>
              <c:f>'pivot table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3-4E5F-9E28-38B52227E72E}"/>
            </c:ext>
          </c:extLst>
        </c:ser>
        <c:ser>
          <c:idx val="3"/>
          <c:order val="3"/>
          <c:tx>
            <c:strRef>
              <c:f>'pivot table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E-40CC-811F-67E5783ED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381711"/>
        <c:axId val="1798382191"/>
      </c:barChart>
      <c:catAx>
        <c:axId val="179838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82191"/>
        <c:crosses val="autoZero"/>
        <c:auto val="1"/>
        <c:lblAlgn val="ctr"/>
        <c:lblOffset val="100"/>
        <c:noMultiLvlLbl val="0"/>
      </c:catAx>
      <c:valAx>
        <c:axId val="17983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8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 per subcategory!PivotTable1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per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per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0-4869-B9DD-045156D28F51}"/>
            </c:ext>
          </c:extLst>
        </c:ser>
        <c:ser>
          <c:idx val="1"/>
          <c:order val="1"/>
          <c:tx>
            <c:strRef>
              <c:f>'pivot table per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per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0-4869-B9DD-045156D28F51}"/>
            </c:ext>
          </c:extLst>
        </c:ser>
        <c:ser>
          <c:idx val="2"/>
          <c:order val="2"/>
          <c:tx>
            <c:strRef>
              <c:f>'pivot table per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per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60-4869-B9DD-045156D28F51}"/>
            </c:ext>
          </c:extLst>
        </c:ser>
        <c:ser>
          <c:idx val="3"/>
          <c:order val="3"/>
          <c:tx>
            <c:strRef>
              <c:f>'pivot table per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per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60-4869-B9DD-045156D28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0220688"/>
        <c:axId val="580206288"/>
      </c:barChart>
      <c:catAx>
        <c:axId val="58022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06288"/>
        <c:crosses val="autoZero"/>
        <c:auto val="1"/>
        <c:lblAlgn val="ctr"/>
        <c:lblOffset val="100"/>
        <c:noMultiLvlLbl val="0"/>
      </c:catAx>
      <c:valAx>
        <c:axId val="5802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2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 per month!PivotTable3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per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per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1-42EA-939E-2EFE8670D197}"/>
            </c:ext>
          </c:extLst>
        </c:ser>
        <c:ser>
          <c:idx val="1"/>
          <c:order val="1"/>
          <c:tx>
            <c:strRef>
              <c:f>'pivot table per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per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1-42EA-939E-2EFE8670D197}"/>
            </c:ext>
          </c:extLst>
        </c:ser>
        <c:ser>
          <c:idx val="2"/>
          <c:order val="2"/>
          <c:tx>
            <c:strRef>
              <c:f>'pivot table per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per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1-42EA-939E-2EFE8670D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97488"/>
        <c:axId val="687289808"/>
      </c:lineChart>
      <c:catAx>
        <c:axId val="6872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89808"/>
        <c:crosses val="autoZero"/>
        <c:auto val="1"/>
        <c:lblAlgn val="ctr"/>
        <c:lblOffset val="100"/>
        <c:noMultiLvlLbl val="0"/>
      </c:catAx>
      <c:valAx>
        <c:axId val="6872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9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407182865155678E-2"/>
          <c:y val="0.11610144797979556"/>
          <c:w val="0.89415718615762285"/>
          <c:h val="0.76105974138553778"/>
        </c:manualLayout>
      </c:layout>
      <c:lineChart>
        <c:grouping val="standard"/>
        <c:varyColors val="0"/>
        <c:ser>
          <c:idx val="0"/>
          <c:order val="0"/>
          <c:tx>
            <c:strRef>
              <c:f>'Crowfunding analysis'!$F$1</c:f>
              <c:strCache>
                <c:ptCount val="1"/>
                <c:pt idx="0">
                  <c:v> Percentage Succesful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793-8E3D-30E060DA4722}"/>
            </c:ext>
          </c:extLst>
        </c:ser>
        <c:ser>
          <c:idx val="1"/>
          <c:order val="1"/>
          <c:tx>
            <c:strRef>
              <c:f>'Crowfunding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1-4793-8E3D-30E060DA4722}"/>
            </c:ext>
          </c:extLst>
        </c:ser>
        <c:ser>
          <c:idx val="2"/>
          <c:order val="2"/>
          <c:tx>
            <c:strRef>
              <c:f>'Crowfunding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1-4793-8E3D-30E060DA4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293168"/>
        <c:axId val="687301328"/>
      </c:lineChart>
      <c:catAx>
        <c:axId val="6872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01328"/>
        <c:crosses val="autoZero"/>
        <c:auto val="1"/>
        <c:lblAlgn val="ctr"/>
        <c:lblOffset val="100"/>
        <c:noMultiLvlLbl val="0"/>
      </c:catAx>
      <c:valAx>
        <c:axId val="6873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78832311110655"/>
          <c:y val="0.93619534144214178"/>
          <c:w val="0.38226383925676388"/>
          <c:h val="6.2683277381267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118110</xdr:colOff>
      <xdr:row>0</xdr:row>
      <xdr:rowOff>129540</xdr:rowOff>
    </xdr:from>
    <xdr:to>
      <xdr:col>14</xdr:col>
      <xdr:colOff>601980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D0100-EC1C-8D84-E084-5A6A11DBB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270510</xdr:colOff>
      <xdr:row>3</xdr:row>
      <xdr:rowOff>0</xdr:rowOff>
    </xdr:from>
    <xdr:to>
      <xdr:col>14</xdr:col>
      <xdr:colOff>236220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5EF82-6A85-AD9E-6749-B99656488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186690</xdr:colOff>
      <xdr:row>1</xdr:row>
      <xdr:rowOff>26670</xdr:rowOff>
    </xdr:from>
    <xdr:to>
      <xdr:col>12</xdr:col>
      <xdr:colOff>114300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498E3-B0DD-D4E8-7D75-3689337FF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15</xdr:row>
      <xdr:rowOff>45721</xdr:rowOff>
    </xdr:from>
    <xdr:to>
      <xdr:col>10</xdr:col>
      <xdr:colOff>321469</xdr:colOff>
      <xdr:row>32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BF2DC-2B3E-BE42-0956-B64F2011A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6</xdr:row>
      <xdr:rowOff>22860</xdr:rowOff>
    </xdr:from>
    <xdr:to>
      <xdr:col>13</xdr:col>
      <xdr:colOff>601980</xdr:colOff>
      <xdr:row>9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B47A15-9912-7901-C6CA-D861AA4B15B8}"/>
            </a:ext>
          </a:extLst>
        </xdr:cNvPr>
        <xdr:cNvSpPr txBox="1"/>
      </xdr:nvSpPr>
      <xdr:spPr>
        <a:xfrm>
          <a:off x="8138160" y="1280160"/>
          <a:ext cx="288798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Thee mean summarizes the data because it shows that the average is higher in successful campaings, while the failed ones is less</a:t>
          </a:r>
        </a:p>
      </xdr:txBody>
    </xdr:sp>
    <xdr:clientData/>
  </xdr:twoCellAnchor>
  <xdr:twoCellAnchor>
    <xdr:from>
      <xdr:col>10</xdr:col>
      <xdr:colOff>556260</xdr:colOff>
      <xdr:row>10</xdr:row>
      <xdr:rowOff>45720</xdr:rowOff>
    </xdr:from>
    <xdr:to>
      <xdr:col>14</xdr:col>
      <xdr:colOff>617220</xdr:colOff>
      <xdr:row>17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DB1D4B-106E-C152-8852-2F3EAC477A6E}"/>
            </a:ext>
          </a:extLst>
        </xdr:cNvPr>
        <xdr:cNvSpPr txBox="1"/>
      </xdr:nvSpPr>
      <xdr:spPr>
        <a:xfrm>
          <a:off x="8092440" y="2095500"/>
          <a:ext cx="3619500" cy="1493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is more variability with successful campaings and failed campaings should have more variability because there were ones with very small donations or even 0 donations, this shows that the goal is very different and currency could be the factor that affects the most.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Rea Williams" refreshedDate="45092.468139930555" createdVersion="8" refreshedVersion="8" minRefreshableVersion="3" recordCount="1001" xr:uid="{0DFC2368-43CC-4A64-A7EB-235770B51E80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Rea Williams" refreshedDate="45092.482734606485" createdVersion="8" refreshedVersion="8" minRefreshableVersion="3" recordCount="1000" xr:uid="{1F6B00ED-6307-45E4-8ABB-B401FEA850E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Rea Williams" refreshedDate="45092.492018171295" createdVersion="8" refreshedVersion="8" minRefreshableVersion="3" recordCount="1000" xr:uid="{5959EF74-1C6F-433E-BDEF-B0582BED5B2B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a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a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a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s v="food trucks"/>
  </r>
  <r>
    <m/>
    <m/>
    <m/>
    <m/>
    <m/>
    <m/>
    <x v="4"/>
    <m/>
    <m/>
    <x v="7"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5AC0C-3B76-4468-A3FD-BF63F817256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 countASubtotal="1" productSubtotal="1">
      <items count="7">
        <item x="3"/>
        <item x="0"/>
        <item x="2"/>
        <item x="1"/>
        <item h="1" x="4"/>
        <item t="countA"/>
        <item t="produc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35E88-21A3-4F4E-A636-38C747B026E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80651-9CC3-458D-9A9B-7FDC0ECB816E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CFB4A-89AA-4883-B5C7-7430EA387358}">
  <sheetPr codeName="Sheet1"/>
  <dimension ref="A1:F14"/>
  <sheetViews>
    <sheetView workbookViewId="0">
      <selection activeCell="I19" sqref="I19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  <col min="8" max="8" width="3.8984375" bestFit="1" customWidth="1"/>
    <col min="9" max="9" width="6.796875" bestFit="1" customWidth="1"/>
    <col min="10" max="10" width="10.8984375" bestFit="1" customWidth="1"/>
  </cols>
  <sheetData>
    <row r="1" spans="1:6" x14ac:dyDescent="0.3">
      <c r="A1" s="5" t="s">
        <v>6</v>
      </c>
      <c r="B1" t="s">
        <v>2070</v>
      </c>
    </row>
    <row r="3" spans="1:6" x14ac:dyDescent="0.3">
      <c r="A3" s="5" t="s">
        <v>2069</v>
      </c>
      <c r="B3" s="5" t="s">
        <v>2068</v>
      </c>
    </row>
    <row r="4" spans="1:6" x14ac:dyDescent="0.3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6" t="s">
        <v>2039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3">
      <c r="A6" s="6" t="s">
        <v>2031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3">
      <c r="A7" s="6" t="s">
        <v>2048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3">
      <c r="A8" s="6" t="s">
        <v>2062</v>
      </c>
      <c r="B8" s="7"/>
      <c r="C8" s="7"/>
      <c r="D8" s="7"/>
      <c r="E8" s="7">
        <v>4</v>
      </c>
      <c r="F8" s="7">
        <v>4</v>
      </c>
    </row>
    <row r="9" spans="1:6" x14ac:dyDescent="0.3">
      <c r="A9" s="6" t="s">
        <v>2033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3">
      <c r="A10" s="6" t="s">
        <v>2052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3">
      <c r="A11" s="6" t="s">
        <v>2045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3">
      <c r="A12" s="6" t="s">
        <v>2035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3">
      <c r="A13" s="6" t="s">
        <v>2037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3">
      <c r="A14" s="6" t="s">
        <v>2067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5677-23B4-47C1-9E2C-85CD3D44575D}">
  <sheetPr codeName="Sheet2"/>
  <dimension ref="A1:F30"/>
  <sheetViews>
    <sheetView workbookViewId="0">
      <selection activeCell="K2" sqref="K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2070</v>
      </c>
    </row>
    <row r="2" spans="1:6" x14ac:dyDescent="0.3">
      <c r="A2" s="5" t="s">
        <v>2064</v>
      </c>
      <c r="B2" t="s">
        <v>2070</v>
      </c>
    </row>
    <row r="4" spans="1:6" x14ac:dyDescent="0.3">
      <c r="A4" s="5" t="s">
        <v>2069</v>
      </c>
      <c r="B4" s="5" t="s">
        <v>2068</v>
      </c>
    </row>
    <row r="5" spans="1:6" x14ac:dyDescent="0.3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6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3">
      <c r="A7" s="6" t="s">
        <v>2063</v>
      </c>
      <c r="B7" s="7"/>
      <c r="C7" s="7"/>
      <c r="D7" s="7"/>
      <c r="E7" s="7">
        <v>4</v>
      </c>
      <c r="F7" s="7">
        <v>4</v>
      </c>
    </row>
    <row r="8" spans="1:6" x14ac:dyDescent="0.3">
      <c r="A8" s="6" t="s">
        <v>2040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3">
      <c r="A9" s="6" t="s">
        <v>2042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3">
      <c r="A10" s="6" t="s">
        <v>2041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3">
      <c r="A11" s="6" t="s">
        <v>2051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3">
      <c r="A12" s="6" t="s">
        <v>2032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3">
      <c r="A13" s="6" t="s">
        <v>2043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3">
      <c r="A14" s="6" t="s">
        <v>2056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3">
      <c r="A15" s="6" t="s">
        <v>2055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3">
      <c r="A16" s="6" t="s">
        <v>2059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3">
      <c r="A17" s="6" t="s">
        <v>2046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3">
      <c r="A18" s="6" t="s">
        <v>2053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3">
      <c r="A19" s="6" t="s">
        <v>2038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3">
      <c r="A20" s="6" t="s">
        <v>2054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3">
      <c r="A21" s="6" t="s">
        <v>2034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3">
      <c r="A22" s="6" t="s">
        <v>2061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3">
      <c r="A23" s="6" t="s">
        <v>2050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3">
      <c r="A24" s="6" t="s">
        <v>2058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3">
      <c r="A25" s="6" t="s">
        <v>2057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3">
      <c r="A26" s="6" t="s">
        <v>2049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3">
      <c r="A27" s="6" t="s">
        <v>2044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3">
      <c r="A28" s="6" t="s">
        <v>2036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3">
      <c r="A29" s="6" t="s">
        <v>2060</v>
      </c>
      <c r="B29" s="7"/>
      <c r="C29" s="7"/>
      <c r="D29" s="7"/>
      <c r="E29" s="7">
        <v>3</v>
      </c>
      <c r="F29" s="7">
        <v>3</v>
      </c>
    </row>
    <row r="30" spans="1:6" x14ac:dyDescent="0.3">
      <c r="A30" s="6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9D82-A51A-45C7-BC77-8F4F854A7745}">
  <sheetPr codeName="Sheet3"/>
  <dimension ref="A1:E18"/>
  <sheetViews>
    <sheetView workbookViewId="0">
      <selection activeCell="L20" sqref="L20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5" t="s">
        <v>2064</v>
      </c>
      <c r="B1" t="s">
        <v>2070</v>
      </c>
    </row>
    <row r="2" spans="1:5" x14ac:dyDescent="0.3">
      <c r="A2" s="5" t="s">
        <v>2085</v>
      </c>
      <c r="B2" t="s">
        <v>2070</v>
      </c>
    </row>
    <row r="4" spans="1:5" x14ac:dyDescent="0.3">
      <c r="A4" s="5" t="s">
        <v>2069</v>
      </c>
      <c r="B4" s="5" t="s">
        <v>2068</v>
      </c>
    </row>
    <row r="5" spans="1:5" x14ac:dyDescent="0.3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6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3">
      <c r="A7" s="6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3">
      <c r="A8" s="6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3">
      <c r="A9" s="6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3">
      <c r="A10" s="6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3">
      <c r="A11" s="6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3">
      <c r="A12" s="6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3">
      <c r="A13" s="6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3">
      <c r="A14" s="6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3">
      <c r="A15" s="6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3">
      <c r="A16" s="6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3">
      <c r="A17" s="6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3">
      <c r="A18" s="6" t="s">
        <v>2067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F9ECA-3F75-432F-8201-B1029832AE61}">
  <sheetPr codeName="Sheet4"/>
  <dimension ref="A1:M29"/>
  <sheetViews>
    <sheetView zoomScale="64" workbookViewId="0">
      <selection activeCell="J9" sqref="J9"/>
    </sheetView>
  </sheetViews>
  <sheetFormatPr defaultRowHeight="15.6" x14ac:dyDescent="0.3"/>
  <cols>
    <col min="1" max="1" width="16.69921875" style="10" customWidth="1"/>
    <col min="2" max="2" width="16.796875" customWidth="1"/>
    <col min="3" max="3" width="16.5" customWidth="1"/>
    <col min="4" max="4" width="16.796875" customWidth="1"/>
    <col min="5" max="5" width="14.3984375" customWidth="1"/>
    <col min="6" max="6" width="18.09765625" style="11" customWidth="1"/>
    <col min="7" max="7" width="16.296875" customWidth="1"/>
    <col min="8" max="8" width="17.5" customWidth="1"/>
  </cols>
  <sheetData>
    <row r="1" spans="1:8" x14ac:dyDescent="0.3">
      <c r="A1" s="10" t="s">
        <v>2086</v>
      </c>
      <c r="B1" t="s">
        <v>2087</v>
      </c>
      <c r="C1" t="s">
        <v>2093</v>
      </c>
      <c r="D1" t="s">
        <v>2088</v>
      </c>
      <c r="E1" t="s">
        <v>2092</v>
      </c>
      <c r="F1" s="11" t="s">
        <v>2089</v>
      </c>
      <c r="G1" t="s">
        <v>2090</v>
      </c>
      <c r="H1" t="s">
        <v>2091</v>
      </c>
    </row>
    <row r="2" spans="1:8" x14ac:dyDescent="0.3">
      <c r="A2" s="10" t="s">
        <v>2094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12">
        <f>(B2/E2)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">
      <c r="A3" s="10" t="s">
        <v>2095</v>
      </c>
      <c r="B3">
        <f>COUNTIFS(Crowdfunding!$G:$G,"successful",Crowdfunding!$D:$D,"&gt;=1000",Crowdfunding!$G:$G,"successful",Crowdfunding!$D:$D, "&lt;=4999")</f>
        <v>191</v>
      </c>
      <c r="C3">
        <f>COUNTIFS(Crowdfunding!$G:$G,"failed",Crowdfunding!$D:$D,"&gt;=1000",Crowdfunding!$G:$G,"failed",Crowdfunding!$D:$D, "&lt;=4999")</f>
        <v>38</v>
      </c>
      <c r="D3">
        <f>COUNTIFS(Crowdfunding!$G:$G,"canceled",Crowdfunding!$D:$D,"&gt;=1000",Crowdfunding!$G:$G,"canceled",Crowdfunding!$D:$D, "&lt;=4999")</f>
        <v>2</v>
      </c>
      <c r="E3">
        <f t="shared" ref="E3:E13" si="0">SUM(B3:D3)</f>
        <v>231</v>
      </c>
      <c r="F3" s="12">
        <f t="shared" ref="F3:F13" si="1">(B3/E3)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3">
      <c r="A4" s="10" t="s">
        <v>2096</v>
      </c>
      <c r="B4">
        <f>COUNTIFS(Crowdfunding!$G:$G,"successful",Crowdfunding!$D:$D,"&gt;=5000",Crowdfunding!$G:$G,"successful",Crowdfunding!$D:$D, "&lt;=9999")</f>
        <v>164</v>
      </c>
      <c r="C4">
        <f>COUNTIFS(Crowdfunding!$G:$G,"failed",Crowdfunding!$D:$D,"&gt;=5000",Crowdfunding!$G:$G,"failed",Crowdfunding!$D:$D, "&lt;=9999")</f>
        <v>126</v>
      </c>
      <c r="D4">
        <f>COUNTIFS(Crowdfunding!$G:$G,"canceled",Crowdfunding!$D:$D,"&gt;=5000",Crowdfunding!$G:$G,"canceled",Crowdfunding!$D:$D, "&lt;=9999")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">
      <c r="A5" s="10" t="s">
        <v>2097</v>
      </c>
      <c r="B5">
        <f>COUNTIFS(Crowdfunding!$G:$G,"successful",Crowdfunding!$D:$D,"&gt;=10000",Crowdfunding!$G:$G,"successful",Crowdfunding!$D:$D, "&lt;=14999")</f>
        <v>4</v>
      </c>
      <c r="C5">
        <f>COUNTIFS(Crowdfunding!$G:$G,"failed",Crowdfunding!$D:$D,"&gt;=10000",Crowdfunding!$G:$G,"failed",Crowdfunding!$D:$D, "&lt;=14999")</f>
        <v>5</v>
      </c>
      <c r="D5">
        <f>COUNTIFS(Crowdfunding!$G:$G,"canceled",Crowdfunding!$D:$D,"&gt;=10000",Crowdfunding!$G:$G,"canceled",Crowdfunding!$D:$D, "&lt;=14999")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">
      <c r="A6" s="10" t="s">
        <v>2098</v>
      </c>
      <c r="B6">
        <f>COUNTIFS(Crowdfunding!$G:$G,"successful",Crowdfunding!$D:$D,"&gt;=15000",Crowdfunding!$G:$G,"successful",Crowdfunding!$D:$D, "&lt;=19999")</f>
        <v>10</v>
      </c>
      <c r="C6">
        <f>COUNTIFS(Crowdfunding!$G:$G,"failed",Crowdfunding!$D:$D,"&gt;=15000",Crowdfunding!$G:$G,"failed",Crowdfunding!$D:$D, "&lt;=19999")</f>
        <v>0</v>
      </c>
      <c r="D6">
        <f>COUNTIFS(Crowdfunding!$G:$G,"canceled",Crowdfunding!$D:$D,"&gt;=15000",Crowdfunding!$G:$G,"canceled",Crowdfunding!$D:$D, "&lt;=19999")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">
      <c r="A7" s="10" t="s">
        <v>2099</v>
      </c>
      <c r="B7">
        <f>COUNTIFS(Crowdfunding!$G:$G,"successful",Crowdfunding!$D:$D,"&gt;=20000",Crowdfunding!$G:$G,"successful",Crowdfunding!$D:$D, "&lt;=24999")</f>
        <v>7</v>
      </c>
      <c r="C7">
        <f>COUNTIFS(Crowdfunding!$G:$G,"failed",Crowdfunding!$D:$D,"&gt;=20000",Crowdfunding!$G:$G,"failed",Crowdfunding!$D:$D, "&lt;=24999")</f>
        <v>0</v>
      </c>
      <c r="D7">
        <f>COUNTIFS(Crowdfunding!$G:$G,"canceled",Crowdfunding!$D:$D,"&gt;=20000",Crowdfunding!$G:$G,"canceled",Crowdfunding!$D:$D, "&lt;=24999")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">
      <c r="A8" s="10" t="s">
        <v>2100</v>
      </c>
      <c r="B8">
        <f>COUNTIFS(Crowdfunding!$G:$G,"successful",Crowdfunding!$D:$D,"&gt;=25000",Crowdfunding!$G:$G,"successful",Crowdfunding!$D:$D, "&lt;=29999")</f>
        <v>11</v>
      </c>
      <c r="C8">
        <f>COUNTIFS(Crowdfunding!$G:$G,"failed",Crowdfunding!$D:$D,"&gt;=25000",Crowdfunding!$G:$G,"failed",Crowdfunding!$D:$D, "&lt;=29999")</f>
        <v>3</v>
      </c>
      <c r="D8">
        <f>COUNTIFS(Crowdfunding!$G:$G,"canceled",Crowdfunding!$D:$D,"&gt;=25000",Crowdfunding!$G:$G,"canceled",Crowdfunding!$D:$D, "&lt;=29999")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">
      <c r="A9" s="10" t="s">
        <v>2101</v>
      </c>
      <c r="B9">
        <f>COUNTIFS(Crowdfunding!$G:$G,"successful",Crowdfunding!$D:$D,"&gt;=30000",Crowdfunding!$G:$G,"successful",Crowdfunding!$D:$D, "&lt;=34999")</f>
        <v>7</v>
      </c>
      <c r="C9">
        <f>COUNTIFS(Crowdfunding!$G:$G,"failed",Crowdfunding!$D:$D,"&gt;=30000",Crowdfunding!$G:$G,"failed",Crowdfunding!$D:$D, "&lt;=34999")</f>
        <v>0</v>
      </c>
      <c r="D9">
        <f>COUNTIFS(Crowdfunding!$G:$G,"canceled",Crowdfunding!$D:$D,"&gt;=30000",Crowdfunding!$G:$G,"canceled",Crowdfunding!$D:$D, "&lt;=34999")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">
      <c r="A10" s="10" t="s">
        <v>2102</v>
      </c>
      <c r="B10">
        <f>COUNTIFS(Crowdfunding!$G:$G,"successful",Crowdfunding!$D:$D,"&gt;=35000",Crowdfunding!$G:$G,"successful",Crowdfunding!$D:$D, "&lt;=39999")</f>
        <v>8</v>
      </c>
      <c r="C10">
        <f>COUNTIFS(Crowdfunding!$G:$G,"failed",Crowdfunding!$D:$D,"&gt;=35000",Crowdfunding!$G:$G,"failed",Crowdfunding!$D:$D, "&lt;=39999")</f>
        <v>3</v>
      </c>
      <c r="D10">
        <f>COUNTIFS(Crowdfunding!$G:$G,"canceled",Crowdfunding!$D:$D,"&gt;=35000",Crowdfunding!$G:$G,"canceled",Crowdfunding!$D:$D, "&lt;=39999")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">
      <c r="A11" s="10" t="s">
        <v>2103</v>
      </c>
      <c r="B11">
        <f>COUNTIFS(Crowdfunding!$G:$G,"successful",Crowdfunding!$D:$D,"&gt;=40000",Crowdfunding!$G:$G,"successful",Crowdfunding!$D:$D, "&lt;=44999")</f>
        <v>11</v>
      </c>
      <c r="C11">
        <f>COUNTIFS(Crowdfunding!$G:$G,"failed",Crowdfunding!$D:$D,"&gt;=40000",Crowdfunding!$G:$G,"failed",Crowdfunding!$D:$D, "&lt;=44999")</f>
        <v>3</v>
      </c>
      <c r="D11">
        <f>COUNTIFS(Crowdfunding!$G:$G,"canceled",Crowdfunding!$D:$D,"&gt;=40000",Crowdfunding!$G:$G,"canceled",Crowdfunding!$D:$D, "&lt;=44999")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">
      <c r="A12" s="10" t="s">
        <v>2104</v>
      </c>
      <c r="B12">
        <f>COUNTIFS(Crowdfunding!$G:$G,"successful",Crowdfunding!$D:$D,"&gt;=45000",Crowdfunding!$G:$G,"successful",Crowdfunding!$D:$D, "&lt;=49999")</f>
        <v>8</v>
      </c>
      <c r="C12">
        <f>COUNTIFS(Crowdfunding!$G:$G,"failed",Crowdfunding!$D:$D,"&gt;=45000",Crowdfunding!$G:$G,"failed",Crowdfunding!$D:$D, "&lt;=49999")</f>
        <v>3</v>
      </c>
      <c r="D12">
        <f>COUNTIFS(Crowdfunding!$G:$G,"canceled",Crowdfunding!$D:$D,"&gt;=45000",Crowdfunding!$G:$G,"canceled",Crowdfunding!$D:$D, "&lt;=49999")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">
      <c r="A13" s="10" t="s">
        <v>2105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  <row r="29" spans="13:13" x14ac:dyDescent="0.3">
      <c r="M29" t="s">
        <v>2106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7BAA-EB7A-4A3E-AD03-4D3219E40B82}">
  <sheetPr codeName="Sheet5"/>
  <dimension ref="B1:L566"/>
  <sheetViews>
    <sheetView tabSelected="1" topLeftCell="B1" workbookViewId="0">
      <selection activeCell="G6" sqref="G6"/>
    </sheetView>
  </sheetViews>
  <sheetFormatPr defaultRowHeight="15.6" x14ac:dyDescent="0.3"/>
  <cols>
    <col min="2" max="2" width="10.5" customWidth="1"/>
    <col min="3" max="3" width="18.09765625" customWidth="1"/>
    <col min="5" max="5" width="10.19921875" bestFit="1" customWidth="1"/>
    <col min="6" max="6" width="18" customWidth="1"/>
    <col min="8" max="8" width="15.69921875" customWidth="1"/>
    <col min="12" max="12" width="20.296875" customWidth="1"/>
  </cols>
  <sheetData>
    <row r="1" spans="2:12" s="14" customFormat="1" ht="20.399999999999999" thickBot="1" x14ac:dyDescent="0.45">
      <c r="B1" s="13" t="s">
        <v>4</v>
      </c>
      <c r="C1" s="13" t="s">
        <v>5</v>
      </c>
      <c r="E1" s="13" t="s">
        <v>4</v>
      </c>
      <c r="F1" s="13" t="s">
        <v>5</v>
      </c>
    </row>
    <row r="2" spans="2:12" ht="16.2" thickTop="1" x14ac:dyDescent="0.3">
      <c r="B2" t="s">
        <v>20</v>
      </c>
      <c r="C2">
        <v>158</v>
      </c>
      <c r="E2" t="s">
        <v>14</v>
      </c>
      <c r="F2">
        <v>0</v>
      </c>
      <c r="I2" t="s">
        <v>2107</v>
      </c>
      <c r="J2" t="s">
        <v>14</v>
      </c>
      <c r="L2" s="15"/>
    </row>
    <row r="3" spans="2:12" x14ac:dyDescent="0.3">
      <c r="B3" t="s">
        <v>20</v>
      </c>
      <c r="C3">
        <v>1425</v>
      </c>
      <c r="E3" t="s">
        <v>14</v>
      </c>
      <c r="F3">
        <v>24</v>
      </c>
      <c r="H3" t="s">
        <v>2108</v>
      </c>
      <c r="I3">
        <f>AVERAGE(C$2:C$1048576)</f>
        <v>851.14690265486729</v>
      </c>
      <c r="J3">
        <f>AVERAGE(F$2:F$1048576)</f>
        <v>585.61538461538464</v>
      </c>
    </row>
    <row r="4" spans="2:12" x14ac:dyDescent="0.3">
      <c r="B4" t="s">
        <v>20</v>
      </c>
      <c r="C4">
        <v>174</v>
      </c>
      <c r="E4" t="s">
        <v>14</v>
      </c>
      <c r="F4">
        <v>53</v>
      </c>
      <c r="H4" t="s">
        <v>2109</v>
      </c>
      <c r="I4">
        <f>MEDIAN(C$2:C$1048576)</f>
        <v>201</v>
      </c>
      <c r="J4">
        <f>MEDIAN(F$2:F$1048576)</f>
        <v>114.5</v>
      </c>
      <c r="L4" s="15"/>
    </row>
    <row r="5" spans="2:12" x14ac:dyDescent="0.3">
      <c r="B5" t="s">
        <v>20</v>
      </c>
      <c r="C5">
        <v>227</v>
      </c>
      <c r="E5" t="s">
        <v>14</v>
      </c>
      <c r="F5">
        <v>18</v>
      </c>
      <c r="H5" t="s">
        <v>2110</v>
      </c>
      <c r="I5">
        <f>MIN(C$2:C$1048576)</f>
        <v>16</v>
      </c>
      <c r="J5">
        <f>MIN(F$2:F$1048576)</f>
        <v>0</v>
      </c>
    </row>
    <row r="6" spans="2:12" x14ac:dyDescent="0.3">
      <c r="B6" t="s">
        <v>20</v>
      </c>
      <c r="C6">
        <v>220</v>
      </c>
      <c r="E6" t="s">
        <v>14</v>
      </c>
      <c r="F6">
        <v>44</v>
      </c>
      <c r="H6" t="s">
        <v>2111</v>
      </c>
      <c r="I6">
        <f>MAX(C$2:C$1048576)</f>
        <v>7295</v>
      </c>
      <c r="J6">
        <f>MAX(F$2:F$1048576)</f>
        <v>6080</v>
      </c>
    </row>
    <row r="7" spans="2:12" x14ac:dyDescent="0.3">
      <c r="B7" t="s">
        <v>20</v>
      </c>
      <c r="C7">
        <v>98</v>
      </c>
      <c r="E7" t="s">
        <v>14</v>
      </c>
      <c r="F7">
        <v>27</v>
      </c>
      <c r="H7" t="s">
        <v>2113</v>
      </c>
      <c r="I7">
        <f>_xlfn.VAR.S(C$2:C$1048576)</f>
        <v>1606216.5936295739</v>
      </c>
      <c r="J7">
        <f>_xlfn.VAR.P(F$2:F$1048576)</f>
        <v>921574.68174133555</v>
      </c>
    </row>
    <row r="8" spans="2:12" x14ac:dyDescent="0.3">
      <c r="B8" t="s">
        <v>20</v>
      </c>
      <c r="C8">
        <v>100</v>
      </c>
      <c r="E8" t="s">
        <v>14</v>
      </c>
      <c r="F8">
        <v>55</v>
      </c>
      <c r="H8" t="s">
        <v>2112</v>
      </c>
      <c r="I8">
        <f>_xlfn.STDEV.S(C$2:C$1048576)</f>
        <v>1267.366006183523</v>
      </c>
      <c r="J8">
        <f>_xlfn.STDEV.S(F$2:F$1048576)</f>
        <v>961.30819978260524</v>
      </c>
    </row>
    <row r="9" spans="2:12" x14ac:dyDescent="0.3">
      <c r="B9" t="s">
        <v>20</v>
      </c>
      <c r="C9">
        <v>1249</v>
      </c>
      <c r="E9" t="s">
        <v>14</v>
      </c>
      <c r="F9">
        <v>200</v>
      </c>
    </row>
    <row r="10" spans="2:12" x14ac:dyDescent="0.3">
      <c r="B10" t="s">
        <v>20</v>
      </c>
      <c r="C10">
        <v>1396</v>
      </c>
      <c r="E10" t="s">
        <v>14</v>
      </c>
      <c r="F10">
        <v>452</v>
      </c>
    </row>
    <row r="11" spans="2:12" x14ac:dyDescent="0.3">
      <c r="B11" t="s">
        <v>20</v>
      </c>
      <c r="C11">
        <v>890</v>
      </c>
      <c r="E11" t="s">
        <v>14</v>
      </c>
      <c r="F11">
        <v>674</v>
      </c>
    </row>
    <row r="12" spans="2:12" x14ac:dyDescent="0.3">
      <c r="B12" t="s">
        <v>20</v>
      </c>
      <c r="C12">
        <v>142</v>
      </c>
      <c r="E12" t="s">
        <v>14</v>
      </c>
      <c r="F12">
        <v>558</v>
      </c>
    </row>
    <row r="13" spans="2:12" x14ac:dyDescent="0.3">
      <c r="B13" t="s">
        <v>20</v>
      </c>
      <c r="C13">
        <v>2673</v>
      </c>
      <c r="E13" t="s">
        <v>14</v>
      </c>
      <c r="F13">
        <v>15</v>
      </c>
    </row>
    <row r="14" spans="2:12" x14ac:dyDescent="0.3">
      <c r="B14" t="s">
        <v>20</v>
      </c>
      <c r="C14">
        <v>163</v>
      </c>
      <c r="E14" t="s">
        <v>14</v>
      </c>
      <c r="F14">
        <v>2307</v>
      </c>
    </row>
    <row r="15" spans="2:12" x14ac:dyDescent="0.3">
      <c r="B15" t="s">
        <v>20</v>
      </c>
      <c r="C15">
        <v>2220</v>
      </c>
      <c r="E15" t="s">
        <v>14</v>
      </c>
      <c r="F15">
        <v>88</v>
      </c>
    </row>
    <row r="16" spans="2:12" x14ac:dyDescent="0.3">
      <c r="B16" t="s">
        <v>20</v>
      </c>
      <c r="C16">
        <v>1606</v>
      </c>
      <c r="E16" t="s">
        <v>14</v>
      </c>
      <c r="F16">
        <v>48</v>
      </c>
    </row>
    <row r="17" spans="2:6" x14ac:dyDescent="0.3">
      <c r="B17" t="s">
        <v>20</v>
      </c>
      <c r="C17">
        <v>129</v>
      </c>
      <c r="E17" t="s">
        <v>14</v>
      </c>
      <c r="F17">
        <v>1</v>
      </c>
    </row>
    <row r="18" spans="2:6" x14ac:dyDescent="0.3">
      <c r="B18" t="s">
        <v>20</v>
      </c>
      <c r="C18">
        <v>226</v>
      </c>
      <c r="E18" t="s">
        <v>14</v>
      </c>
      <c r="F18">
        <v>1467</v>
      </c>
    </row>
    <row r="19" spans="2:6" x14ac:dyDescent="0.3">
      <c r="B19" t="s">
        <v>20</v>
      </c>
      <c r="C19">
        <v>5419</v>
      </c>
      <c r="E19" t="s">
        <v>14</v>
      </c>
      <c r="F19">
        <v>75</v>
      </c>
    </row>
    <row r="20" spans="2:6" x14ac:dyDescent="0.3">
      <c r="B20" t="s">
        <v>20</v>
      </c>
      <c r="C20">
        <v>165</v>
      </c>
      <c r="E20" t="s">
        <v>14</v>
      </c>
      <c r="F20">
        <v>120</v>
      </c>
    </row>
    <row r="21" spans="2:6" x14ac:dyDescent="0.3">
      <c r="B21" t="s">
        <v>20</v>
      </c>
      <c r="C21">
        <v>1965</v>
      </c>
      <c r="E21" t="s">
        <v>14</v>
      </c>
      <c r="F21">
        <v>2253</v>
      </c>
    </row>
    <row r="22" spans="2:6" x14ac:dyDescent="0.3">
      <c r="B22" t="s">
        <v>20</v>
      </c>
      <c r="C22">
        <v>16</v>
      </c>
      <c r="E22" t="s">
        <v>14</v>
      </c>
      <c r="F22">
        <v>5</v>
      </c>
    </row>
    <row r="23" spans="2:6" x14ac:dyDescent="0.3">
      <c r="B23" t="s">
        <v>20</v>
      </c>
      <c r="C23">
        <v>107</v>
      </c>
      <c r="E23" t="s">
        <v>14</v>
      </c>
      <c r="F23">
        <v>38</v>
      </c>
    </row>
    <row r="24" spans="2:6" x14ac:dyDescent="0.3">
      <c r="B24" t="s">
        <v>20</v>
      </c>
      <c r="C24">
        <v>134</v>
      </c>
      <c r="E24" t="s">
        <v>14</v>
      </c>
      <c r="F24">
        <v>12</v>
      </c>
    </row>
    <row r="25" spans="2:6" x14ac:dyDescent="0.3">
      <c r="B25" t="s">
        <v>20</v>
      </c>
      <c r="C25">
        <v>198</v>
      </c>
      <c r="E25" t="s">
        <v>14</v>
      </c>
      <c r="F25">
        <v>1684</v>
      </c>
    </row>
    <row r="26" spans="2:6" x14ac:dyDescent="0.3">
      <c r="B26" t="s">
        <v>20</v>
      </c>
      <c r="C26">
        <v>111</v>
      </c>
      <c r="E26" t="s">
        <v>14</v>
      </c>
      <c r="F26">
        <v>56</v>
      </c>
    </row>
    <row r="27" spans="2:6" x14ac:dyDescent="0.3">
      <c r="B27" t="s">
        <v>20</v>
      </c>
      <c r="C27">
        <v>222</v>
      </c>
      <c r="E27" t="s">
        <v>14</v>
      </c>
      <c r="F27">
        <v>838</v>
      </c>
    </row>
    <row r="28" spans="2:6" x14ac:dyDescent="0.3">
      <c r="B28" t="s">
        <v>20</v>
      </c>
      <c r="C28">
        <v>6212</v>
      </c>
      <c r="E28" t="s">
        <v>14</v>
      </c>
      <c r="F28">
        <v>1000</v>
      </c>
    </row>
    <row r="29" spans="2:6" x14ac:dyDescent="0.3">
      <c r="B29" t="s">
        <v>20</v>
      </c>
      <c r="C29">
        <v>98</v>
      </c>
      <c r="E29" t="s">
        <v>14</v>
      </c>
      <c r="F29">
        <v>1482</v>
      </c>
    </row>
    <row r="30" spans="2:6" x14ac:dyDescent="0.3">
      <c r="B30" t="s">
        <v>20</v>
      </c>
      <c r="C30">
        <v>92</v>
      </c>
      <c r="E30" t="s">
        <v>14</v>
      </c>
      <c r="F30">
        <v>106</v>
      </c>
    </row>
    <row r="31" spans="2:6" x14ac:dyDescent="0.3">
      <c r="B31" t="s">
        <v>20</v>
      </c>
      <c r="C31">
        <v>149</v>
      </c>
      <c r="E31" t="s">
        <v>14</v>
      </c>
      <c r="F31">
        <v>679</v>
      </c>
    </row>
    <row r="32" spans="2:6" x14ac:dyDescent="0.3">
      <c r="B32" t="s">
        <v>20</v>
      </c>
      <c r="C32">
        <v>2431</v>
      </c>
      <c r="E32" t="s">
        <v>14</v>
      </c>
      <c r="F32">
        <v>1220</v>
      </c>
    </row>
    <row r="33" spans="2:6" x14ac:dyDescent="0.3">
      <c r="B33" t="s">
        <v>20</v>
      </c>
      <c r="C33">
        <v>303</v>
      </c>
      <c r="E33" t="s">
        <v>14</v>
      </c>
      <c r="F33">
        <v>1</v>
      </c>
    </row>
    <row r="34" spans="2:6" x14ac:dyDescent="0.3">
      <c r="B34" t="s">
        <v>20</v>
      </c>
      <c r="C34">
        <v>209</v>
      </c>
      <c r="E34" t="s">
        <v>14</v>
      </c>
      <c r="F34">
        <v>37</v>
      </c>
    </row>
    <row r="35" spans="2:6" x14ac:dyDescent="0.3">
      <c r="B35" t="s">
        <v>20</v>
      </c>
      <c r="C35">
        <v>131</v>
      </c>
      <c r="E35" t="s">
        <v>14</v>
      </c>
      <c r="F35">
        <v>60</v>
      </c>
    </row>
    <row r="36" spans="2:6" x14ac:dyDescent="0.3">
      <c r="B36" t="s">
        <v>20</v>
      </c>
      <c r="C36">
        <v>164</v>
      </c>
      <c r="E36" t="s">
        <v>14</v>
      </c>
      <c r="F36">
        <v>296</v>
      </c>
    </row>
    <row r="37" spans="2:6" x14ac:dyDescent="0.3">
      <c r="B37" t="s">
        <v>20</v>
      </c>
      <c r="C37">
        <v>201</v>
      </c>
      <c r="E37" t="s">
        <v>14</v>
      </c>
      <c r="F37">
        <v>3304</v>
      </c>
    </row>
    <row r="38" spans="2:6" x14ac:dyDescent="0.3">
      <c r="B38" t="s">
        <v>20</v>
      </c>
      <c r="C38">
        <v>211</v>
      </c>
      <c r="E38" t="s">
        <v>14</v>
      </c>
      <c r="F38">
        <v>73</v>
      </c>
    </row>
    <row r="39" spans="2:6" x14ac:dyDescent="0.3">
      <c r="B39" t="s">
        <v>20</v>
      </c>
      <c r="C39">
        <v>128</v>
      </c>
      <c r="E39" t="s">
        <v>14</v>
      </c>
      <c r="F39">
        <v>3387</v>
      </c>
    </row>
    <row r="40" spans="2:6" x14ac:dyDescent="0.3">
      <c r="B40" t="s">
        <v>20</v>
      </c>
      <c r="C40">
        <v>1600</v>
      </c>
      <c r="E40" t="s">
        <v>14</v>
      </c>
      <c r="F40">
        <v>662</v>
      </c>
    </row>
    <row r="41" spans="2:6" x14ac:dyDescent="0.3">
      <c r="B41" t="s">
        <v>20</v>
      </c>
      <c r="C41">
        <v>249</v>
      </c>
      <c r="E41" t="s">
        <v>14</v>
      </c>
      <c r="F41">
        <v>774</v>
      </c>
    </row>
    <row r="42" spans="2:6" x14ac:dyDescent="0.3">
      <c r="B42" t="s">
        <v>20</v>
      </c>
      <c r="C42">
        <v>236</v>
      </c>
      <c r="E42" t="s">
        <v>14</v>
      </c>
      <c r="F42">
        <v>672</v>
      </c>
    </row>
    <row r="43" spans="2:6" x14ac:dyDescent="0.3">
      <c r="B43" t="s">
        <v>20</v>
      </c>
      <c r="C43">
        <v>4065</v>
      </c>
      <c r="E43" t="s">
        <v>14</v>
      </c>
      <c r="F43">
        <v>940</v>
      </c>
    </row>
    <row r="44" spans="2:6" x14ac:dyDescent="0.3">
      <c r="B44" t="s">
        <v>20</v>
      </c>
      <c r="C44">
        <v>246</v>
      </c>
      <c r="E44" t="s">
        <v>14</v>
      </c>
      <c r="F44">
        <v>117</v>
      </c>
    </row>
    <row r="45" spans="2:6" x14ac:dyDescent="0.3">
      <c r="B45" t="s">
        <v>20</v>
      </c>
      <c r="C45">
        <v>2475</v>
      </c>
      <c r="E45" t="s">
        <v>14</v>
      </c>
      <c r="F45">
        <v>115</v>
      </c>
    </row>
    <row r="46" spans="2:6" x14ac:dyDescent="0.3">
      <c r="B46" t="s">
        <v>20</v>
      </c>
      <c r="C46">
        <v>76</v>
      </c>
      <c r="E46" t="s">
        <v>14</v>
      </c>
      <c r="F46">
        <v>326</v>
      </c>
    </row>
    <row r="47" spans="2:6" x14ac:dyDescent="0.3">
      <c r="B47" t="s">
        <v>20</v>
      </c>
      <c r="C47">
        <v>54</v>
      </c>
      <c r="E47" t="s">
        <v>14</v>
      </c>
      <c r="F47">
        <v>1</v>
      </c>
    </row>
    <row r="48" spans="2:6" x14ac:dyDescent="0.3">
      <c r="B48" t="s">
        <v>20</v>
      </c>
      <c r="C48">
        <v>88</v>
      </c>
      <c r="E48" t="s">
        <v>14</v>
      </c>
      <c r="F48">
        <v>1467</v>
      </c>
    </row>
    <row r="49" spans="2:6" x14ac:dyDescent="0.3">
      <c r="B49" t="s">
        <v>20</v>
      </c>
      <c r="C49">
        <v>85</v>
      </c>
      <c r="E49" t="s">
        <v>14</v>
      </c>
      <c r="F49">
        <v>5681</v>
      </c>
    </row>
    <row r="50" spans="2:6" x14ac:dyDescent="0.3">
      <c r="B50" t="s">
        <v>20</v>
      </c>
      <c r="C50">
        <v>170</v>
      </c>
      <c r="E50" t="s">
        <v>14</v>
      </c>
      <c r="F50">
        <v>1059</v>
      </c>
    </row>
    <row r="51" spans="2:6" x14ac:dyDescent="0.3">
      <c r="B51" t="s">
        <v>20</v>
      </c>
      <c r="C51">
        <v>330</v>
      </c>
      <c r="E51" t="s">
        <v>14</v>
      </c>
      <c r="F51">
        <v>1194</v>
      </c>
    </row>
    <row r="52" spans="2:6" x14ac:dyDescent="0.3">
      <c r="B52" t="s">
        <v>20</v>
      </c>
      <c r="C52">
        <v>127</v>
      </c>
      <c r="E52" t="s">
        <v>14</v>
      </c>
      <c r="F52">
        <v>30</v>
      </c>
    </row>
    <row r="53" spans="2:6" x14ac:dyDescent="0.3">
      <c r="B53" t="s">
        <v>20</v>
      </c>
      <c r="C53">
        <v>411</v>
      </c>
      <c r="E53" t="s">
        <v>14</v>
      </c>
      <c r="F53">
        <v>75</v>
      </c>
    </row>
    <row r="54" spans="2:6" x14ac:dyDescent="0.3">
      <c r="B54" t="s">
        <v>20</v>
      </c>
      <c r="C54">
        <v>180</v>
      </c>
      <c r="E54" t="s">
        <v>14</v>
      </c>
      <c r="F54">
        <v>955</v>
      </c>
    </row>
    <row r="55" spans="2:6" x14ac:dyDescent="0.3">
      <c r="B55" t="s">
        <v>20</v>
      </c>
      <c r="C55">
        <v>374</v>
      </c>
      <c r="E55" t="s">
        <v>14</v>
      </c>
      <c r="F55">
        <v>67</v>
      </c>
    </row>
    <row r="56" spans="2:6" x14ac:dyDescent="0.3">
      <c r="B56" t="s">
        <v>20</v>
      </c>
      <c r="C56">
        <v>71</v>
      </c>
      <c r="E56" t="s">
        <v>14</v>
      </c>
      <c r="F56">
        <v>5</v>
      </c>
    </row>
    <row r="57" spans="2:6" x14ac:dyDescent="0.3">
      <c r="B57" t="s">
        <v>20</v>
      </c>
      <c r="C57">
        <v>203</v>
      </c>
      <c r="E57" t="s">
        <v>14</v>
      </c>
      <c r="F57">
        <v>26</v>
      </c>
    </row>
    <row r="58" spans="2:6" x14ac:dyDescent="0.3">
      <c r="B58" t="s">
        <v>20</v>
      </c>
      <c r="C58">
        <v>113</v>
      </c>
      <c r="E58" t="s">
        <v>14</v>
      </c>
      <c r="F58">
        <v>1130</v>
      </c>
    </row>
    <row r="59" spans="2:6" x14ac:dyDescent="0.3">
      <c r="B59" t="s">
        <v>20</v>
      </c>
      <c r="C59">
        <v>96</v>
      </c>
      <c r="E59" t="s">
        <v>14</v>
      </c>
      <c r="F59">
        <v>782</v>
      </c>
    </row>
    <row r="60" spans="2:6" x14ac:dyDescent="0.3">
      <c r="B60" t="s">
        <v>20</v>
      </c>
      <c r="C60">
        <v>498</v>
      </c>
      <c r="E60" t="s">
        <v>14</v>
      </c>
      <c r="F60">
        <v>210</v>
      </c>
    </row>
    <row r="61" spans="2:6" x14ac:dyDescent="0.3">
      <c r="B61" t="s">
        <v>20</v>
      </c>
      <c r="C61">
        <v>180</v>
      </c>
      <c r="E61" t="s">
        <v>14</v>
      </c>
      <c r="F61">
        <v>136</v>
      </c>
    </row>
    <row r="62" spans="2:6" x14ac:dyDescent="0.3">
      <c r="B62" t="s">
        <v>20</v>
      </c>
      <c r="C62">
        <v>27</v>
      </c>
      <c r="E62" t="s">
        <v>14</v>
      </c>
      <c r="F62">
        <v>86</v>
      </c>
    </row>
    <row r="63" spans="2:6" x14ac:dyDescent="0.3">
      <c r="B63" t="s">
        <v>20</v>
      </c>
      <c r="C63">
        <v>2331</v>
      </c>
      <c r="E63" t="s">
        <v>14</v>
      </c>
      <c r="F63">
        <v>19</v>
      </c>
    </row>
    <row r="64" spans="2:6" x14ac:dyDescent="0.3">
      <c r="B64" t="s">
        <v>20</v>
      </c>
      <c r="C64">
        <v>113</v>
      </c>
      <c r="E64" t="s">
        <v>14</v>
      </c>
      <c r="F64">
        <v>886</v>
      </c>
    </row>
    <row r="65" spans="2:6" x14ac:dyDescent="0.3">
      <c r="B65" t="s">
        <v>20</v>
      </c>
      <c r="C65">
        <v>164</v>
      </c>
      <c r="E65" t="s">
        <v>14</v>
      </c>
      <c r="F65">
        <v>35</v>
      </c>
    </row>
    <row r="66" spans="2:6" x14ac:dyDescent="0.3">
      <c r="B66" t="s">
        <v>20</v>
      </c>
      <c r="C66">
        <v>164</v>
      </c>
      <c r="E66" t="s">
        <v>14</v>
      </c>
      <c r="F66">
        <v>24</v>
      </c>
    </row>
    <row r="67" spans="2:6" x14ac:dyDescent="0.3">
      <c r="B67" t="s">
        <v>20</v>
      </c>
      <c r="C67">
        <v>336</v>
      </c>
      <c r="E67" t="s">
        <v>14</v>
      </c>
      <c r="F67">
        <v>86</v>
      </c>
    </row>
    <row r="68" spans="2:6" x14ac:dyDescent="0.3">
      <c r="B68" t="s">
        <v>20</v>
      </c>
      <c r="C68">
        <v>1917</v>
      </c>
      <c r="E68" t="s">
        <v>14</v>
      </c>
      <c r="F68">
        <v>243</v>
      </c>
    </row>
    <row r="69" spans="2:6" x14ac:dyDescent="0.3">
      <c r="B69" t="s">
        <v>20</v>
      </c>
      <c r="C69">
        <v>95</v>
      </c>
      <c r="E69" t="s">
        <v>14</v>
      </c>
      <c r="F69">
        <v>65</v>
      </c>
    </row>
    <row r="70" spans="2:6" x14ac:dyDescent="0.3">
      <c r="B70" t="s">
        <v>20</v>
      </c>
      <c r="C70">
        <v>147</v>
      </c>
      <c r="E70" t="s">
        <v>14</v>
      </c>
      <c r="F70">
        <v>100</v>
      </c>
    </row>
    <row r="71" spans="2:6" x14ac:dyDescent="0.3">
      <c r="B71" t="s">
        <v>20</v>
      </c>
      <c r="C71">
        <v>86</v>
      </c>
      <c r="E71" t="s">
        <v>14</v>
      </c>
      <c r="F71">
        <v>168</v>
      </c>
    </row>
    <row r="72" spans="2:6" x14ac:dyDescent="0.3">
      <c r="B72" t="s">
        <v>20</v>
      </c>
      <c r="C72">
        <v>83</v>
      </c>
      <c r="E72" t="s">
        <v>14</v>
      </c>
      <c r="F72">
        <v>13</v>
      </c>
    </row>
    <row r="73" spans="2:6" x14ac:dyDescent="0.3">
      <c r="B73" t="s">
        <v>20</v>
      </c>
      <c r="C73">
        <v>676</v>
      </c>
      <c r="E73" t="s">
        <v>14</v>
      </c>
      <c r="F73">
        <v>1</v>
      </c>
    </row>
    <row r="74" spans="2:6" x14ac:dyDescent="0.3">
      <c r="B74" t="s">
        <v>20</v>
      </c>
      <c r="C74">
        <v>361</v>
      </c>
      <c r="E74" t="s">
        <v>14</v>
      </c>
      <c r="F74">
        <v>40</v>
      </c>
    </row>
    <row r="75" spans="2:6" x14ac:dyDescent="0.3">
      <c r="B75" t="s">
        <v>20</v>
      </c>
      <c r="C75">
        <v>131</v>
      </c>
      <c r="E75" t="s">
        <v>14</v>
      </c>
      <c r="F75">
        <v>226</v>
      </c>
    </row>
    <row r="76" spans="2:6" x14ac:dyDescent="0.3">
      <c r="B76" t="s">
        <v>20</v>
      </c>
      <c r="C76">
        <v>126</v>
      </c>
      <c r="E76" t="s">
        <v>14</v>
      </c>
      <c r="F76">
        <v>1625</v>
      </c>
    </row>
    <row r="77" spans="2:6" x14ac:dyDescent="0.3">
      <c r="B77" t="s">
        <v>20</v>
      </c>
      <c r="C77">
        <v>275</v>
      </c>
      <c r="E77" t="s">
        <v>14</v>
      </c>
      <c r="F77">
        <v>143</v>
      </c>
    </row>
    <row r="78" spans="2:6" x14ac:dyDescent="0.3">
      <c r="B78" t="s">
        <v>20</v>
      </c>
      <c r="C78">
        <v>67</v>
      </c>
      <c r="E78" t="s">
        <v>14</v>
      </c>
      <c r="F78">
        <v>934</v>
      </c>
    </row>
    <row r="79" spans="2:6" x14ac:dyDescent="0.3">
      <c r="B79" t="s">
        <v>20</v>
      </c>
      <c r="C79">
        <v>154</v>
      </c>
      <c r="E79" t="s">
        <v>14</v>
      </c>
      <c r="F79">
        <v>17</v>
      </c>
    </row>
    <row r="80" spans="2:6" x14ac:dyDescent="0.3">
      <c r="B80" t="s">
        <v>20</v>
      </c>
      <c r="C80">
        <v>1782</v>
      </c>
      <c r="E80" t="s">
        <v>14</v>
      </c>
      <c r="F80">
        <v>2179</v>
      </c>
    </row>
    <row r="81" spans="2:6" x14ac:dyDescent="0.3">
      <c r="B81" t="s">
        <v>20</v>
      </c>
      <c r="C81">
        <v>903</v>
      </c>
      <c r="E81" t="s">
        <v>14</v>
      </c>
      <c r="F81">
        <v>931</v>
      </c>
    </row>
    <row r="82" spans="2:6" x14ac:dyDescent="0.3">
      <c r="B82" t="s">
        <v>20</v>
      </c>
      <c r="C82">
        <v>94</v>
      </c>
      <c r="E82" t="s">
        <v>14</v>
      </c>
      <c r="F82">
        <v>92</v>
      </c>
    </row>
    <row r="83" spans="2:6" x14ac:dyDescent="0.3">
      <c r="B83" t="s">
        <v>20</v>
      </c>
      <c r="C83">
        <v>180</v>
      </c>
      <c r="E83" t="s">
        <v>14</v>
      </c>
      <c r="F83">
        <v>57</v>
      </c>
    </row>
    <row r="84" spans="2:6" x14ac:dyDescent="0.3">
      <c r="B84" t="s">
        <v>20</v>
      </c>
      <c r="C84">
        <v>533</v>
      </c>
      <c r="E84" t="s">
        <v>14</v>
      </c>
      <c r="F84">
        <v>41</v>
      </c>
    </row>
    <row r="85" spans="2:6" x14ac:dyDescent="0.3">
      <c r="B85" t="s">
        <v>20</v>
      </c>
      <c r="C85">
        <v>2443</v>
      </c>
      <c r="E85" t="s">
        <v>14</v>
      </c>
      <c r="F85">
        <v>1</v>
      </c>
    </row>
    <row r="86" spans="2:6" x14ac:dyDescent="0.3">
      <c r="B86" t="s">
        <v>20</v>
      </c>
      <c r="C86">
        <v>89</v>
      </c>
      <c r="E86" t="s">
        <v>14</v>
      </c>
      <c r="F86">
        <v>101</v>
      </c>
    </row>
    <row r="87" spans="2:6" x14ac:dyDescent="0.3">
      <c r="B87" t="s">
        <v>20</v>
      </c>
      <c r="C87">
        <v>159</v>
      </c>
      <c r="E87" t="s">
        <v>14</v>
      </c>
      <c r="F87">
        <v>1335</v>
      </c>
    </row>
    <row r="88" spans="2:6" x14ac:dyDescent="0.3">
      <c r="B88" t="s">
        <v>20</v>
      </c>
      <c r="C88">
        <v>50</v>
      </c>
      <c r="E88" t="s">
        <v>14</v>
      </c>
      <c r="F88">
        <v>15</v>
      </c>
    </row>
    <row r="89" spans="2:6" x14ac:dyDescent="0.3">
      <c r="B89" t="s">
        <v>20</v>
      </c>
      <c r="C89">
        <v>186</v>
      </c>
      <c r="E89" t="s">
        <v>14</v>
      </c>
      <c r="F89">
        <v>454</v>
      </c>
    </row>
    <row r="90" spans="2:6" x14ac:dyDescent="0.3">
      <c r="B90" t="s">
        <v>20</v>
      </c>
      <c r="C90">
        <v>1071</v>
      </c>
      <c r="E90" t="s">
        <v>14</v>
      </c>
      <c r="F90">
        <v>3182</v>
      </c>
    </row>
    <row r="91" spans="2:6" x14ac:dyDescent="0.3">
      <c r="B91" t="s">
        <v>20</v>
      </c>
      <c r="C91">
        <v>117</v>
      </c>
      <c r="E91" t="s">
        <v>14</v>
      </c>
      <c r="F91">
        <v>15</v>
      </c>
    </row>
    <row r="92" spans="2:6" x14ac:dyDescent="0.3">
      <c r="B92" t="s">
        <v>20</v>
      </c>
      <c r="C92">
        <v>70</v>
      </c>
      <c r="E92" t="s">
        <v>14</v>
      </c>
      <c r="F92">
        <v>133</v>
      </c>
    </row>
    <row r="93" spans="2:6" x14ac:dyDescent="0.3">
      <c r="B93" t="s">
        <v>20</v>
      </c>
      <c r="C93">
        <v>135</v>
      </c>
      <c r="E93" t="s">
        <v>14</v>
      </c>
      <c r="F93">
        <v>2062</v>
      </c>
    </row>
    <row r="94" spans="2:6" x14ac:dyDescent="0.3">
      <c r="B94" t="s">
        <v>20</v>
      </c>
      <c r="C94">
        <v>768</v>
      </c>
      <c r="E94" t="s">
        <v>14</v>
      </c>
      <c r="F94">
        <v>29</v>
      </c>
    </row>
    <row r="95" spans="2:6" x14ac:dyDescent="0.3">
      <c r="B95" t="s">
        <v>20</v>
      </c>
      <c r="C95">
        <v>199</v>
      </c>
      <c r="E95" t="s">
        <v>14</v>
      </c>
      <c r="F95">
        <v>132</v>
      </c>
    </row>
    <row r="96" spans="2:6" x14ac:dyDescent="0.3">
      <c r="B96" t="s">
        <v>20</v>
      </c>
      <c r="C96">
        <v>107</v>
      </c>
      <c r="E96" t="s">
        <v>14</v>
      </c>
      <c r="F96">
        <v>137</v>
      </c>
    </row>
    <row r="97" spans="2:6" x14ac:dyDescent="0.3">
      <c r="B97" t="s">
        <v>20</v>
      </c>
      <c r="C97">
        <v>195</v>
      </c>
      <c r="E97" t="s">
        <v>14</v>
      </c>
      <c r="F97">
        <v>908</v>
      </c>
    </row>
    <row r="98" spans="2:6" x14ac:dyDescent="0.3">
      <c r="B98" t="s">
        <v>20</v>
      </c>
      <c r="C98">
        <v>3376</v>
      </c>
      <c r="E98" t="s">
        <v>14</v>
      </c>
      <c r="F98">
        <v>10</v>
      </c>
    </row>
    <row r="99" spans="2:6" x14ac:dyDescent="0.3">
      <c r="B99" t="s">
        <v>20</v>
      </c>
      <c r="C99">
        <v>41</v>
      </c>
      <c r="E99" t="s">
        <v>14</v>
      </c>
      <c r="F99">
        <v>1910</v>
      </c>
    </row>
    <row r="100" spans="2:6" x14ac:dyDescent="0.3">
      <c r="B100" t="s">
        <v>20</v>
      </c>
      <c r="C100">
        <v>1821</v>
      </c>
      <c r="E100" t="s">
        <v>14</v>
      </c>
      <c r="F100">
        <v>38</v>
      </c>
    </row>
    <row r="101" spans="2:6" x14ac:dyDescent="0.3">
      <c r="B101" t="s">
        <v>20</v>
      </c>
      <c r="C101">
        <v>164</v>
      </c>
      <c r="E101" t="s">
        <v>14</v>
      </c>
      <c r="F101">
        <v>104</v>
      </c>
    </row>
    <row r="102" spans="2:6" x14ac:dyDescent="0.3">
      <c r="B102" t="s">
        <v>20</v>
      </c>
      <c r="C102">
        <v>157</v>
      </c>
      <c r="E102" t="s">
        <v>14</v>
      </c>
      <c r="F102">
        <v>49</v>
      </c>
    </row>
    <row r="103" spans="2:6" x14ac:dyDescent="0.3">
      <c r="B103" t="s">
        <v>20</v>
      </c>
      <c r="C103">
        <v>246</v>
      </c>
      <c r="E103" t="s">
        <v>14</v>
      </c>
      <c r="F103">
        <v>1</v>
      </c>
    </row>
    <row r="104" spans="2:6" x14ac:dyDescent="0.3">
      <c r="B104" t="s">
        <v>20</v>
      </c>
      <c r="C104">
        <v>1396</v>
      </c>
      <c r="E104" t="s">
        <v>14</v>
      </c>
      <c r="F104">
        <v>245</v>
      </c>
    </row>
    <row r="105" spans="2:6" x14ac:dyDescent="0.3">
      <c r="B105" t="s">
        <v>20</v>
      </c>
      <c r="C105">
        <v>2506</v>
      </c>
      <c r="E105" t="s">
        <v>14</v>
      </c>
      <c r="F105">
        <v>32</v>
      </c>
    </row>
    <row r="106" spans="2:6" x14ac:dyDescent="0.3">
      <c r="B106" t="s">
        <v>20</v>
      </c>
      <c r="C106">
        <v>244</v>
      </c>
      <c r="E106" t="s">
        <v>14</v>
      </c>
      <c r="F106">
        <v>7</v>
      </c>
    </row>
    <row r="107" spans="2:6" x14ac:dyDescent="0.3">
      <c r="B107" t="s">
        <v>20</v>
      </c>
      <c r="C107">
        <v>146</v>
      </c>
      <c r="E107" t="s">
        <v>14</v>
      </c>
      <c r="F107">
        <v>803</v>
      </c>
    </row>
    <row r="108" spans="2:6" x14ac:dyDescent="0.3">
      <c r="B108" t="s">
        <v>20</v>
      </c>
      <c r="C108">
        <v>1267</v>
      </c>
      <c r="E108" t="s">
        <v>14</v>
      </c>
      <c r="F108">
        <v>16</v>
      </c>
    </row>
    <row r="109" spans="2:6" x14ac:dyDescent="0.3">
      <c r="B109" t="s">
        <v>20</v>
      </c>
      <c r="C109">
        <v>1561</v>
      </c>
      <c r="E109" t="s">
        <v>14</v>
      </c>
      <c r="F109">
        <v>31</v>
      </c>
    </row>
    <row r="110" spans="2:6" x14ac:dyDescent="0.3">
      <c r="B110" t="s">
        <v>20</v>
      </c>
      <c r="C110">
        <v>48</v>
      </c>
      <c r="E110" t="s">
        <v>14</v>
      </c>
      <c r="F110">
        <v>108</v>
      </c>
    </row>
    <row r="111" spans="2:6" x14ac:dyDescent="0.3">
      <c r="B111" t="s">
        <v>20</v>
      </c>
      <c r="C111">
        <v>2739</v>
      </c>
      <c r="E111" t="s">
        <v>14</v>
      </c>
      <c r="F111">
        <v>30</v>
      </c>
    </row>
    <row r="112" spans="2:6" x14ac:dyDescent="0.3">
      <c r="B112" t="s">
        <v>20</v>
      </c>
      <c r="C112">
        <v>3537</v>
      </c>
      <c r="E112" t="s">
        <v>14</v>
      </c>
      <c r="F112">
        <v>17</v>
      </c>
    </row>
    <row r="113" spans="2:6" x14ac:dyDescent="0.3">
      <c r="B113" t="s">
        <v>20</v>
      </c>
      <c r="C113">
        <v>2107</v>
      </c>
      <c r="E113" t="s">
        <v>14</v>
      </c>
      <c r="F113">
        <v>80</v>
      </c>
    </row>
    <row r="114" spans="2:6" x14ac:dyDescent="0.3">
      <c r="B114" t="s">
        <v>20</v>
      </c>
      <c r="C114">
        <v>3318</v>
      </c>
      <c r="E114" t="s">
        <v>14</v>
      </c>
      <c r="F114">
        <v>2468</v>
      </c>
    </row>
    <row r="115" spans="2:6" x14ac:dyDescent="0.3">
      <c r="B115" t="s">
        <v>20</v>
      </c>
      <c r="C115">
        <v>340</v>
      </c>
      <c r="E115" t="s">
        <v>14</v>
      </c>
      <c r="F115">
        <v>26</v>
      </c>
    </row>
    <row r="116" spans="2:6" x14ac:dyDescent="0.3">
      <c r="B116" t="s">
        <v>20</v>
      </c>
      <c r="C116">
        <v>1442</v>
      </c>
      <c r="E116" t="s">
        <v>14</v>
      </c>
      <c r="F116">
        <v>73</v>
      </c>
    </row>
    <row r="117" spans="2:6" x14ac:dyDescent="0.3">
      <c r="B117" t="s">
        <v>20</v>
      </c>
      <c r="C117">
        <v>126</v>
      </c>
      <c r="E117" t="s">
        <v>14</v>
      </c>
      <c r="F117">
        <v>128</v>
      </c>
    </row>
    <row r="118" spans="2:6" x14ac:dyDescent="0.3">
      <c r="B118" t="s">
        <v>20</v>
      </c>
      <c r="C118">
        <v>524</v>
      </c>
      <c r="E118" t="s">
        <v>14</v>
      </c>
      <c r="F118">
        <v>33</v>
      </c>
    </row>
    <row r="119" spans="2:6" x14ac:dyDescent="0.3">
      <c r="B119" t="s">
        <v>20</v>
      </c>
      <c r="C119">
        <v>1989</v>
      </c>
      <c r="E119" t="s">
        <v>14</v>
      </c>
      <c r="F119">
        <v>1072</v>
      </c>
    </row>
    <row r="120" spans="2:6" x14ac:dyDescent="0.3">
      <c r="B120" t="s">
        <v>20</v>
      </c>
      <c r="C120">
        <v>157</v>
      </c>
      <c r="E120" t="s">
        <v>14</v>
      </c>
      <c r="F120">
        <v>393</v>
      </c>
    </row>
    <row r="121" spans="2:6" x14ac:dyDescent="0.3">
      <c r="B121" t="s">
        <v>20</v>
      </c>
      <c r="C121">
        <v>4498</v>
      </c>
      <c r="E121" t="s">
        <v>14</v>
      </c>
      <c r="F121">
        <v>1257</v>
      </c>
    </row>
    <row r="122" spans="2:6" x14ac:dyDescent="0.3">
      <c r="B122" t="s">
        <v>20</v>
      </c>
      <c r="C122">
        <v>80</v>
      </c>
      <c r="E122" t="s">
        <v>14</v>
      </c>
      <c r="F122">
        <v>328</v>
      </c>
    </row>
    <row r="123" spans="2:6" x14ac:dyDescent="0.3">
      <c r="B123" t="s">
        <v>20</v>
      </c>
      <c r="C123">
        <v>43</v>
      </c>
      <c r="E123" t="s">
        <v>14</v>
      </c>
      <c r="F123">
        <v>147</v>
      </c>
    </row>
    <row r="124" spans="2:6" x14ac:dyDescent="0.3">
      <c r="B124" t="s">
        <v>20</v>
      </c>
      <c r="C124">
        <v>2053</v>
      </c>
      <c r="E124" t="s">
        <v>14</v>
      </c>
      <c r="F124">
        <v>830</v>
      </c>
    </row>
    <row r="125" spans="2:6" x14ac:dyDescent="0.3">
      <c r="B125" t="s">
        <v>20</v>
      </c>
      <c r="C125">
        <v>168</v>
      </c>
      <c r="E125" t="s">
        <v>14</v>
      </c>
      <c r="F125">
        <v>331</v>
      </c>
    </row>
    <row r="126" spans="2:6" x14ac:dyDescent="0.3">
      <c r="B126" t="s">
        <v>20</v>
      </c>
      <c r="C126">
        <v>4289</v>
      </c>
      <c r="E126" t="s">
        <v>14</v>
      </c>
      <c r="F126">
        <v>25</v>
      </c>
    </row>
    <row r="127" spans="2:6" x14ac:dyDescent="0.3">
      <c r="B127" t="s">
        <v>20</v>
      </c>
      <c r="C127">
        <v>165</v>
      </c>
      <c r="E127" t="s">
        <v>14</v>
      </c>
      <c r="F127">
        <v>3483</v>
      </c>
    </row>
    <row r="128" spans="2:6" x14ac:dyDescent="0.3">
      <c r="B128" t="s">
        <v>20</v>
      </c>
      <c r="C128">
        <v>1815</v>
      </c>
      <c r="E128" t="s">
        <v>14</v>
      </c>
      <c r="F128">
        <v>923</v>
      </c>
    </row>
    <row r="129" spans="2:6" x14ac:dyDescent="0.3">
      <c r="B129" t="s">
        <v>20</v>
      </c>
      <c r="C129">
        <v>397</v>
      </c>
      <c r="E129" t="s">
        <v>14</v>
      </c>
      <c r="F129">
        <v>1</v>
      </c>
    </row>
    <row r="130" spans="2:6" x14ac:dyDescent="0.3">
      <c r="B130" t="s">
        <v>20</v>
      </c>
      <c r="C130">
        <v>1539</v>
      </c>
      <c r="E130" t="s">
        <v>14</v>
      </c>
      <c r="F130">
        <v>33</v>
      </c>
    </row>
    <row r="131" spans="2:6" x14ac:dyDescent="0.3">
      <c r="B131" t="s">
        <v>20</v>
      </c>
      <c r="C131">
        <v>138</v>
      </c>
      <c r="E131" t="s">
        <v>14</v>
      </c>
      <c r="F131">
        <v>40</v>
      </c>
    </row>
    <row r="132" spans="2:6" x14ac:dyDescent="0.3">
      <c r="B132" t="s">
        <v>20</v>
      </c>
      <c r="C132">
        <v>3594</v>
      </c>
      <c r="E132" t="s">
        <v>14</v>
      </c>
      <c r="F132">
        <v>23</v>
      </c>
    </row>
    <row r="133" spans="2:6" x14ac:dyDescent="0.3">
      <c r="B133" t="s">
        <v>20</v>
      </c>
      <c r="C133">
        <v>5880</v>
      </c>
      <c r="E133" t="s">
        <v>14</v>
      </c>
      <c r="F133">
        <v>75</v>
      </c>
    </row>
    <row r="134" spans="2:6" x14ac:dyDescent="0.3">
      <c r="B134" t="s">
        <v>20</v>
      </c>
      <c r="C134">
        <v>112</v>
      </c>
      <c r="E134" t="s">
        <v>14</v>
      </c>
      <c r="F134">
        <v>2176</v>
      </c>
    </row>
    <row r="135" spans="2:6" x14ac:dyDescent="0.3">
      <c r="B135" t="s">
        <v>20</v>
      </c>
      <c r="C135">
        <v>943</v>
      </c>
      <c r="E135" t="s">
        <v>14</v>
      </c>
      <c r="F135">
        <v>441</v>
      </c>
    </row>
    <row r="136" spans="2:6" x14ac:dyDescent="0.3">
      <c r="B136" t="s">
        <v>20</v>
      </c>
      <c r="C136">
        <v>2468</v>
      </c>
      <c r="E136" t="s">
        <v>14</v>
      </c>
      <c r="F136">
        <v>25</v>
      </c>
    </row>
    <row r="137" spans="2:6" x14ac:dyDescent="0.3">
      <c r="B137" t="s">
        <v>20</v>
      </c>
      <c r="C137">
        <v>2551</v>
      </c>
      <c r="E137" t="s">
        <v>14</v>
      </c>
      <c r="F137">
        <v>127</v>
      </c>
    </row>
    <row r="138" spans="2:6" x14ac:dyDescent="0.3">
      <c r="B138" t="s">
        <v>20</v>
      </c>
      <c r="C138">
        <v>101</v>
      </c>
      <c r="E138" t="s">
        <v>14</v>
      </c>
      <c r="F138">
        <v>355</v>
      </c>
    </row>
    <row r="139" spans="2:6" x14ac:dyDescent="0.3">
      <c r="B139" t="s">
        <v>20</v>
      </c>
      <c r="C139">
        <v>92</v>
      </c>
      <c r="E139" t="s">
        <v>14</v>
      </c>
      <c r="F139">
        <v>44</v>
      </c>
    </row>
    <row r="140" spans="2:6" x14ac:dyDescent="0.3">
      <c r="B140" t="s">
        <v>20</v>
      </c>
      <c r="C140">
        <v>62</v>
      </c>
      <c r="E140" t="s">
        <v>14</v>
      </c>
      <c r="F140">
        <v>67</v>
      </c>
    </row>
    <row r="141" spans="2:6" x14ac:dyDescent="0.3">
      <c r="B141" t="s">
        <v>20</v>
      </c>
      <c r="C141">
        <v>149</v>
      </c>
      <c r="E141" t="s">
        <v>14</v>
      </c>
      <c r="F141">
        <v>1068</v>
      </c>
    </row>
    <row r="142" spans="2:6" x14ac:dyDescent="0.3">
      <c r="B142" t="s">
        <v>20</v>
      </c>
      <c r="C142">
        <v>329</v>
      </c>
      <c r="E142" t="s">
        <v>14</v>
      </c>
      <c r="F142">
        <v>424</v>
      </c>
    </row>
    <row r="143" spans="2:6" x14ac:dyDescent="0.3">
      <c r="B143" t="s">
        <v>20</v>
      </c>
      <c r="C143">
        <v>97</v>
      </c>
      <c r="E143" t="s">
        <v>14</v>
      </c>
      <c r="F143">
        <v>151</v>
      </c>
    </row>
    <row r="144" spans="2:6" x14ac:dyDescent="0.3">
      <c r="B144" t="s">
        <v>20</v>
      </c>
      <c r="C144">
        <v>1784</v>
      </c>
      <c r="E144" t="s">
        <v>14</v>
      </c>
      <c r="F144">
        <v>1608</v>
      </c>
    </row>
    <row r="145" spans="2:6" x14ac:dyDescent="0.3">
      <c r="B145" t="s">
        <v>20</v>
      </c>
      <c r="C145">
        <v>1684</v>
      </c>
      <c r="E145" t="s">
        <v>14</v>
      </c>
      <c r="F145">
        <v>941</v>
      </c>
    </row>
    <row r="146" spans="2:6" x14ac:dyDescent="0.3">
      <c r="B146" t="s">
        <v>20</v>
      </c>
      <c r="C146">
        <v>250</v>
      </c>
      <c r="E146" t="s">
        <v>14</v>
      </c>
      <c r="F146">
        <v>1</v>
      </c>
    </row>
    <row r="147" spans="2:6" x14ac:dyDescent="0.3">
      <c r="B147" t="s">
        <v>20</v>
      </c>
      <c r="C147">
        <v>238</v>
      </c>
      <c r="E147" t="s">
        <v>14</v>
      </c>
      <c r="F147">
        <v>40</v>
      </c>
    </row>
    <row r="148" spans="2:6" x14ac:dyDescent="0.3">
      <c r="B148" t="s">
        <v>20</v>
      </c>
      <c r="C148">
        <v>53</v>
      </c>
      <c r="E148" t="s">
        <v>14</v>
      </c>
      <c r="F148">
        <v>3015</v>
      </c>
    </row>
    <row r="149" spans="2:6" x14ac:dyDescent="0.3">
      <c r="B149" t="s">
        <v>20</v>
      </c>
      <c r="C149">
        <v>214</v>
      </c>
      <c r="E149" t="s">
        <v>14</v>
      </c>
      <c r="F149">
        <v>435</v>
      </c>
    </row>
    <row r="150" spans="2:6" x14ac:dyDescent="0.3">
      <c r="B150" t="s">
        <v>20</v>
      </c>
      <c r="C150">
        <v>222</v>
      </c>
      <c r="E150" t="s">
        <v>14</v>
      </c>
      <c r="F150">
        <v>714</v>
      </c>
    </row>
    <row r="151" spans="2:6" x14ac:dyDescent="0.3">
      <c r="B151" t="s">
        <v>20</v>
      </c>
      <c r="C151">
        <v>1884</v>
      </c>
      <c r="E151" t="s">
        <v>14</v>
      </c>
      <c r="F151">
        <v>5497</v>
      </c>
    </row>
    <row r="152" spans="2:6" x14ac:dyDescent="0.3">
      <c r="B152" t="s">
        <v>20</v>
      </c>
      <c r="C152">
        <v>218</v>
      </c>
      <c r="E152" t="s">
        <v>14</v>
      </c>
      <c r="F152">
        <v>418</v>
      </c>
    </row>
    <row r="153" spans="2:6" x14ac:dyDescent="0.3">
      <c r="B153" t="s">
        <v>20</v>
      </c>
      <c r="C153">
        <v>6465</v>
      </c>
      <c r="E153" t="s">
        <v>14</v>
      </c>
      <c r="F153">
        <v>1439</v>
      </c>
    </row>
    <row r="154" spans="2:6" x14ac:dyDescent="0.3">
      <c r="B154" t="s">
        <v>20</v>
      </c>
      <c r="C154">
        <v>59</v>
      </c>
      <c r="E154" t="s">
        <v>14</v>
      </c>
      <c r="F154">
        <v>15</v>
      </c>
    </row>
    <row r="155" spans="2:6" x14ac:dyDescent="0.3">
      <c r="B155" t="s">
        <v>20</v>
      </c>
      <c r="C155">
        <v>88</v>
      </c>
      <c r="E155" t="s">
        <v>14</v>
      </c>
      <c r="F155">
        <v>1999</v>
      </c>
    </row>
    <row r="156" spans="2:6" x14ac:dyDescent="0.3">
      <c r="B156" t="s">
        <v>20</v>
      </c>
      <c r="C156">
        <v>1697</v>
      </c>
      <c r="E156" t="s">
        <v>14</v>
      </c>
      <c r="F156">
        <v>118</v>
      </c>
    </row>
    <row r="157" spans="2:6" x14ac:dyDescent="0.3">
      <c r="B157" t="s">
        <v>20</v>
      </c>
      <c r="C157">
        <v>92</v>
      </c>
      <c r="E157" t="s">
        <v>14</v>
      </c>
      <c r="F157">
        <v>162</v>
      </c>
    </row>
    <row r="158" spans="2:6" x14ac:dyDescent="0.3">
      <c r="B158" t="s">
        <v>20</v>
      </c>
      <c r="C158">
        <v>186</v>
      </c>
      <c r="E158" t="s">
        <v>14</v>
      </c>
      <c r="F158">
        <v>83</v>
      </c>
    </row>
    <row r="159" spans="2:6" x14ac:dyDescent="0.3">
      <c r="B159" t="s">
        <v>20</v>
      </c>
      <c r="C159">
        <v>138</v>
      </c>
      <c r="E159" t="s">
        <v>14</v>
      </c>
      <c r="F159">
        <v>747</v>
      </c>
    </row>
    <row r="160" spans="2:6" x14ac:dyDescent="0.3">
      <c r="B160" t="s">
        <v>20</v>
      </c>
      <c r="C160">
        <v>261</v>
      </c>
      <c r="E160" t="s">
        <v>14</v>
      </c>
      <c r="F160">
        <v>84</v>
      </c>
    </row>
    <row r="161" spans="2:6" x14ac:dyDescent="0.3">
      <c r="B161" t="s">
        <v>20</v>
      </c>
      <c r="C161">
        <v>107</v>
      </c>
      <c r="E161" t="s">
        <v>14</v>
      </c>
      <c r="F161">
        <v>91</v>
      </c>
    </row>
    <row r="162" spans="2:6" x14ac:dyDescent="0.3">
      <c r="B162" t="s">
        <v>20</v>
      </c>
      <c r="C162">
        <v>199</v>
      </c>
      <c r="E162" t="s">
        <v>14</v>
      </c>
      <c r="F162">
        <v>792</v>
      </c>
    </row>
    <row r="163" spans="2:6" x14ac:dyDescent="0.3">
      <c r="B163" t="s">
        <v>20</v>
      </c>
      <c r="C163">
        <v>5512</v>
      </c>
      <c r="E163" t="s">
        <v>14</v>
      </c>
      <c r="F163">
        <v>32</v>
      </c>
    </row>
    <row r="164" spans="2:6" x14ac:dyDescent="0.3">
      <c r="B164" t="s">
        <v>20</v>
      </c>
      <c r="C164">
        <v>86</v>
      </c>
      <c r="E164" t="s">
        <v>14</v>
      </c>
      <c r="F164">
        <v>186</v>
      </c>
    </row>
    <row r="165" spans="2:6" x14ac:dyDescent="0.3">
      <c r="B165" t="s">
        <v>20</v>
      </c>
      <c r="C165">
        <v>2768</v>
      </c>
      <c r="E165" t="s">
        <v>14</v>
      </c>
      <c r="F165">
        <v>605</v>
      </c>
    </row>
    <row r="166" spans="2:6" x14ac:dyDescent="0.3">
      <c r="B166" t="s">
        <v>20</v>
      </c>
      <c r="C166">
        <v>48</v>
      </c>
      <c r="E166" t="s">
        <v>14</v>
      </c>
      <c r="F166">
        <v>1</v>
      </c>
    </row>
    <row r="167" spans="2:6" x14ac:dyDescent="0.3">
      <c r="B167" t="s">
        <v>20</v>
      </c>
      <c r="C167">
        <v>87</v>
      </c>
      <c r="E167" t="s">
        <v>14</v>
      </c>
      <c r="F167">
        <v>31</v>
      </c>
    </row>
    <row r="168" spans="2:6" x14ac:dyDescent="0.3">
      <c r="B168" t="s">
        <v>20</v>
      </c>
      <c r="C168">
        <v>1894</v>
      </c>
      <c r="E168" t="s">
        <v>14</v>
      </c>
      <c r="F168">
        <v>1181</v>
      </c>
    </row>
    <row r="169" spans="2:6" x14ac:dyDescent="0.3">
      <c r="B169" t="s">
        <v>20</v>
      </c>
      <c r="C169">
        <v>282</v>
      </c>
      <c r="E169" t="s">
        <v>14</v>
      </c>
      <c r="F169">
        <v>39</v>
      </c>
    </row>
    <row r="170" spans="2:6" x14ac:dyDescent="0.3">
      <c r="B170" t="s">
        <v>20</v>
      </c>
      <c r="C170">
        <v>116</v>
      </c>
      <c r="E170" t="s">
        <v>14</v>
      </c>
      <c r="F170">
        <v>46</v>
      </c>
    </row>
    <row r="171" spans="2:6" x14ac:dyDescent="0.3">
      <c r="B171" t="s">
        <v>20</v>
      </c>
      <c r="C171">
        <v>83</v>
      </c>
      <c r="E171" t="s">
        <v>14</v>
      </c>
      <c r="F171">
        <v>105</v>
      </c>
    </row>
    <row r="172" spans="2:6" x14ac:dyDescent="0.3">
      <c r="B172" t="s">
        <v>20</v>
      </c>
      <c r="C172">
        <v>91</v>
      </c>
      <c r="E172" t="s">
        <v>14</v>
      </c>
      <c r="F172">
        <v>535</v>
      </c>
    </row>
    <row r="173" spans="2:6" x14ac:dyDescent="0.3">
      <c r="B173" t="s">
        <v>20</v>
      </c>
      <c r="C173">
        <v>546</v>
      </c>
      <c r="E173" t="s">
        <v>14</v>
      </c>
      <c r="F173">
        <v>16</v>
      </c>
    </row>
    <row r="174" spans="2:6" x14ac:dyDescent="0.3">
      <c r="B174" t="s">
        <v>20</v>
      </c>
      <c r="C174">
        <v>393</v>
      </c>
      <c r="E174" t="s">
        <v>14</v>
      </c>
      <c r="F174">
        <v>575</v>
      </c>
    </row>
    <row r="175" spans="2:6" x14ac:dyDescent="0.3">
      <c r="B175" t="s">
        <v>20</v>
      </c>
      <c r="C175">
        <v>133</v>
      </c>
      <c r="E175" t="s">
        <v>14</v>
      </c>
      <c r="F175">
        <v>1120</v>
      </c>
    </row>
    <row r="176" spans="2:6" x14ac:dyDescent="0.3">
      <c r="B176" t="s">
        <v>20</v>
      </c>
      <c r="C176">
        <v>254</v>
      </c>
      <c r="E176" t="s">
        <v>14</v>
      </c>
      <c r="F176">
        <v>113</v>
      </c>
    </row>
    <row r="177" spans="2:6" x14ac:dyDescent="0.3">
      <c r="B177" t="s">
        <v>20</v>
      </c>
      <c r="C177">
        <v>176</v>
      </c>
      <c r="E177" t="s">
        <v>14</v>
      </c>
      <c r="F177">
        <v>1538</v>
      </c>
    </row>
    <row r="178" spans="2:6" x14ac:dyDescent="0.3">
      <c r="B178" t="s">
        <v>20</v>
      </c>
      <c r="C178">
        <v>337</v>
      </c>
      <c r="E178" t="s">
        <v>14</v>
      </c>
      <c r="F178">
        <v>9</v>
      </c>
    </row>
    <row r="179" spans="2:6" x14ac:dyDescent="0.3">
      <c r="B179" t="s">
        <v>20</v>
      </c>
      <c r="C179">
        <v>107</v>
      </c>
      <c r="E179" t="s">
        <v>14</v>
      </c>
      <c r="F179">
        <v>554</v>
      </c>
    </row>
    <row r="180" spans="2:6" x14ac:dyDescent="0.3">
      <c r="B180" t="s">
        <v>20</v>
      </c>
      <c r="C180">
        <v>183</v>
      </c>
      <c r="E180" t="s">
        <v>14</v>
      </c>
      <c r="F180">
        <v>648</v>
      </c>
    </row>
    <row r="181" spans="2:6" x14ac:dyDescent="0.3">
      <c r="B181" t="s">
        <v>20</v>
      </c>
      <c r="C181">
        <v>72</v>
      </c>
      <c r="E181" t="s">
        <v>14</v>
      </c>
      <c r="F181">
        <v>21</v>
      </c>
    </row>
    <row r="182" spans="2:6" x14ac:dyDescent="0.3">
      <c r="B182" t="s">
        <v>20</v>
      </c>
      <c r="C182">
        <v>295</v>
      </c>
      <c r="E182" t="s">
        <v>14</v>
      </c>
      <c r="F182">
        <v>54</v>
      </c>
    </row>
    <row r="183" spans="2:6" x14ac:dyDescent="0.3">
      <c r="B183" t="s">
        <v>20</v>
      </c>
      <c r="C183">
        <v>142</v>
      </c>
      <c r="E183" t="s">
        <v>14</v>
      </c>
      <c r="F183">
        <v>120</v>
      </c>
    </row>
    <row r="184" spans="2:6" x14ac:dyDescent="0.3">
      <c r="B184" t="s">
        <v>20</v>
      </c>
      <c r="C184">
        <v>85</v>
      </c>
      <c r="E184" t="s">
        <v>14</v>
      </c>
      <c r="F184">
        <v>579</v>
      </c>
    </row>
    <row r="185" spans="2:6" x14ac:dyDescent="0.3">
      <c r="B185" t="s">
        <v>20</v>
      </c>
      <c r="C185">
        <v>659</v>
      </c>
      <c r="E185" t="s">
        <v>14</v>
      </c>
      <c r="F185">
        <v>2072</v>
      </c>
    </row>
    <row r="186" spans="2:6" x14ac:dyDescent="0.3">
      <c r="B186" t="s">
        <v>20</v>
      </c>
      <c r="C186">
        <v>121</v>
      </c>
      <c r="E186" t="s">
        <v>14</v>
      </c>
      <c r="F186">
        <v>0</v>
      </c>
    </row>
    <row r="187" spans="2:6" x14ac:dyDescent="0.3">
      <c r="B187" t="s">
        <v>20</v>
      </c>
      <c r="C187">
        <v>3742</v>
      </c>
      <c r="E187" t="s">
        <v>14</v>
      </c>
      <c r="F187">
        <v>1796</v>
      </c>
    </row>
    <row r="188" spans="2:6" x14ac:dyDescent="0.3">
      <c r="B188" t="s">
        <v>20</v>
      </c>
      <c r="C188">
        <v>223</v>
      </c>
      <c r="E188" t="s">
        <v>14</v>
      </c>
      <c r="F188">
        <v>62</v>
      </c>
    </row>
    <row r="189" spans="2:6" x14ac:dyDescent="0.3">
      <c r="B189" t="s">
        <v>20</v>
      </c>
      <c r="C189">
        <v>133</v>
      </c>
      <c r="E189" t="s">
        <v>14</v>
      </c>
      <c r="F189">
        <v>347</v>
      </c>
    </row>
    <row r="190" spans="2:6" x14ac:dyDescent="0.3">
      <c r="B190" t="s">
        <v>20</v>
      </c>
      <c r="C190">
        <v>5168</v>
      </c>
      <c r="E190" t="s">
        <v>14</v>
      </c>
      <c r="F190">
        <v>19</v>
      </c>
    </row>
    <row r="191" spans="2:6" x14ac:dyDescent="0.3">
      <c r="B191" t="s">
        <v>20</v>
      </c>
      <c r="C191">
        <v>307</v>
      </c>
      <c r="E191" t="s">
        <v>14</v>
      </c>
      <c r="F191">
        <v>1258</v>
      </c>
    </row>
    <row r="192" spans="2:6" x14ac:dyDescent="0.3">
      <c r="B192" t="s">
        <v>20</v>
      </c>
      <c r="C192">
        <v>2441</v>
      </c>
      <c r="E192" t="s">
        <v>14</v>
      </c>
      <c r="F192">
        <v>362</v>
      </c>
    </row>
    <row r="193" spans="2:6" x14ac:dyDescent="0.3">
      <c r="B193" t="s">
        <v>20</v>
      </c>
      <c r="C193">
        <v>1385</v>
      </c>
      <c r="E193" t="s">
        <v>14</v>
      </c>
      <c r="F193">
        <v>133</v>
      </c>
    </row>
    <row r="194" spans="2:6" x14ac:dyDescent="0.3">
      <c r="B194" t="s">
        <v>20</v>
      </c>
      <c r="C194">
        <v>190</v>
      </c>
      <c r="E194" t="s">
        <v>14</v>
      </c>
      <c r="F194">
        <v>846</v>
      </c>
    </row>
    <row r="195" spans="2:6" x14ac:dyDescent="0.3">
      <c r="B195" t="s">
        <v>20</v>
      </c>
      <c r="C195">
        <v>470</v>
      </c>
      <c r="E195" t="s">
        <v>14</v>
      </c>
      <c r="F195">
        <v>10</v>
      </c>
    </row>
    <row r="196" spans="2:6" x14ac:dyDescent="0.3">
      <c r="B196" t="s">
        <v>20</v>
      </c>
      <c r="C196">
        <v>253</v>
      </c>
      <c r="E196" t="s">
        <v>14</v>
      </c>
      <c r="F196">
        <v>191</v>
      </c>
    </row>
    <row r="197" spans="2:6" x14ac:dyDescent="0.3">
      <c r="B197" t="s">
        <v>20</v>
      </c>
      <c r="C197">
        <v>1113</v>
      </c>
      <c r="E197" t="s">
        <v>14</v>
      </c>
      <c r="F197">
        <v>1979</v>
      </c>
    </row>
    <row r="198" spans="2:6" x14ac:dyDescent="0.3">
      <c r="B198" t="s">
        <v>20</v>
      </c>
      <c r="C198">
        <v>2283</v>
      </c>
      <c r="E198" t="s">
        <v>14</v>
      </c>
      <c r="F198">
        <v>63</v>
      </c>
    </row>
    <row r="199" spans="2:6" x14ac:dyDescent="0.3">
      <c r="B199" t="s">
        <v>20</v>
      </c>
      <c r="C199">
        <v>1095</v>
      </c>
      <c r="E199" t="s">
        <v>14</v>
      </c>
      <c r="F199">
        <v>6080</v>
      </c>
    </row>
    <row r="200" spans="2:6" x14ac:dyDescent="0.3">
      <c r="B200" t="s">
        <v>20</v>
      </c>
      <c r="C200">
        <v>1690</v>
      </c>
      <c r="E200" t="s">
        <v>14</v>
      </c>
      <c r="F200">
        <v>80</v>
      </c>
    </row>
    <row r="201" spans="2:6" x14ac:dyDescent="0.3">
      <c r="B201" t="s">
        <v>20</v>
      </c>
      <c r="C201">
        <v>191</v>
      </c>
      <c r="E201" t="s">
        <v>14</v>
      </c>
      <c r="F201">
        <v>9</v>
      </c>
    </row>
    <row r="202" spans="2:6" x14ac:dyDescent="0.3">
      <c r="B202" t="s">
        <v>20</v>
      </c>
      <c r="C202">
        <v>2013</v>
      </c>
      <c r="E202" t="s">
        <v>14</v>
      </c>
      <c r="F202">
        <v>1784</v>
      </c>
    </row>
    <row r="203" spans="2:6" x14ac:dyDescent="0.3">
      <c r="B203" t="s">
        <v>20</v>
      </c>
      <c r="C203">
        <v>1703</v>
      </c>
      <c r="E203" t="s">
        <v>14</v>
      </c>
      <c r="F203">
        <v>243</v>
      </c>
    </row>
    <row r="204" spans="2:6" x14ac:dyDescent="0.3">
      <c r="B204" t="s">
        <v>20</v>
      </c>
      <c r="C204">
        <v>80</v>
      </c>
      <c r="E204" t="s">
        <v>14</v>
      </c>
      <c r="F204">
        <v>1296</v>
      </c>
    </row>
    <row r="205" spans="2:6" x14ac:dyDescent="0.3">
      <c r="B205" t="s">
        <v>20</v>
      </c>
      <c r="C205">
        <v>41</v>
      </c>
      <c r="E205" t="s">
        <v>14</v>
      </c>
      <c r="F205">
        <v>77</v>
      </c>
    </row>
    <row r="206" spans="2:6" x14ac:dyDescent="0.3">
      <c r="B206" t="s">
        <v>20</v>
      </c>
      <c r="C206">
        <v>187</v>
      </c>
      <c r="E206" t="s">
        <v>14</v>
      </c>
      <c r="F206">
        <v>395</v>
      </c>
    </row>
    <row r="207" spans="2:6" x14ac:dyDescent="0.3">
      <c r="B207" t="s">
        <v>20</v>
      </c>
      <c r="C207">
        <v>2875</v>
      </c>
      <c r="E207" t="s">
        <v>14</v>
      </c>
      <c r="F207">
        <v>49</v>
      </c>
    </row>
    <row r="208" spans="2:6" x14ac:dyDescent="0.3">
      <c r="B208" t="s">
        <v>20</v>
      </c>
      <c r="C208">
        <v>88</v>
      </c>
      <c r="E208" t="s">
        <v>14</v>
      </c>
      <c r="F208">
        <v>180</v>
      </c>
    </row>
    <row r="209" spans="2:6" x14ac:dyDescent="0.3">
      <c r="B209" t="s">
        <v>20</v>
      </c>
      <c r="C209">
        <v>191</v>
      </c>
      <c r="E209" t="s">
        <v>14</v>
      </c>
      <c r="F209">
        <v>2690</v>
      </c>
    </row>
    <row r="210" spans="2:6" x14ac:dyDescent="0.3">
      <c r="B210" t="s">
        <v>20</v>
      </c>
      <c r="C210">
        <v>139</v>
      </c>
      <c r="E210" t="s">
        <v>14</v>
      </c>
      <c r="F210">
        <v>2779</v>
      </c>
    </row>
    <row r="211" spans="2:6" x14ac:dyDescent="0.3">
      <c r="B211" t="s">
        <v>20</v>
      </c>
      <c r="C211">
        <v>186</v>
      </c>
      <c r="E211" t="s">
        <v>14</v>
      </c>
      <c r="F211">
        <v>92</v>
      </c>
    </row>
    <row r="212" spans="2:6" x14ac:dyDescent="0.3">
      <c r="B212" t="s">
        <v>20</v>
      </c>
      <c r="C212">
        <v>112</v>
      </c>
      <c r="E212" t="s">
        <v>14</v>
      </c>
      <c r="F212">
        <v>1028</v>
      </c>
    </row>
    <row r="213" spans="2:6" x14ac:dyDescent="0.3">
      <c r="B213" t="s">
        <v>20</v>
      </c>
      <c r="C213">
        <v>101</v>
      </c>
      <c r="E213" t="s">
        <v>14</v>
      </c>
      <c r="F213">
        <v>26</v>
      </c>
    </row>
    <row r="214" spans="2:6" x14ac:dyDescent="0.3">
      <c r="B214" t="s">
        <v>20</v>
      </c>
      <c r="C214">
        <v>206</v>
      </c>
      <c r="E214" t="s">
        <v>14</v>
      </c>
      <c r="F214">
        <v>1790</v>
      </c>
    </row>
    <row r="215" spans="2:6" x14ac:dyDescent="0.3">
      <c r="B215" t="s">
        <v>20</v>
      </c>
      <c r="C215">
        <v>154</v>
      </c>
      <c r="E215" t="s">
        <v>14</v>
      </c>
      <c r="F215">
        <v>37</v>
      </c>
    </row>
    <row r="216" spans="2:6" x14ac:dyDescent="0.3">
      <c r="B216" t="s">
        <v>20</v>
      </c>
      <c r="C216">
        <v>5966</v>
      </c>
      <c r="E216" t="s">
        <v>14</v>
      </c>
      <c r="F216">
        <v>35</v>
      </c>
    </row>
    <row r="217" spans="2:6" x14ac:dyDescent="0.3">
      <c r="B217" t="s">
        <v>20</v>
      </c>
      <c r="C217">
        <v>169</v>
      </c>
      <c r="E217" t="s">
        <v>14</v>
      </c>
      <c r="F217">
        <v>558</v>
      </c>
    </row>
    <row r="218" spans="2:6" x14ac:dyDescent="0.3">
      <c r="B218" t="s">
        <v>20</v>
      </c>
      <c r="C218">
        <v>2106</v>
      </c>
      <c r="E218" t="s">
        <v>14</v>
      </c>
      <c r="F218">
        <v>64</v>
      </c>
    </row>
    <row r="219" spans="2:6" x14ac:dyDescent="0.3">
      <c r="B219" t="s">
        <v>20</v>
      </c>
      <c r="C219">
        <v>131</v>
      </c>
      <c r="E219" t="s">
        <v>14</v>
      </c>
      <c r="F219">
        <v>245</v>
      </c>
    </row>
    <row r="220" spans="2:6" x14ac:dyDescent="0.3">
      <c r="B220" t="s">
        <v>20</v>
      </c>
      <c r="C220">
        <v>84</v>
      </c>
      <c r="E220" t="s">
        <v>14</v>
      </c>
      <c r="F220">
        <v>71</v>
      </c>
    </row>
    <row r="221" spans="2:6" x14ac:dyDescent="0.3">
      <c r="B221" t="s">
        <v>20</v>
      </c>
      <c r="C221">
        <v>155</v>
      </c>
      <c r="E221" t="s">
        <v>14</v>
      </c>
      <c r="F221">
        <v>42</v>
      </c>
    </row>
    <row r="222" spans="2:6" x14ac:dyDescent="0.3">
      <c r="B222" t="s">
        <v>20</v>
      </c>
      <c r="C222">
        <v>189</v>
      </c>
      <c r="E222" t="s">
        <v>14</v>
      </c>
      <c r="F222">
        <v>156</v>
      </c>
    </row>
    <row r="223" spans="2:6" x14ac:dyDescent="0.3">
      <c r="B223" t="s">
        <v>20</v>
      </c>
      <c r="C223">
        <v>4799</v>
      </c>
      <c r="E223" t="s">
        <v>14</v>
      </c>
      <c r="F223">
        <v>1368</v>
      </c>
    </row>
    <row r="224" spans="2:6" x14ac:dyDescent="0.3">
      <c r="B224" t="s">
        <v>20</v>
      </c>
      <c r="C224">
        <v>1137</v>
      </c>
      <c r="E224" t="s">
        <v>14</v>
      </c>
      <c r="F224">
        <v>102</v>
      </c>
    </row>
    <row r="225" spans="2:6" x14ac:dyDescent="0.3">
      <c r="B225" t="s">
        <v>20</v>
      </c>
      <c r="C225">
        <v>1152</v>
      </c>
      <c r="E225" t="s">
        <v>14</v>
      </c>
      <c r="F225">
        <v>86</v>
      </c>
    </row>
    <row r="226" spans="2:6" x14ac:dyDescent="0.3">
      <c r="B226" t="s">
        <v>20</v>
      </c>
      <c r="C226">
        <v>50</v>
      </c>
      <c r="E226" t="s">
        <v>14</v>
      </c>
      <c r="F226">
        <v>253</v>
      </c>
    </row>
    <row r="227" spans="2:6" x14ac:dyDescent="0.3">
      <c r="B227" t="s">
        <v>20</v>
      </c>
      <c r="C227">
        <v>3059</v>
      </c>
      <c r="E227" t="s">
        <v>14</v>
      </c>
      <c r="F227">
        <v>157</v>
      </c>
    </row>
    <row r="228" spans="2:6" x14ac:dyDescent="0.3">
      <c r="B228" t="s">
        <v>20</v>
      </c>
      <c r="C228">
        <v>34</v>
      </c>
      <c r="E228" t="s">
        <v>14</v>
      </c>
      <c r="F228">
        <v>183</v>
      </c>
    </row>
    <row r="229" spans="2:6" x14ac:dyDescent="0.3">
      <c r="B229" t="s">
        <v>20</v>
      </c>
      <c r="C229">
        <v>220</v>
      </c>
      <c r="E229" t="s">
        <v>14</v>
      </c>
      <c r="F229">
        <v>82</v>
      </c>
    </row>
    <row r="230" spans="2:6" x14ac:dyDescent="0.3">
      <c r="B230" t="s">
        <v>20</v>
      </c>
      <c r="C230">
        <v>1604</v>
      </c>
      <c r="E230" t="s">
        <v>14</v>
      </c>
      <c r="F230">
        <v>1</v>
      </c>
    </row>
    <row r="231" spans="2:6" x14ac:dyDescent="0.3">
      <c r="B231" t="s">
        <v>20</v>
      </c>
      <c r="C231">
        <v>454</v>
      </c>
      <c r="E231" t="s">
        <v>14</v>
      </c>
      <c r="F231">
        <v>1198</v>
      </c>
    </row>
    <row r="232" spans="2:6" x14ac:dyDescent="0.3">
      <c r="B232" t="s">
        <v>20</v>
      </c>
      <c r="C232">
        <v>123</v>
      </c>
      <c r="E232" t="s">
        <v>14</v>
      </c>
      <c r="F232">
        <v>648</v>
      </c>
    </row>
    <row r="233" spans="2:6" x14ac:dyDescent="0.3">
      <c r="B233" t="s">
        <v>20</v>
      </c>
      <c r="C233">
        <v>299</v>
      </c>
      <c r="E233" t="s">
        <v>14</v>
      </c>
      <c r="F233">
        <v>64</v>
      </c>
    </row>
    <row r="234" spans="2:6" x14ac:dyDescent="0.3">
      <c r="B234" t="s">
        <v>20</v>
      </c>
      <c r="C234">
        <v>2237</v>
      </c>
      <c r="E234" t="s">
        <v>14</v>
      </c>
      <c r="F234">
        <v>62</v>
      </c>
    </row>
    <row r="235" spans="2:6" x14ac:dyDescent="0.3">
      <c r="B235" t="s">
        <v>20</v>
      </c>
      <c r="C235">
        <v>645</v>
      </c>
      <c r="E235" t="s">
        <v>14</v>
      </c>
      <c r="F235">
        <v>750</v>
      </c>
    </row>
    <row r="236" spans="2:6" x14ac:dyDescent="0.3">
      <c r="B236" t="s">
        <v>20</v>
      </c>
      <c r="C236">
        <v>484</v>
      </c>
      <c r="E236" t="s">
        <v>14</v>
      </c>
      <c r="F236">
        <v>105</v>
      </c>
    </row>
    <row r="237" spans="2:6" x14ac:dyDescent="0.3">
      <c r="B237" t="s">
        <v>20</v>
      </c>
      <c r="C237">
        <v>154</v>
      </c>
      <c r="E237" t="s">
        <v>14</v>
      </c>
      <c r="F237">
        <v>2604</v>
      </c>
    </row>
    <row r="238" spans="2:6" x14ac:dyDescent="0.3">
      <c r="B238" t="s">
        <v>20</v>
      </c>
      <c r="C238">
        <v>82</v>
      </c>
      <c r="E238" t="s">
        <v>14</v>
      </c>
      <c r="F238">
        <v>65</v>
      </c>
    </row>
    <row r="239" spans="2:6" x14ac:dyDescent="0.3">
      <c r="B239" t="s">
        <v>20</v>
      </c>
      <c r="C239">
        <v>134</v>
      </c>
      <c r="E239" t="s">
        <v>14</v>
      </c>
      <c r="F239">
        <v>94</v>
      </c>
    </row>
    <row r="240" spans="2:6" x14ac:dyDescent="0.3">
      <c r="B240" t="s">
        <v>20</v>
      </c>
      <c r="C240">
        <v>5203</v>
      </c>
      <c r="E240" t="s">
        <v>14</v>
      </c>
      <c r="F240">
        <v>257</v>
      </c>
    </row>
    <row r="241" spans="2:6" x14ac:dyDescent="0.3">
      <c r="B241" t="s">
        <v>20</v>
      </c>
      <c r="C241">
        <v>94</v>
      </c>
      <c r="E241" t="s">
        <v>14</v>
      </c>
      <c r="F241">
        <v>2928</v>
      </c>
    </row>
    <row r="242" spans="2:6" x14ac:dyDescent="0.3">
      <c r="B242" t="s">
        <v>20</v>
      </c>
      <c r="C242">
        <v>205</v>
      </c>
      <c r="E242" t="s">
        <v>14</v>
      </c>
      <c r="F242">
        <v>4697</v>
      </c>
    </row>
    <row r="243" spans="2:6" x14ac:dyDescent="0.3">
      <c r="B243" t="s">
        <v>20</v>
      </c>
      <c r="C243">
        <v>92</v>
      </c>
      <c r="E243" t="s">
        <v>14</v>
      </c>
      <c r="F243">
        <v>2915</v>
      </c>
    </row>
    <row r="244" spans="2:6" x14ac:dyDescent="0.3">
      <c r="B244" t="s">
        <v>20</v>
      </c>
      <c r="C244">
        <v>219</v>
      </c>
      <c r="E244" t="s">
        <v>14</v>
      </c>
      <c r="F244">
        <v>18</v>
      </c>
    </row>
    <row r="245" spans="2:6" x14ac:dyDescent="0.3">
      <c r="B245" t="s">
        <v>20</v>
      </c>
      <c r="C245">
        <v>2526</v>
      </c>
      <c r="E245" t="s">
        <v>14</v>
      </c>
      <c r="F245">
        <v>602</v>
      </c>
    </row>
    <row r="246" spans="2:6" x14ac:dyDescent="0.3">
      <c r="B246" t="s">
        <v>20</v>
      </c>
      <c r="C246">
        <v>94</v>
      </c>
      <c r="E246" t="s">
        <v>14</v>
      </c>
      <c r="F246">
        <v>1</v>
      </c>
    </row>
    <row r="247" spans="2:6" x14ac:dyDescent="0.3">
      <c r="B247" t="s">
        <v>20</v>
      </c>
      <c r="C247">
        <v>1713</v>
      </c>
      <c r="E247" t="s">
        <v>14</v>
      </c>
      <c r="F247">
        <v>3868</v>
      </c>
    </row>
    <row r="248" spans="2:6" x14ac:dyDescent="0.3">
      <c r="B248" t="s">
        <v>20</v>
      </c>
      <c r="C248">
        <v>249</v>
      </c>
      <c r="E248" t="s">
        <v>14</v>
      </c>
      <c r="F248">
        <v>504</v>
      </c>
    </row>
    <row r="249" spans="2:6" x14ac:dyDescent="0.3">
      <c r="B249" t="s">
        <v>20</v>
      </c>
      <c r="C249">
        <v>192</v>
      </c>
      <c r="E249" t="s">
        <v>14</v>
      </c>
      <c r="F249">
        <v>14</v>
      </c>
    </row>
    <row r="250" spans="2:6" x14ac:dyDescent="0.3">
      <c r="B250" t="s">
        <v>20</v>
      </c>
      <c r="C250">
        <v>247</v>
      </c>
      <c r="E250" t="s">
        <v>14</v>
      </c>
      <c r="F250">
        <v>750</v>
      </c>
    </row>
    <row r="251" spans="2:6" x14ac:dyDescent="0.3">
      <c r="B251" t="s">
        <v>20</v>
      </c>
      <c r="C251">
        <v>2293</v>
      </c>
      <c r="E251" t="s">
        <v>14</v>
      </c>
      <c r="F251">
        <v>77</v>
      </c>
    </row>
    <row r="252" spans="2:6" x14ac:dyDescent="0.3">
      <c r="B252" t="s">
        <v>20</v>
      </c>
      <c r="C252">
        <v>3131</v>
      </c>
      <c r="E252" t="s">
        <v>14</v>
      </c>
      <c r="F252">
        <v>752</v>
      </c>
    </row>
    <row r="253" spans="2:6" x14ac:dyDescent="0.3">
      <c r="B253" t="s">
        <v>20</v>
      </c>
      <c r="C253">
        <v>143</v>
      </c>
      <c r="E253" t="s">
        <v>14</v>
      </c>
      <c r="F253">
        <v>131</v>
      </c>
    </row>
    <row r="254" spans="2:6" x14ac:dyDescent="0.3">
      <c r="B254" t="s">
        <v>20</v>
      </c>
      <c r="C254">
        <v>296</v>
      </c>
      <c r="E254" t="s">
        <v>14</v>
      </c>
      <c r="F254">
        <v>87</v>
      </c>
    </row>
    <row r="255" spans="2:6" x14ac:dyDescent="0.3">
      <c r="B255" t="s">
        <v>20</v>
      </c>
      <c r="C255">
        <v>170</v>
      </c>
      <c r="E255" t="s">
        <v>14</v>
      </c>
      <c r="F255">
        <v>1063</v>
      </c>
    </row>
    <row r="256" spans="2:6" x14ac:dyDescent="0.3">
      <c r="B256" t="s">
        <v>20</v>
      </c>
      <c r="C256">
        <v>86</v>
      </c>
      <c r="E256" t="s">
        <v>14</v>
      </c>
      <c r="F256">
        <v>76</v>
      </c>
    </row>
    <row r="257" spans="2:6" x14ac:dyDescent="0.3">
      <c r="B257" t="s">
        <v>20</v>
      </c>
      <c r="C257">
        <v>6286</v>
      </c>
      <c r="E257" t="s">
        <v>14</v>
      </c>
      <c r="F257">
        <v>4428</v>
      </c>
    </row>
    <row r="258" spans="2:6" x14ac:dyDescent="0.3">
      <c r="B258" t="s">
        <v>20</v>
      </c>
      <c r="C258">
        <v>3727</v>
      </c>
      <c r="E258" t="s">
        <v>14</v>
      </c>
      <c r="F258">
        <v>58</v>
      </c>
    </row>
    <row r="259" spans="2:6" x14ac:dyDescent="0.3">
      <c r="B259" t="s">
        <v>20</v>
      </c>
      <c r="C259">
        <v>1605</v>
      </c>
      <c r="E259" t="s">
        <v>14</v>
      </c>
      <c r="F259">
        <v>111</v>
      </c>
    </row>
    <row r="260" spans="2:6" x14ac:dyDescent="0.3">
      <c r="B260" t="s">
        <v>20</v>
      </c>
      <c r="C260">
        <v>2120</v>
      </c>
      <c r="E260" t="s">
        <v>14</v>
      </c>
      <c r="F260">
        <v>2955</v>
      </c>
    </row>
    <row r="261" spans="2:6" x14ac:dyDescent="0.3">
      <c r="B261" t="s">
        <v>20</v>
      </c>
      <c r="C261">
        <v>50</v>
      </c>
      <c r="E261" t="s">
        <v>14</v>
      </c>
      <c r="F261">
        <v>1657</v>
      </c>
    </row>
    <row r="262" spans="2:6" x14ac:dyDescent="0.3">
      <c r="B262" t="s">
        <v>20</v>
      </c>
      <c r="C262">
        <v>2080</v>
      </c>
      <c r="E262" t="s">
        <v>14</v>
      </c>
      <c r="F262">
        <v>926</v>
      </c>
    </row>
    <row r="263" spans="2:6" x14ac:dyDescent="0.3">
      <c r="B263" t="s">
        <v>20</v>
      </c>
      <c r="C263">
        <v>2105</v>
      </c>
      <c r="E263" t="s">
        <v>14</v>
      </c>
      <c r="F263">
        <v>77</v>
      </c>
    </row>
    <row r="264" spans="2:6" x14ac:dyDescent="0.3">
      <c r="B264" t="s">
        <v>20</v>
      </c>
      <c r="C264">
        <v>2436</v>
      </c>
      <c r="E264" t="s">
        <v>14</v>
      </c>
      <c r="F264">
        <v>1748</v>
      </c>
    </row>
    <row r="265" spans="2:6" x14ac:dyDescent="0.3">
      <c r="B265" t="s">
        <v>20</v>
      </c>
      <c r="C265">
        <v>80</v>
      </c>
      <c r="E265" t="s">
        <v>14</v>
      </c>
      <c r="F265">
        <v>79</v>
      </c>
    </row>
    <row r="266" spans="2:6" x14ac:dyDescent="0.3">
      <c r="B266" t="s">
        <v>20</v>
      </c>
      <c r="C266">
        <v>42</v>
      </c>
      <c r="E266" t="s">
        <v>14</v>
      </c>
      <c r="F266">
        <v>889</v>
      </c>
    </row>
    <row r="267" spans="2:6" x14ac:dyDescent="0.3">
      <c r="B267" t="s">
        <v>20</v>
      </c>
      <c r="C267">
        <v>139</v>
      </c>
      <c r="E267" t="s">
        <v>14</v>
      </c>
      <c r="F267">
        <v>56</v>
      </c>
    </row>
    <row r="268" spans="2:6" x14ac:dyDescent="0.3">
      <c r="B268" t="s">
        <v>20</v>
      </c>
      <c r="C268">
        <v>159</v>
      </c>
      <c r="E268" t="s">
        <v>14</v>
      </c>
      <c r="F268">
        <v>1</v>
      </c>
    </row>
    <row r="269" spans="2:6" x14ac:dyDescent="0.3">
      <c r="B269" t="s">
        <v>20</v>
      </c>
      <c r="C269">
        <v>381</v>
      </c>
      <c r="E269" t="s">
        <v>14</v>
      </c>
      <c r="F269">
        <v>83</v>
      </c>
    </row>
    <row r="270" spans="2:6" x14ac:dyDescent="0.3">
      <c r="B270" t="s">
        <v>20</v>
      </c>
      <c r="C270">
        <v>194</v>
      </c>
      <c r="E270" t="s">
        <v>14</v>
      </c>
      <c r="F270">
        <v>2025</v>
      </c>
    </row>
    <row r="271" spans="2:6" x14ac:dyDescent="0.3">
      <c r="B271" t="s">
        <v>20</v>
      </c>
      <c r="C271">
        <v>106</v>
      </c>
      <c r="E271" t="s">
        <v>14</v>
      </c>
      <c r="F271">
        <v>14</v>
      </c>
    </row>
    <row r="272" spans="2:6" x14ac:dyDescent="0.3">
      <c r="B272" t="s">
        <v>20</v>
      </c>
      <c r="C272">
        <v>142</v>
      </c>
      <c r="E272" t="s">
        <v>14</v>
      </c>
      <c r="F272">
        <v>656</v>
      </c>
    </row>
    <row r="273" spans="2:6" x14ac:dyDescent="0.3">
      <c r="B273" t="s">
        <v>20</v>
      </c>
      <c r="C273">
        <v>211</v>
      </c>
      <c r="E273" t="s">
        <v>14</v>
      </c>
      <c r="F273">
        <v>1596</v>
      </c>
    </row>
    <row r="274" spans="2:6" x14ac:dyDescent="0.3">
      <c r="B274" t="s">
        <v>20</v>
      </c>
      <c r="C274">
        <v>2756</v>
      </c>
      <c r="E274" t="s">
        <v>14</v>
      </c>
      <c r="F274">
        <v>10</v>
      </c>
    </row>
    <row r="275" spans="2:6" x14ac:dyDescent="0.3">
      <c r="B275" t="s">
        <v>20</v>
      </c>
      <c r="C275">
        <v>173</v>
      </c>
      <c r="E275" t="s">
        <v>14</v>
      </c>
      <c r="F275">
        <v>1121</v>
      </c>
    </row>
    <row r="276" spans="2:6" x14ac:dyDescent="0.3">
      <c r="B276" t="s">
        <v>20</v>
      </c>
      <c r="C276">
        <v>87</v>
      </c>
      <c r="E276" t="s">
        <v>14</v>
      </c>
      <c r="F276">
        <v>15</v>
      </c>
    </row>
    <row r="277" spans="2:6" x14ac:dyDescent="0.3">
      <c r="B277" t="s">
        <v>20</v>
      </c>
      <c r="C277">
        <v>1572</v>
      </c>
      <c r="E277" t="s">
        <v>14</v>
      </c>
      <c r="F277">
        <v>191</v>
      </c>
    </row>
    <row r="278" spans="2:6" x14ac:dyDescent="0.3">
      <c r="B278" t="s">
        <v>20</v>
      </c>
      <c r="C278">
        <v>2346</v>
      </c>
      <c r="E278" t="s">
        <v>14</v>
      </c>
      <c r="F278">
        <v>16</v>
      </c>
    </row>
    <row r="279" spans="2:6" x14ac:dyDescent="0.3">
      <c r="B279" t="s">
        <v>20</v>
      </c>
      <c r="C279">
        <v>115</v>
      </c>
      <c r="E279" t="s">
        <v>14</v>
      </c>
      <c r="F279">
        <v>17</v>
      </c>
    </row>
    <row r="280" spans="2:6" x14ac:dyDescent="0.3">
      <c r="B280" t="s">
        <v>20</v>
      </c>
      <c r="C280">
        <v>85</v>
      </c>
      <c r="E280" t="s">
        <v>14</v>
      </c>
      <c r="F280">
        <v>34</v>
      </c>
    </row>
    <row r="281" spans="2:6" x14ac:dyDescent="0.3">
      <c r="B281" t="s">
        <v>20</v>
      </c>
      <c r="C281">
        <v>144</v>
      </c>
      <c r="E281" t="s">
        <v>14</v>
      </c>
      <c r="F281">
        <v>1</v>
      </c>
    </row>
    <row r="282" spans="2:6" x14ac:dyDescent="0.3">
      <c r="B282" t="s">
        <v>20</v>
      </c>
      <c r="C282">
        <v>2443</v>
      </c>
      <c r="E282" t="s">
        <v>14</v>
      </c>
      <c r="F282">
        <v>1274</v>
      </c>
    </row>
    <row r="283" spans="2:6" x14ac:dyDescent="0.3">
      <c r="B283" t="s">
        <v>20</v>
      </c>
      <c r="C283">
        <v>64</v>
      </c>
      <c r="E283" t="s">
        <v>14</v>
      </c>
      <c r="F283">
        <v>210</v>
      </c>
    </row>
    <row r="284" spans="2:6" x14ac:dyDescent="0.3">
      <c r="B284" t="s">
        <v>20</v>
      </c>
      <c r="C284">
        <v>268</v>
      </c>
      <c r="E284" t="s">
        <v>14</v>
      </c>
      <c r="F284">
        <v>248</v>
      </c>
    </row>
    <row r="285" spans="2:6" x14ac:dyDescent="0.3">
      <c r="B285" t="s">
        <v>20</v>
      </c>
      <c r="C285">
        <v>195</v>
      </c>
      <c r="E285" t="s">
        <v>14</v>
      </c>
      <c r="F285">
        <v>513</v>
      </c>
    </row>
    <row r="286" spans="2:6" x14ac:dyDescent="0.3">
      <c r="B286" t="s">
        <v>20</v>
      </c>
      <c r="C286">
        <v>186</v>
      </c>
      <c r="E286" t="s">
        <v>14</v>
      </c>
      <c r="F286">
        <v>3410</v>
      </c>
    </row>
    <row r="287" spans="2:6" x14ac:dyDescent="0.3">
      <c r="B287" t="s">
        <v>20</v>
      </c>
      <c r="C287">
        <v>460</v>
      </c>
      <c r="E287" t="s">
        <v>14</v>
      </c>
      <c r="F287">
        <v>10</v>
      </c>
    </row>
    <row r="288" spans="2:6" x14ac:dyDescent="0.3">
      <c r="B288" t="s">
        <v>20</v>
      </c>
      <c r="C288">
        <v>2528</v>
      </c>
      <c r="E288" t="s">
        <v>14</v>
      </c>
      <c r="F288">
        <v>2201</v>
      </c>
    </row>
    <row r="289" spans="2:6" x14ac:dyDescent="0.3">
      <c r="B289" t="s">
        <v>20</v>
      </c>
      <c r="C289">
        <v>3657</v>
      </c>
      <c r="E289" t="s">
        <v>14</v>
      </c>
      <c r="F289">
        <v>676</v>
      </c>
    </row>
    <row r="290" spans="2:6" x14ac:dyDescent="0.3">
      <c r="B290" t="s">
        <v>20</v>
      </c>
      <c r="C290">
        <v>131</v>
      </c>
      <c r="E290" t="s">
        <v>14</v>
      </c>
      <c r="F290">
        <v>831</v>
      </c>
    </row>
    <row r="291" spans="2:6" x14ac:dyDescent="0.3">
      <c r="B291" t="s">
        <v>20</v>
      </c>
      <c r="C291">
        <v>239</v>
      </c>
      <c r="E291" t="s">
        <v>14</v>
      </c>
      <c r="F291">
        <v>859</v>
      </c>
    </row>
    <row r="292" spans="2:6" x14ac:dyDescent="0.3">
      <c r="B292" t="s">
        <v>20</v>
      </c>
      <c r="C292">
        <v>78</v>
      </c>
      <c r="E292" t="s">
        <v>14</v>
      </c>
      <c r="F292">
        <v>45</v>
      </c>
    </row>
    <row r="293" spans="2:6" x14ac:dyDescent="0.3">
      <c r="B293" t="s">
        <v>20</v>
      </c>
      <c r="C293">
        <v>1773</v>
      </c>
      <c r="E293" t="s">
        <v>14</v>
      </c>
      <c r="F293">
        <v>6</v>
      </c>
    </row>
    <row r="294" spans="2:6" x14ac:dyDescent="0.3">
      <c r="B294" t="s">
        <v>20</v>
      </c>
      <c r="C294">
        <v>32</v>
      </c>
      <c r="E294" t="s">
        <v>14</v>
      </c>
      <c r="F294">
        <v>7</v>
      </c>
    </row>
    <row r="295" spans="2:6" x14ac:dyDescent="0.3">
      <c r="B295" t="s">
        <v>20</v>
      </c>
      <c r="C295">
        <v>369</v>
      </c>
      <c r="E295" t="s">
        <v>14</v>
      </c>
      <c r="F295">
        <v>31</v>
      </c>
    </row>
    <row r="296" spans="2:6" x14ac:dyDescent="0.3">
      <c r="B296" t="s">
        <v>20</v>
      </c>
      <c r="C296">
        <v>89</v>
      </c>
      <c r="E296" t="s">
        <v>14</v>
      </c>
      <c r="F296">
        <v>78</v>
      </c>
    </row>
    <row r="297" spans="2:6" x14ac:dyDescent="0.3">
      <c r="B297" t="s">
        <v>20</v>
      </c>
      <c r="C297">
        <v>147</v>
      </c>
      <c r="E297" t="s">
        <v>14</v>
      </c>
      <c r="F297">
        <v>1225</v>
      </c>
    </row>
    <row r="298" spans="2:6" x14ac:dyDescent="0.3">
      <c r="B298" t="s">
        <v>20</v>
      </c>
      <c r="C298">
        <v>126</v>
      </c>
      <c r="E298" t="s">
        <v>14</v>
      </c>
      <c r="F298">
        <v>1</v>
      </c>
    </row>
    <row r="299" spans="2:6" x14ac:dyDescent="0.3">
      <c r="B299" t="s">
        <v>20</v>
      </c>
      <c r="C299">
        <v>2218</v>
      </c>
      <c r="E299" t="s">
        <v>14</v>
      </c>
      <c r="F299">
        <v>67</v>
      </c>
    </row>
    <row r="300" spans="2:6" x14ac:dyDescent="0.3">
      <c r="B300" t="s">
        <v>20</v>
      </c>
      <c r="C300">
        <v>202</v>
      </c>
      <c r="E300" t="s">
        <v>14</v>
      </c>
      <c r="F300">
        <v>19</v>
      </c>
    </row>
    <row r="301" spans="2:6" x14ac:dyDescent="0.3">
      <c r="B301" t="s">
        <v>20</v>
      </c>
      <c r="C301">
        <v>140</v>
      </c>
      <c r="E301" t="s">
        <v>14</v>
      </c>
      <c r="F301">
        <v>2108</v>
      </c>
    </row>
    <row r="302" spans="2:6" x14ac:dyDescent="0.3">
      <c r="B302" t="s">
        <v>20</v>
      </c>
      <c r="C302">
        <v>1052</v>
      </c>
      <c r="E302" t="s">
        <v>14</v>
      </c>
      <c r="F302">
        <v>679</v>
      </c>
    </row>
    <row r="303" spans="2:6" x14ac:dyDescent="0.3">
      <c r="B303" t="s">
        <v>20</v>
      </c>
      <c r="C303">
        <v>247</v>
      </c>
      <c r="E303" t="s">
        <v>14</v>
      </c>
      <c r="F303">
        <v>36</v>
      </c>
    </row>
    <row r="304" spans="2:6" x14ac:dyDescent="0.3">
      <c r="B304" t="s">
        <v>20</v>
      </c>
      <c r="C304">
        <v>84</v>
      </c>
      <c r="E304" t="s">
        <v>14</v>
      </c>
      <c r="F304">
        <v>47</v>
      </c>
    </row>
    <row r="305" spans="2:6" x14ac:dyDescent="0.3">
      <c r="B305" t="s">
        <v>20</v>
      </c>
      <c r="C305">
        <v>88</v>
      </c>
      <c r="E305" t="s">
        <v>14</v>
      </c>
      <c r="F305">
        <v>70</v>
      </c>
    </row>
    <row r="306" spans="2:6" x14ac:dyDescent="0.3">
      <c r="B306" t="s">
        <v>20</v>
      </c>
      <c r="C306">
        <v>156</v>
      </c>
      <c r="E306" t="s">
        <v>14</v>
      </c>
      <c r="F306">
        <v>154</v>
      </c>
    </row>
    <row r="307" spans="2:6" x14ac:dyDescent="0.3">
      <c r="B307" t="s">
        <v>20</v>
      </c>
      <c r="C307">
        <v>2985</v>
      </c>
      <c r="E307" t="s">
        <v>14</v>
      </c>
      <c r="F307">
        <v>22</v>
      </c>
    </row>
    <row r="308" spans="2:6" x14ac:dyDescent="0.3">
      <c r="B308" t="s">
        <v>20</v>
      </c>
      <c r="C308">
        <v>762</v>
      </c>
      <c r="E308" t="s">
        <v>14</v>
      </c>
      <c r="F308">
        <v>1758</v>
      </c>
    </row>
    <row r="309" spans="2:6" x14ac:dyDescent="0.3">
      <c r="B309" t="s">
        <v>20</v>
      </c>
      <c r="C309">
        <v>554</v>
      </c>
      <c r="E309" t="s">
        <v>14</v>
      </c>
      <c r="F309">
        <v>94</v>
      </c>
    </row>
    <row r="310" spans="2:6" x14ac:dyDescent="0.3">
      <c r="B310" t="s">
        <v>20</v>
      </c>
      <c r="C310">
        <v>135</v>
      </c>
      <c r="E310" t="s">
        <v>14</v>
      </c>
      <c r="F310">
        <v>33</v>
      </c>
    </row>
    <row r="311" spans="2:6" x14ac:dyDescent="0.3">
      <c r="B311" t="s">
        <v>20</v>
      </c>
      <c r="C311">
        <v>122</v>
      </c>
      <c r="E311" t="s">
        <v>14</v>
      </c>
      <c r="F311">
        <v>1</v>
      </c>
    </row>
    <row r="312" spans="2:6" x14ac:dyDescent="0.3">
      <c r="B312" t="s">
        <v>20</v>
      </c>
      <c r="C312">
        <v>221</v>
      </c>
      <c r="E312" t="s">
        <v>14</v>
      </c>
      <c r="F312">
        <v>31</v>
      </c>
    </row>
    <row r="313" spans="2:6" x14ac:dyDescent="0.3">
      <c r="B313" t="s">
        <v>20</v>
      </c>
      <c r="C313">
        <v>126</v>
      </c>
      <c r="E313" t="s">
        <v>14</v>
      </c>
      <c r="F313">
        <v>35</v>
      </c>
    </row>
    <row r="314" spans="2:6" x14ac:dyDescent="0.3">
      <c r="B314" t="s">
        <v>20</v>
      </c>
      <c r="C314">
        <v>1022</v>
      </c>
      <c r="E314" t="s">
        <v>14</v>
      </c>
      <c r="F314">
        <v>63</v>
      </c>
    </row>
    <row r="315" spans="2:6" x14ac:dyDescent="0.3">
      <c r="B315" t="s">
        <v>20</v>
      </c>
      <c r="C315">
        <v>3177</v>
      </c>
      <c r="E315" t="s">
        <v>14</v>
      </c>
      <c r="F315">
        <v>526</v>
      </c>
    </row>
    <row r="316" spans="2:6" x14ac:dyDescent="0.3">
      <c r="B316" t="s">
        <v>20</v>
      </c>
      <c r="C316">
        <v>198</v>
      </c>
      <c r="E316" t="s">
        <v>14</v>
      </c>
      <c r="F316">
        <v>121</v>
      </c>
    </row>
    <row r="317" spans="2:6" x14ac:dyDescent="0.3">
      <c r="B317" t="s">
        <v>20</v>
      </c>
      <c r="C317">
        <v>85</v>
      </c>
      <c r="E317" t="s">
        <v>14</v>
      </c>
      <c r="F317">
        <v>67</v>
      </c>
    </row>
    <row r="318" spans="2:6" x14ac:dyDescent="0.3">
      <c r="B318" t="s">
        <v>20</v>
      </c>
      <c r="C318">
        <v>3596</v>
      </c>
      <c r="E318" t="s">
        <v>14</v>
      </c>
      <c r="F318">
        <v>57</v>
      </c>
    </row>
    <row r="319" spans="2:6" x14ac:dyDescent="0.3">
      <c r="B319" t="s">
        <v>20</v>
      </c>
      <c r="C319">
        <v>244</v>
      </c>
      <c r="E319" t="s">
        <v>14</v>
      </c>
      <c r="F319">
        <v>1229</v>
      </c>
    </row>
    <row r="320" spans="2:6" x14ac:dyDescent="0.3">
      <c r="B320" t="s">
        <v>20</v>
      </c>
      <c r="C320">
        <v>5180</v>
      </c>
      <c r="E320" t="s">
        <v>14</v>
      </c>
      <c r="F320">
        <v>12</v>
      </c>
    </row>
    <row r="321" spans="2:6" x14ac:dyDescent="0.3">
      <c r="B321" t="s">
        <v>20</v>
      </c>
      <c r="C321">
        <v>589</v>
      </c>
      <c r="E321" t="s">
        <v>14</v>
      </c>
      <c r="F321">
        <v>452</v>
      </c>
    </row>
    <row r="322" spans="2:6" x14ac:dyDescent="0.3">
      <c r="B322" t="s">
        <v>20</v>
      </c>
      <c r="C322">
        <v>2725</v>
      </c>
      <c r="E322" t="s">
        <v>14</v>
      </c>
      <c r="F322">
        <v>1886</v>
      </c>
    </row>
    <row r="323" spans="2:6" x14ac:dyDescent="0.3">
      <c r="B323" t="s">
        <v>20</v>
      </c>
      <c r="C323">
        <v>300</v>
      </c>
      <c r="E323" t="s">
        <v>14</v>
      </c>
      <c r="F323">
        <v>1825</v>
      </c>
    </row>
    <row r="324" spans="2:6" x14ac:dyDescent="0.3">
      <c r="B324" t="s">
        <v>20</v>
      </c>
      <c r="C324">
        <v>144</v>
      </c>
      <c r="E324" t="s">
        <v>14</v>
      </c>
      <c r="F324">
        <v>31</v>
      </c>
    </row>
    <row r="325" spans="2:6" x14ac:dyDescent="0.3">
      <c r="B325" t="s">
        <v>20</v>
      </c>
      <c r="C325">
        <v>87</v>
      </c>
      <c r="E325" t="s">
        <v>14</v>
      </c>
      <c r="F325">
        <v>107</v>
      </c>
    </row>
    <row r="326" spans="2:6" x14ac:dyDescent="0.3">
      <c r="B326" t="s">
        <v>20</v>
      </c>
      <c r="C326">
        <v>3116</v>
      </c>
      <c r="E326" t="s">
        <v>14</v>
      </c>
      <c r="F326">
        <v>27</v>
      </c>
    </row>
    <row r="327" spans="2:6" x14ac:dyDescent="0.3">
      <c r="B327" t="s">
        <v>20</v>
      </c>
      <c r="C327">
        <v>909</v>
      </c>
      <c r="E327" t="s">
        <v>14</v>
      </c>
      <c r="F327">
        <v>1221</v>
      </c>
    </row>
    <row r="328" spans="2:6" x14ac:dyDescent="0.3">
      <c r="B328" t="s">
        <v>20</v>
      </c>
      <c r="C328">
        <v>1613</v>
      </c>
      <c r="E328" t="s">
        <v>14</v>
      </c>
      <c r="F328">
        <v>1</v>
      </c>
    </row>
    <row r="329" spans="2:6" x14ac:dyDescent="0.3">
      <c r="B329" t="s">
        <v>20</v>
      </c>
      <c r="C329">
        <v>136</v>
      </c>
      <c r="E329" t="s">
        <v>14</v>
      </c>
      <c r="F329">
        <v>16</v>
      </c>
    </row>
    <row r="330" spans="2:6" x14ac:dyDescent="0.3">
      <c r="B330" t="s">
        <v>20</v>
      </c>
      <c r="C330">
        <v>130</v>
      </c>
      <c r="E330" t="s">
        <v>14</v>
      </c>
      <c r="F330">
        <v>41</v>
      </c>
    </row>
    <row r="331" spans="2:6" x14ac:dyDescent="0.3">
      <c r="B331" t="s">
        <v>20</v>
      </c>
      <c r="C331">
        <v>102</v>
      </c>
      <c r="E331" t="s">
        <v>14</v>
      </c>
      <c r="F331">
        <v>523</v>
      </c>
    </row>
    <row r="332" spans="2:6" x14ac:dyDescent="0.3">
      <c r="B332" t="s">
        <v>20</v>
      </c>
      <c r="C332">
        <v>4006</v>
      </c>
      <c r="E332" t="s">
        <v>14</v>
      </c>
      <c r="F332">
        <v>141</v>
      </c>
    </row>
    <row r="333" spans="2:6" x14ac:dyDescent="0.3">
      <c r="B333" t="s">
        <v>20</v>
      </c>
      <c r="C333">
        <v>1629</v>
      </c>
      <c r="E333" t="s">
        <v>14</v>
      </c>
      <c r="F333">
        <v>52</v>
      </c>
    </row>
    <row r="334" spans="2:6" x14ac:dyDescent="0.3">
      <c r="B334" t="s">
        <v>20</v>
      </c>
      <c r="C334">
        <v>2188</v>
      </c>
      <c r="E334" t="s">
        <v>14</v>
      </c>
      <c r="F334">
        <v>225</v>
      </c>
    </row>
    <row r="335" spans="2:6" x14ac:dyDescent="0.3">
      <c r="B335" t="s">
        <v>20</v>
      </c>
      <c r="C335">
        <v>2409</v>
      </c>
      <c r="E335" t="s">
        <v>14</v>
      </c>
      <c r="F335">
        <v>38</v>
      </c>
    </row>
    <row r="336" spans="2:6" x14ac:dyDescent="0.3">
      <c r="B336" t="s">
        <v>20</v>
      </c>
      <c r="C336">
        <v>194</v>
      </c>
      <c r="E336" t="s">
        <v>14</v>
      </c>
      <c r="F336">
        <v>15</v>
      </c>
    </row>
    <row r="337" spans="2:6" x14ac:dyDescent="0.3">
      <c r="B337" t="s">
        <v>20</v>
      </c>
      <c r="C337">
        <v>1140</v>
      </c>
      <c r="E337" t="s">
        <v>14</v>
      </c>
      <c r="F337">
        <v>37</v>
      </c>
    </row>
    <row r="338" spans="2:6" x14ac:dyDescent="0.3">
      <c r="B338" t="s">
        <v>20</v>
      </c>
      <c r="C338">
        <v>102</v>
      </c>
      <c r="E338" t="s">
        <v>14</v>
      </c>
      <c r="F338">
        <v>112</v>
      </c>
    </row>
    <row r="339" spans="2:6" x14ac:dyDescent="0.3">
      <c r="B339" t="s">
        <v>20</v>
      </c>
      <c r="C339">
        <v>2857</v>
      </c>
      <c r="E339" t="s">
        <v>14</v>
      </c>
      <c r="F339">
        <v>21</v>
      </c>
    </row>
    <row r="340" spans="2:6" x14ac:dyDescent="0.3">
      <c r="B340" t="s">
        <v>20</v>
      </c>
      <c r="C340">
        <v>107</v>
      </c>
      <c r="E340" t="s">
        <v>14</v>
      </c>
      <c r="F340">
        <v>67</v>
      </c>
    </row>
    <row r="341" spans="2:6" x14ac:dyDescent="0.3">
      <c r="B341" t="s">
        <v>20</v>
      </c>
      <c r="C341">
        <v>160</v>
      </c>
      <c r="E341" t="s">
        <v>14</v>
      </c>
      <c r="F341">
        <v>78</v>
      </c>
    </row>
    <row r="342" spans="2:6" x14ac:dyDescent="0.3">
      <c r="B342" t="s">
        <v>20</v>
      </c>
      <c r="C342">
        <v>2230</v>
      </c>
      <c r="E342" t="s">
        <v>14</v>
      </c>
      <c r="F342">
        <v>67</v>
      </c>
    </row>
    <row r="343" spans="2:6" x14ac:dyDescent="0.3">
      <c r="B343" t="s">
        <v>20</v>
      </c>
      <c r="C343">
        <v>316</v>
      </c>
      <c r="E343" t="s">
        <v>14</v>
      </c>
      <c r="F343">
        <v>263</v>
      </c>
    </row>
    <row r="344" spans="2:6" x14ac:dyDescent="0.3">
      <c r="B344" t="s">
        <v>20</v>
      </c>
      <c r="C344">
        <v>117</v>
      </c>
      <c r="E344" t="s">
        <v>14</v>
      </c>
      <c r="F344">
        <v>1691</v>
      </c>
    </row>
    <row r="345" spans="2:6" x14ac:dyDescent="0.3">
      <c r="B345" t="s">
        <v>20</v>
      </c>
      <c r="C345">
        <v>6406</v>
      </c>
      <c r="E345" t="s">
        <v>14</v>
      </c>
      <c r="F345">
        <v>181</v>
      </c>
    </row>
    <row r="346" spans="2:6" x14ac:dyDescent="0.3">
      <c r="B346" t="s">
        <v>20</v>
      </c>
      <c r="C346">
        <v>192</v>
      </c>
      <c r="E346" t="s">
        <v>14</v>
      </c>
      <c r="F346">
        <v>13</v>
      </c>
    </row>
    <row r="347" spans="2:6" x14ac:dyDescent="0.3">
      <c r="B347" t="s">
        <v>20</v>
      </c>
      <c r="C347">
        <v>26</v>
      </c>
      <c r="E347" t="s">
        <v>14</v>
      </c>
      <c r="F347">
        <v>1</v>
      </c>
    </row>
    <row r="348" spans="2:6" x14ac:dyDescent="0.3">
      <c r="B348" t="s">
        <v>20</v>
      </c>
      <c r="C348">
        <v>723</v>
      </c>
      <c r="E348" t="s">
        <v>14</v>
      </c>
      <c r="F348">
        <v>21</v>
      </c>
    </row>
    <row r="349" spans="2:6" x14ac:dyDescent="0.3">
      <c r="B349" t="s">
        <v>20</v>
      </c>
      <c r="C349">
        <v>170</v>
      </c>
      <c r="E349" t="s">
        <v>14</v>
      </c>
      <c r="F349">
        <v>830</v>
      </c>
    </row>
    <row r="350" spans="2:6" x14ac:dyDescent="0.3">
      <c r="B350" t="s">
        <v>20</v>
      </c>
      <c r="C350">
        <v>238</v>
      </c>
      <c r="E350" t="s">
        <v>14</v>
      </c>
      <c r="F350">
        <v>130</v>
      </c>
    </row>
    <row r="351" spans="2:6" x14ac:dyDescent="0.3">
      <c r="B351" t="s">
        <v>20</v>
      </c>
      <c r="C351">
        <v>55</v>
      </c>
      <c r="E351" t="s">
        <v>14</v>
      </c>
      <c r="F351">
        <v>55</v>
      </c>
    </row>
    <row r="352" spans="2:6" x14ac:dyDescent="0.3">
      <c r="B352" t="s">
        <v>20</v>
      </c>
      <c r="C352">
        <v>128</v>
      </c>
      <c r="E352" t="s">
        <v>14</v>
      </c>
      <c r="F352">
        <v>114</v>
      </c>
    </row>
    <row r="353" spans="2:6" x14ac:dyDescent="0.3">
      <c r="B353" t="s">
        <v>20</v>
      </c>
      <c r="C353">
        <v>2144</v>
      </c>
      <c r="E353" t="s">
        <v>14</v>
      </c>
      <c r="F353">
        <v>594</v>
      </c>
    </row>
    <row r="354" spans="2:6" x14ac:dyDescent="0.3">
      <c r="B354" t="s">
        <v>20</v>
      </c>
      <c r="C354">
        <v>2693</v>
      </c>
      <c r="E354" t="s">
        <v>14</v>
      </c>
      <c r="F354">
        <v>24</v>
      </c>
    </row>
    <row r="355" spans="2:6" x14ac:dyDescent="0.3">
      <c r="B355" t="s">
        <v>20</v>
      </c>
      <c r="C355">
        <v>432</v>
      </c>
      <c r="E355" t="s">
        <v>14</v>
      </c>
      <c r="F355">
        <v>252</v>
      </c>
    </row>
    <row r="356" spans="2:6" x14ac:dyDescent="0.3">
      <c r="B356" t="s">
        <v>20</v>
      </c>
      <c r="C356">
        <v>189</v>
      </c>
      <c r="E356" t="s">
        <v>14</v>
      </c>
      <c r="F356">
        <v>67</v>
      </c>
    </row>
    <row r="357" spans="2:6" x14ac:dyDescent="0.3">
      <c r="B357" t="s">
        <v>20</v>
      </c>
      <c r="C357">
        <v>154</v>
      </c>
      <c r="E357" t="s">
        <v>14</v>
      </c>
      <c r="F357">
        <v>742</v>
      </c>
    </row>
    <row r="358" spans="2:6" x14ac:dyDescent="0.3">
      <c r="B358" t="s">
        <v>20</v>
      </c>
      <c r="C358">
        <v>96</v>
      </c>
      <c r="E358" t="s">
        <v>14</v>
      </c>
      <c r="F358">
        <v>75</v>
      </c>
    </row>
    <row r="359" spans="2:6" x14ac:dyDescent="0.3">
      <c r="B359" t="s">
        <v>20</v>
      </c>
      <c r="C359">
        <v>3063</v>
      </c>
      <c r="E359" t="s">
        <v>14</v>
      </c>
      <c r="F359">
        <v>4405</v>
      </c>
    </row>
    <row r="360" spans="2:6" x14ac:dyDescent="0.3">
      <c r="B360" t="s">
        <v>20</v>
      </c>
      <c r="C360">
        <v>2266</v>
      </c>
      <c r="E360" t="s">
        <v>14</v>
      </c>
      <c r="F360">
        <v>92</v>
      </c>
    </row>
    <row r="361" spans="2:6" x14ac:dyDescent="0.3">
      <c r="B361" t="s">
        <v>20</v>
      </c>
      <c r="C361">
        <v>194</v>
      </c>
      <c r="E361" t="s">
        <v>14</v>
      </c>
      <c r="F361">
        <v>64</v>
      </c>
    </row>
    <row r="362" spans="2:6" x14ac:dyDescent="0.3">
      <c r="B362" t="s">
        <v>20</v>
      </c>
      <c r="C362">
        <v>129</v>
      </c>
      <c r="E362" t="s">
        <v>14</v>
      </c>
      <c r="F362">
        <v>64</v>
      </c>
    </row>
    <row r="363" spans="2:6" x14ac:dyDescent="0.3">
      <c r="B363" t="s">
        <v>20</v>
      </c>
      <c r="C363">
        <v>375</v>
      </c>
      <c r="E363" t="s">
        <v>14</v>
      </c>
      <c r="F363">
        <v>842</v>
      </c>
    </row>
    <row r="364" spans="2:6" x14ac:dyDescent="0.3">
      <c r="B364" t="s">
        <v>20</v>
      </c>
      <c r="C364">
        <v>409</v>
      </c>
      <c r="E364" t="s">
        <v>14</v>
      </c>
      <c r="F364">
        <v>112</v>
      </c>
    </row>
    <row r="365" spans="2:6" x14ac:dyDescent="0.3">
      <c r="B365" t="s">
        <v>20</v>
      </c>
      <c r="C365">
        <v>234</v>
      </c>
      <c r="E365" t="s">
        <v>14</v>
      </c>
      <c r="F365">
        <v>374</v>
      </c>
    </row>
    <row r="366" spans="2:6" x14ac:dyDescent="0.3">
      <c r="B366" t="s">
        <v>20</v>
      </c>
      <c r="C366">
        <v>3016</v>
      </c>
    </row>
    <row r="367" spans="2:6" x14ac:dyDescent="0.3">
      <c r="B367" t="s">
        <v>20</v>
      </c>
      <c r="C367">
        <v>264</v>
      </c>
    </row>
    <row r="368" spans="2:6" x14ac:dyDescent="0.3">
      <c r="B368" t="s">
        <v>20</v>
      </c>
      <c r="C368">
        <v>272</v>
      </c>
    </row>
    <row r="369" spans="2:3" x14ac:dyDescent="0.3">
      <c r="B369" t="s">
        <v>20</v>
      </c>
      <c r="C369">
        <v>419</v>
      </c>
    </row>
    <row r="370" spans="2:3" x14ac:dyDescent="0.3">
      <c r="B370" t="s">
        <v>20</v>
      </c>
      <c r="C370">
        <v>1621</v>
      </c>
    </row>
    <row r="371" spans="2:3" x14ac:dyDescent="0.3">
      <c r="B371" t="s">
        <v>20</v>
      </c>
      <c r="C371">
        <v>1101</v>
      </c>
    </row>
    <row r="372" spans="2:3" x14ac:dyDescent="0.3">
      <c r="B372" t="s">
        <v>20</v>
      </c>
      <c r="C372">
        <v>1073</v>
      </c>
    </row>
    <row r="373" spans="2:3" x14ac:dyDescent="0.3">
      <c r="B373" t="s">
        <v>20</v>
      </c>
      <c r="C373">
        <v>331</v>
      </c>
    </row>
    <row r="374" spans="2:3" x14ac:dyDescent="0.3">
      <c r="B374" t="s">
        <v>20</v>
      </c>
      <c r="C374">
        <v>1170</v>
      </c>
    </row>
    <row r="375" spans="2:3" x14ac:dyDescent="0.3">
      <c r="B375" t="s">
        <v>20</v>
      </c>
      <c r="C375">
        <v>363</v>
      </c>
    </row>
    <row r="376" spans="2:3" x14ac:dyDescent="0.3">
      <c r="B376" t="s">
        <v>20</v>
      </c>
      <c r="C376">
        <v>103</v>
      </c>
    </row>
    <row r="377" spans="2:3" x14ac:dyDescent="0.3">
      <c r="B377" t="s">
        <v>20</v>
      </c>
      <c r="C377">
        <v>147</v>
      </c>
    </row>
    <row r="378" spans="2:3" x14ac:dyDescent="0.3">
      <c r="B378" t="s">
        <v>20</v>
      </c>
      <c r="C378">
        <v>110</v>
      </c>
    </row>
    <row r="379" spans="2:3" x14ac:dyDescent="0.3">
      <c r="B379" t="s">
        <v>20</v>
      </c>
      <c r="C379">
        <v>134</v>
      </c>
    </row>
    <row r="380" spans="2:3" x14ac:dyDescent="0.3">
      <c r="B380" t="s">
        <v>20</v>
      </c>
      <c r="C380">
        <v>269</v>
      </c>
    </row>
    <row r="381" spans="2:3" x14ac:dyDescent="0.3">
      <c r="B381" t="s">
        <v>20</v>
      </c>
      <c r="C381">
        <v>175</v>
      </c>
    </row>
    <row r="382" spans="2:3" x14ac:dyDescent="0.3">
      <c r="B382" t="s">
        <v>20</v>
      </c>
      <c r="C382">
        <v>69</v>
      </c>
    </row>
    <row r="383" spans="2:3" x14ac:dyDescent="0.3">
      <c r="B383" t="s">
        <v>20</v>
      </c>
      <c r="C383">
        <v>190</v>
      </c>
    </row>
    <row r="384" spans="2:3" x14ac:dyDescent="0.3">
      <c r="B384" t="s">
        <v>20</v>
      </c>
      <c r="C384">
        <v>237</v>
      </c>
    </row>
    <row r="385" spans="2:3" x14ac:dyDescent="0.3">
      <c r="B385" t="s">
        <v>20</v>
      </c>
      <c r="C385">
        <v>196</v>
      </c>
    </row>
    <row r="386" spans="2:3" x14ac:dyDescent="0.3">
      <c r="B386" t="s">
        <v>20</v>
      </c>
      <c r="C386">
        <v>7295</v>
      </c>
    </row>
    <row r="387" spans="2:3" x14ac:dyDescent="0.3">
      <c r="B387" t="s">
        <v>20</v>
      </c>
      <c r="C387">
        <v>2893</v>
      </c>
    </row>
    <row r="388" spans="2:3" x14ac:dyDescent="0.3">
      <c r="B388" t="s">
        <v>20</v>
      </c>
      <c r="C388">
        <v>820</v>
      </c>
    </row>
    <row r="389" spans="2:3" x14ac:dyDescent="0.3">
      <c r="B389" t="s">
        <v>20</v>
      </c>
      <c r="C389">
        <v>2038</v>
      </c>
    </row>
    <row r="390" spans="2:3" x14ac:dyDescent="0.3">
      <c r="B390" t="s">
        <v>20</v>
      </c>
      <c r="C390">
        <v>116</v>
      </c>
    </row>
    <row r="391" spans="2:3" x14ac:dyDescent="0.3">
      <c r="B391" t="s">
        <v>20</v>
      </c>
      <c r="C391">
        <v>1345</v>
      </c>
    </row>
    <row r="392" spans="2:3" x14ac:dyDescent="0.3">
      <c r="B392" t="s">
        <v>20</v>
      </c>
      <c r="C392">
        <v>168</v>
      </c>
    </row>
    <row r="393" spans="2:3" x14ac:dyDescent="0.3">
      <c r="B393" t="s">
        <v>20</v>
      </c>
      <c r="C393">
        <v>137</v>
      </c>
    </row>
    <row r="394" spans="2:3" x14ac:dyDescent="0.3">
      <c r="B394" t="s">
        <v>20</v>
      </c>
      <c r="C394">
        <v>186</v>
      </c>
    </row>
    <row r="395" spans="2:3" x14ac:dyDescent="0.3">
      <c r="B395" t="s">
        <v>20</v>
      </c>
      <c r="C395">
        <v>125</v>
      </c>
    </row>
    <row r="396" spans="2:3" x14ac:dyDescent="0.3">
      <c r="B396" t="s">
        <v>20</v>
      </c>
      <c r="C396">
        <v>202</v>
      </c>
    </row>
    <row r="397" spans="2:3" x14ac:dyDescent="0.3">
      <c r="B397" t="s">
        <v>20</v>
      </c>
      <c r="C397">
        <v>103</v>
      </c>
    </row>
    <row r="398" spans="2:3" x14ac:dyDescent="0.3">
      <c r="B398" t="s">
        <v>20</v>
      </c>
      <c r="C398">
        <v>1785</v>
      </c>
    </row>
    <row r="399" spans="2:3" x14ac:dyDescent="0.3">
      <c r="B399" t="s">
        <v>20</v>
      </c>
      <c r="C399">
        <v>157</v>
      </c>
    </row>
    <row r="400" spans="2:3" x14ac:dyDescent="0.3">
      <c r="B400" t="s">
        <v>20</v>
      </c>
      <c r="C400">
        <v>555</v>
      </c>
    </row>
    <row r="401" spans="2:3" x14ac:dyDescent="0.3">
      <c r="B401" t="s">
        <v>20</v>
      </c>
      <c r="C401">
        <v>297</v>
      </c>
    </row>
    <row r="402" spans="2:3" x14ac:dyDescent="0.3">
      <c r="B402" t="s">
        <v>20</v>
      </c>
      <c r="C402">
        <v>123</v>
      </c>
    </row>
    <row r="403" spans="2:3" x14ac:dyDescent="0.3">
      <c r="B403" t="s">
        <v>20</v>
      </c>
      <c r="C403">
        <v>3036</v>
      </c>
    </row>
    <row r="404" spans="2:3" x14ac:dyDescent="0.3">
      <c r="B404" t="s">
        <v>20</v>
      </c>
      <c r="C404">
        <v>144</v>
      </c>
    </row>
    <row r="405" spans="2:3" x14ac:dyDescent="0.3">
      <c r="B405" t="s">
        <v>20</v>
      </c>
      <c r="C405">
        <v>121</v>
      </c>
    </row>
    <row r="406" spans="2:3" x14ac:dyDescent="0.3">
      <c r="B406" t="s">
        <v>20</v>
      </c>
      <c r="C406">
        <v>181</v>
      </c>
    </row>
    <row r="407" spans="2:3" x14ac:dyDescent="0.3">
      <c r="B407" t="s">
        <v>20</v>
      </c>
      <c r="C407">
        <v>122</v>
      </c>
    </row>
    <row r="408" spans="2:3" x14ac:dyDescent="0.3">
      <c r="B408" t="s">
        <v>20</v>
      </c>
      <c r="C408">
        <v>1071</v>
      </c>
    </row>
    <row r="409" spans="2:3" x14ac:dyDescent="0.3">
      <c r="B409" t="s">
        <v>20</v>
      </c>
      <c r="C409">
        <v>980</v>
      </c>
    </row>
    <row r="410" spans="2:3" x14ac:dyDescent="0.3">
      <c r="B410" t="s">
        <v>20</v>
      </c>
      <c r="C410">
        <v>536</v>
      </c>
    </row>
    <row r="411" spans="2:3" x14ac:dyDescent="0.3">
      <c r="B411" t="s">
        <v>20</v>
      </c>
      <c r="C411">
        <v>1991</v>
      </c>
    </row>
    <row r="412" spans="2:3" x14ac:dyDescent="0.3">
      <c r="B412" t="s">
        <v>20</v>
      </c>
      <c r="C412">
        <v>180</v>
      </c>
    </row>
    <row r="413" spans="2:3" x14ac:dyDescent="0.3">
      <c r="B413" t="s">
        <v>20</v>
      </c>
      <c r="C413">
        <v>130</v>
      </c>
    </row>
    <row r="414" spans="2:3" x14ac:dyDescent="0.3">
      <c r="B414" t="s">
        <v>20</v>
      </c>
      <c r="C414">
        <v>122</v>
      </c>
    </row>
    <row r="415" spans="2:3" x14ac:dyDescent="0.3">
      <c r="B415" t="s">
        <v>20</v>
      </c>
      <c r="C415">
        <v>140</v>
      </c>
    </row>
    <row r="416" spans="2:3" x14ac:dyDescent="0.3">
      <c r="B416" t="s">
        <v>20</v>
      </c>
      <c r="C416">
        <v>3388</v>
      </c>
    </row>
    <row r="417" spans="2:3" x14ac:dyDescent="0.3">
      <c r="B417" t="s">
        <v>20</v>
      </c>
      <c r="C417">
        <v>280</v>
      </c>
    </row>
    <row r="418" spans="2:3" x14ac:dyDescent="0.3">
      <c r="B418" t="s">
        <v>20</v>
      </c>
      <c r="C418">
        <v>366</v>
      </c>
    </row>
    <row r="419" spans="2:3" x14ac:dyDescent="0.3">
      <c r="B419" t="s">
        <v>20</v>
      </c>
      <c r="C419">
        <v>270</v>
      </c>
    </row>
    <row r="420" spans="2:3" x14ac:dyDescent="0.3">
      <c r="B420" t="s">
        <v>20</v>
      </c>
      <c r="C420">
        <v>137</v>
      </c>
    </row>
    <row r="421" spans="2:3" x14ac:dyDescent="0.3">
      <c r="B421" t="s">
        <v>20</v>
      </c>
      <c r="C421">
        <v>3205</v>
      </c>
    </row>
    <row r="422" spans="2:3" x14ac:dyDescent="0.3">
      <c r="B422" t="s">
        <v>20</v>
      </c>
      <c r="C422">
        <v>288</v>
      </c>
    </row>
    <row r="423" spans="2:3" x14ac:dyDescent="0.3">
      <c r="B423" t="s">
        <v>20</v>
      </c>
      <c r="C423">
        <v>148</v>
      </c>
    </row>
    <row r="424" spans="2:3" x14ac:dyDescent="0.3">
      <c r="B424" t="s">
        <v>20</v>
      </c>
      <c r="C424">
        <v>114</v>
      </c>
    </row>
    <row r="425" spans="2:3" x14ac:dyDescent="0.3">
      <c r="B425" t="s">
        <v>20</v>
      </c>
      <c r="C425">
        <v>1518</v>
      </c>
    </row>
    <row r="426" spans="2:3" x14ac:dyDescent="0.3">
      <c r="B426" t="s">
        <v>20</v>
      </c>
      <c r="C426">
        <v>166</v>
      </c>
    </row>
    <row r="427" spans="2:3" x14ac:dyDescent="0.3">
      <c r="B427" t="s">
        <v>20</v>
      </c>
      <c r="C427">
        <v>100</v>
      </c>
    </row>
    <row r="428" spans="2:3" x14ac:dyDescent="0.3">
      <c r="B428" t="s">
        <v>20</v>
      </c>
      <c r="C428">
        <v>235</v>
      </c>
    </row>
    <row r="429" spans="2:3" x14ac:dyDescent="0.3">
      <c r="B429" t="s">
        <v>20</v>
      </c>
      <c r="C429">
        <v>148</v>
      </c>
    </row>
    <row r="430" spans="2:3" x14ac:dyDescent="0.3">
      <c r="B430" t="s">
        <v>20</v>
      </c>
      <c r="C430">
        <v>198</v>
      </c>
    </row>
    <row r="431" spans="2:3" x14ac:dyDescent="0.3">
      <c r="B431" t="s">
        <v>20</v>
      </c>
      <c r="C431">
        <v>150</v>
      </c>
    </row>
    <row r="432" spans="2:3" x14ac:dyDescent="0.3">
      <c r="B432" t="s">
        <v>20</v>
      </c>
      <c r="C432">
        <v>216</v>
      </c>
    </row>
    <row r="433" spans="2:3" x14ac:dyDescent="0.3">
      <c r="B433" t="s">
        <v>20</v>
      </c>
      <c r="C433">
        <v>5139</v>
      </c>
    </row>
    <row r="434" spans="2:3" x14ac:dyDescent="0.3">
      <c r="B434" t="s">
        <v>20</v>
      </c>
      <c r="C434">
        <v>2353</v>
      </c>
    </row>
    <row r="435" spans="2:3" x14ac:dyDescent="0.3">
      <c r="B435" t="s">
        <v>20</v>
      </c>
      <c r="C435">
        <v>78</v>
      </c>
    </row>
    <row r="436" spans="2:3" x14ac:dyDescent="0.3">
      <c r="B436" t="s">
        <v>20</v>
      </c>
      <c r="C436">
        <v>174</v>
      </c>
    </row>
    <row r="437" spans="2:3" x14ac:dyDescent="0.3">
      <c r="B437" t="s">
        <v>20</v>
      </c>
      <c r="C437">
        <v>164</v>
      </c>
    </row>
    <row r="438" spans="2:3" x14ac:dyDescent="0.3">
      <c r="B438" t="s">
        <v>20</v>
      </c>
      <c r="C438">
        <v>161</v>
      </c>
    </row>
    <row r="439" spans="2:3" x14ac:dyDescent="0.3">
      <c r="B439" t="s">
        <v>20</v>
      </c>
      <c r="C439">
        <v>138</v>
      </c>
    </row>
    <row r="440" spans="2:3" x14ac:dyDescent="0.3">
      <c r="B440" t="s">
        <v>20</v>
      </c>
      <c r="C440">
        <v>3308</v>
      </c>
    </row>
    <row r="441" spans="2:3" x14ac:dyDescent="0.3">
      <c r="B441" t="s">
        <v>20</v>
      </c>
      <c r="C441">
        <v>127</v>
      </c>
    </row>
    <row r="442" spans="2:3" x14ac:dyDescent="0.3">
      <c r="B442" t="s">
        <v>20</v>
      </c>
      <c r="C442">
        <v>207</v>
      </c>
    </row>
    <row r="443" spans="2:3" x14ac:dyDescent="0.3">
      <c r="B443" t="s">
        <v>20</v>
      </c>
      <c r="C443">
        <v>181</v>
      </c>
    </row>
    <row r="444" spans="2:3" x14ac:dyDescent="0.3">
      <c r="B444" t="s">
        <v>20</v>
      </c>
      <c r="C444">
        <v>110</v>
      </c>
    </row>
    <row r="445" spans="2:3" x14ac:dyDescent="0.3">
      <c r="B445" t="s">
        <v>20</v>
      </c>
      <c r="C445">
        <v>185</v>
      </c>
    </row>
    <row r="446" spans="2:3" x14ac:dyDescent="0.3">
      <c r="B446" t="s">
        <v>20</v>
      </c>
      <c r="C446">
        <v>121</v>
      </c>
    </row>
    <row r="447" spans="2:3" x14ac:dyDescent="0.3">
      <c r="B447" t="s">
        <v>20</v>
      </c>
      <c r="C447">
        <v>106</v>
      </c>
    </row>
    <row r="448" spans="2:3" x14ac:dyDescent="0.3">
      <c r="B448" t="s">
        <v>20</v>
      </c>
      <c r="C448">
        <v>142</v>
      </c>
    </row>
    <row r="449" spans="2:3" x14ac:dyDescent="0.3">
      <c r="B449" t="s">
        <v>20</v>
      </c>
      <c r="C449">
        <v>233</v>
      </c>
    </row>
    <row r="450" spans="2:3" x14ac:dyDescent="0.3">
      <c r="B450" t="s">
        <v>20</v>
      </c>
      <c r="C450">
        <v>218</v>
      </c>
    </row>
    <row r="451" spans="2:3" x14ac:dyDescent="0.3">
      <c r="B451" t="s">
        <v>20</v>
      </c>
      <c r="C451">
        <v>76</v>
      </c>
    </row>
    <row r="452" spans="2:3" x14ac:dyDescent="0.3">
      <c r="B452" t="s">
        <v>20</v>
      </c>
      <c r="C452">
        <v>43</v>
      </c>
    </row>
    <row r="453" spans="2:3" x14ac:dyDescent="0.3">
      <c r="B453" t="s">
        <v>20</v>
      </c>
      <c r="C453">
        <v>221</v>
      </c>
    </row>
    <row r="454" spans="2:3" x14ac:dyDescent="0.3">
      <c r="B454" t="s">
        <v>20</v>
      </c>
      <c r="C454">
        <v>2805</v>
      </c>
    </row>
    <row r="455" spans="2:3" x14ac:dyDescent="0.3">
      <c r="B455" t="s">
        <v>20</v>
      </c>
      <c r="C455">
        <v>68</v>
      </c>
    </row>
    <row r="456" spans="2:3" x14ac:dyDescent="0.3">
      <c r="B456" t="s">
        <v>20</v>
      </c>
      <c r="C456">
        <v>183</v>
      </c>
    </row>
    <row r="457" spans="2:3" x14ac:dyDescent="0.3">
      <c r="B457" t="s">
        <v>20</v>
      </c>
      <c r="C457">
        <v>133</v>
      </c>
    </row>
    <row r="458" spans="2:3" x14ac:dyDescent="0.3">
      <c r="B458" t="s">
        <v>20</v>
      </c>
      <c r="C458">
        <v>2489</v>
      </c>
    </row>
    <row r="459" spans="2:3" x14ac:dyDescent="0.3">
      <c r="B459" t="s">
        <v>20</v>
      </c>
      <c r="C459">
        <v>69</v>
      </c>
    </row>
    <row r="460" spans="2:3" x14ac:dyDescent="0.3">
      <c r="B460" t="s">
        <v>20</v>
      </c>
      <c r="C460">
        <v>279</v>
      </c>
    </row>
    <row r="461" spans="2:3" x14ac:dyDescent="0.3">
      <c r="B461" t="s">
        <v>20</v>
      </c>
      <c r="C461">
        <v>210</v>
      </c>
    </row>
    <row r="462" spans="2:3" x14ac:dyDescent="0.3">
      <c r="B462" t="s">
        <v>20</v>
      </c>
      <c r="C462">
        <v>2100</v>
      </c>
    </row>
    <row r="463" spans="2:3" x14ac:dyDescent="0.3">
      <c r="B463" t="s">
        <v>20</v>
      </c>
      <c r="C463">
        <v>252</v>
      </c>
    </row>
    <row r="464" spans="2:3" x14ac:dyDescent="0.3">
      <c r="B464" t="s">
        <v>20</v>
      </c>
      <c r="C464">
        <v>1280</v>
      </c>
    </row>
    <row r="465" spans="2:3" x14ac:dyDescent="0.3">
      <c r="B465" t="s">
        <v>20</v>
      </c>
      <c r="C465">
        <v>157</v>
      </c>
    </row>
    <row r="466" spans="2:3" x14ac:dyDescent="0.3">
      <c r="B466" t="s">
        <v>20</v>
      </c>
      <c r="C466">
        <v>194</v>
      </c>
    </row>
    <row r="467" spans="2:3" x14ac:dyDescent="0.3">
      <c r="B467" t="s">
        <v>20</v>
      </c>
      <c r="C467">
        <v>82</v>
      </c>
    </row>
    <row r="468" spans="2:3" x14ac:dyDescent="0.3">
      <c r="B468" t="s">
        <v>20</v>
      </c>
      <c r="C468">
        <v>4233</v>
      </c>
    </row>
    <row r="469" spans="2:3" x14ac:dyDescent="0.3">
      <c r="B469" t="s">
        <v>20</v>
      </c>
      <c r="C469">
        <v>1297</v>
      </c>
    </row>
    <row r="470" spans="2:3" x14ac:dyDescent="0.3">
      <c r="B470" t="s">
        <v>20</v>
      </c>
      <c r="C470">
        <v>165</v>
      </c>
    </row>
    <row r="471" spans="2:3" x14ac:dyDescent="0.3">
      <c r="B471" t="s">
        <v>20</v>
      </c>
      <c r="C471">
        <v>119</v>
      </c>
    </row>
    <row r="472" spans="2:3" x14ac:dyDescent="0.3">
      <c r="B472" t="s">
        <v>20</v>
      </c>
      <c r="C472">
        <v>1797</v>
      </c>
    </row>
    <row r="473" spans="2:3" x14ac:dyDescent="0.3">
      <c r="B473" t="s">
        <v>20</v>
      </c>
      <c r="C473">
        <v>261</v>
      </c>
    </row>
    <row r="474" spans="2:3" x14ac:dyDescent="0.3">
      <c r="B474" t="s">
        <v>20</v>
      </c>
      <c r="C474">
        <v>157</v>
      </c>
    </row>
    <row r="475" spans="2:3" x14ac:dyDescent="0.3">
      <c r="B475" t="s">
        <v>20</v>
      </c>
      <c r="C475">
        <v>3533</v>
      </c>
    </row>
    <row r="476" spans="2:3" x14ac:dyDescent="0.3">
      <c r="B476" t="s">
        <v>20</v>
      </c>
      <c r="C476">
        <v>155</v>
      </c>
    </row>
    <row r="477" spans="2:3" x14ac:dyDescent="0.3">
      <c r="B477" t="s">
        <v>20</v>
      </c>
      <c r="C477">
        <v>132</v>
      </c>
    </row>
    <row r="478" spans="2:3" x14ac:dyDescent="0.3">
      <c r="B478" t="s">
        <v>20</v>
      </c>
      <c r="C478">
        <v>1354</v>
      </c>
    </row>
    <row r="479" spans="2:3" x14ac:dyDescent="0.3">
      <c r="B479" t="s">
        <v>20</v>
      </c>
      <c r="C479">
        <v>48</v>
      </c>
    </row>
    <row r="480" spans="2:3" x14ac:dyDescent="0.3">
      <c r="B480" t="s">
        <v>20</v>
      </c>
      <c r="C480">
        <v>110</v>
      </c>
    </row>
    <row r="481" spans="2:3" x14ac:dyDescent="0.3">
      <c r="B481" t="s">
        <v>20</v>
      </c>
      <c r="C481">
        <v>172</v>
      </c>
    </row>
    <row r="482" spans="2:3" x14ac:dyDescent="0.3">
      <c r="B482" t="s">
        <v>20</v>
      </c>
      <c r="C482">
        <v>307</v>
      </c>
    </row>
    <row r="483" spans="2:3" x14ac:dyDescent="0.3">
      <c r="B483" t="s">
        <v>20</v>
      </c>
      <c r="C483">
        <v>160</v>
      </c>
    </row>
    <row r="484" spans="2:3" x14ac:dyDescent="0.3">
      <c r="B484" t="s">
        <v>20</v>
      </c>
      <c r="C484">
        <v>1467</v>
      </c>
    </row>
    <row r="485" spans="2:3" x14ac:dyDescent="0.3">
      <c r="B485" t="s">
        <v>20</v>
      </c>
      <c r="C485">
        <v>2662</v>
      </c>
    </row>
    <row r="486" spans="2:3" x14ac:dyDescent="0.3">
      <c r="B486" t="s">
        <v>20</v>
      </c>
      <c r="C486">
        <v>452</v>
      </c>
    </row>
    <row r="487" spans="2:3" x14ac:dyDescent="0.3">
      <c r="B487" t="s">
        <v>20</v>
      </c>
      <c r="C487">
        <v>158</v>
      </c>
    </row>
    <row r="488" spans="2:3" x14ac:dyDescent="0.3">
      <c r="B488" t="s">
        <v>20</v>
      </c>
      <c r="C488">
        <v>225</v>
      </c>
    </row>
    <row r="489" spans="2:3" x14ac:dyDescent="0.3">
      <c r="B489" t="s">
        <v>20</v>
      </c>
      <c r="C489">
        <v>65</v>
      </c>
    </row>
    <row r="490" spans="2:3" x14ac:dyDescent="0.3">
      <c r="B490" t="s">
        <v>20</v>
      </c>
      <c r="C490">
        <v>163</v>
      </c>
    </row>
    <row r="491" spans="2:3" x14ac:dyDescent="0.3">
      <c r="B491" t="s">
        <v>20</v>
      </c>
      <c r="C491">
        <v>85</v>
      </c>
    </row>
    <row r="492" spans="2:3" x14ac:dyDescent="0.3">
      <c r="B492" t="s">
        <v>20</v>
      </c>
      <c r="C492">
        <v>217</v>
      </c>
    </row>
    <row r="493" spans="2:3" x14ac:dyDescent="0.3">
      <c r="B493" t="s">
        <v>20</v>
      </c>
      <c r="C493">
        <v>150</v>
      </c>
    </row>
    <row r="494" spans="2:3" x14ac:dyDescent="0.3">
      <c r="B494" t="s">
        <v>20</v>
      </c>
      <c r="C494">
        <v>3272</v>
      </c>
    </row>
    <row r="495" spans="2:3" x14ac:dyDescent="0.3">
      <c r="B495" t="s">
        <v>20</v>
      </c>
      <c r="C495">
        <v>300</v>
      </c>
    </row>
    <row r="496" spans="2:3" x14ac:dyDescent="0.3">
      <c r="B496" t="s">
        <v>20</v>
      </c>
      <c r="C496">
        <v>126</v>
      </c>
    </row>
    <row r="497" spans="2:3" x14ac:dyDescent="0.3">
      <c r="B497" t="s">
        <v>20</v>
      </c>
      <c r="C497">
        <v>2320</v>
      </c>
    </row>
    <row r="498" spans="2:3" x14ac:dyDescent="0.3">
      <c r="B498" t="s">
        <v>20</v>
      </c>
      <c r="C498">
        <v>81</v>
      </c>
    </row>
    <row r="499" spans="2:3" x14ac:dyDescent="0.3">
      <c r="B499" t="s">
        <v>20</v>
      </c>
      <c r="C499">
        <v>1887</v>
      </c>
    </row>
    <row r="500" spans="2:3" x14ac:dyDescent="0.3">
      <c r="B500" t="s">
        <v>20</v>
      </c>
      <c r="C500">
        <v>4358</v>
      </c>
    </row>
    <row r="501" spans="2:3" x14ac:dyDescent="0.3">
      <c r="B501" t="s">
        <v>20</v>
      </c>
      <c r="C501">
        <v>53</v>
      </c>
    </row>
    <row r="502" spans="2:3" x14ac:dyDescent="0.3">
      <c r="B502" t="s">
        <v>20</v>
      </c>
      <c r="C502">
        <v>2414</v>
      </c>
    </row>
    <row r="503" spans="2:3" x14ac:dyDescent="0.3">
      <c r="B503" t="s">
        <v>20</v>
      </c>
      <c r="C503">
        <v>80</v>
      </c>
    </row>
    <row r="504" spans="2:3" x14ac:dyDescent="0.3">
      <c r="B504" t="s">
        <v>20</v>
      </c>
      <c r="C504">
        <v>193</v>
      </c>
    </row>
    <row r="505" spans="2:3" x14ac:dyDescent="0.3">
      <c r="B505" t="s">
        <v>20</v>
      </c>
      <c r="C505">
        <v>52</v>
      </c>
    </row>
    <row r="506" spans="2:3" x14ac:dyDescent="0.3">
      <c r="B506" t="s">
        <v>20</v>
      </c>
      <c r="C506">
        <v>290</v>
      </c>
    </row>
    <row r="507" spans="2:3" x14ac:dyDescent="0.3">
      <c r="B507" t="s">
        <v>20</v>
      </c>
      <c r="C507">
        <v>122</v>
      </c>
    </row>
    <row r="508" spans="2:3" x14ac:dyDescent="0.3">
      <c r="B508" t="s">
        <v>20</v>
      </c>
      <c r="C508">
        <v>1470</v>
      </c>
    </row>
    <row r="509" spans="2:3" x14ac:dyDescent="0.3">
      <c r="B509" t="s">
        <v>20</v>
      </c>
      <c r="C509">
        <v>165</v>
      </c>
    </row>
    <row r="510" spans="2:3" x14ac:dyDescent="0.3">
      <c r="B510" t="s">
        <v>20</v>
      </c>
      <c r="C510">
        <v>182</v>
      </c>
    </row>
    <row r="511" spans="2:3" x14ac:dyDescent="0.3">
      <c r="B511" t="s">
        <v>20</v>
      </c>
      <c r="C511">
        <v>199</v>
      </c>
    </row>
    <row r="512" spans="2:3" x14ac:dyDescent="0.3">
      <c r="B512" t="s">
        <v>20</v>
      </c>
      <c r="C512">
        <v>56</v>
      </c>
    </row>
    <row r="513" spans="2:3" x14ac:dyDescent="0.3">
      <c r="B513" t="s">
        <v>20</v>
      </c>
      <c r="C513">
        <v>1460</v>
      </c>
    </row>
    <row r="514" spans="2:3" x14ac:dyDescent="0.3">
      <c r="B514" t="s">
        <v>20</v>
      </c>
      <c r="C514">
        <v>123</v>
      </c>
    </row>
    <row r="515" spans="2:3" x14ac:dyDescent="0.3">
      <c r="B515" t="s">
        <v>20</v>
      </c>
      <c r="C515">
        <v>159</v>
      </c>
    </row>
    <row r="516" spans="2:3" x14ac:dyDescent="0.3">
      <c r="B516" t="s">
        <v>20</v>
      </c>
      <c r="C516">
        <v>110</v>
      </c>
    </row>
    <row r="517" spans="2:3" x14ac:dyDescent="0.3">
      <c r="B517" t="s">
        <v>20</v>
      </c>
      <c r="C517">
        <v>236</v>
      </c>
    </row>
    <row r="518" spans="2:3" x14ac:dyDescent="0.3">
      <c r="B518" t="s">
        <v>20</v>
      </c>
      <c r="C518">
        <v>191</v>
      </c>
    </row>
    <row r="519" spans="2:3" x14ac:dyDescent="0.3">
      <c r="B519" t="s">
        <v>20</v>
      </c>
      <c r="C519">
        <v>3934</v>
      </c>
    </row>
    <row r="520" spans="2:3" x14ac:dyDescent="0.3">
      <c r="B520" t="s">
        <v>20</v>
      </c>
      <c r="C520">
        <v>80</v>
      </c>
    </row>
    <row r="521" spans="2:3" x14ac:dyDescent="0.3">
      <c r="B521" t="s">
        <v>20</v>
      </c>
      <c r="C521">
        <v>462</v>
      </c>
    </row>
    <row r="522" spans="2:3" x14ac:dyDescent="0.3">
      <c r="B522" t="s">
        <v>20</v>
      </c>
      <c r="C522">
        <v>179</v>
      </c>
    </row>
    <row r="523" spans="2:3" x14ac:dyDescent="0.3">
      <c r="B523" t="s">
        <v>20</v>
      </c>
      <c r="C523">
        <v>1866</v>
      </c>
    </row>
    <row r="524" spans="2:3" x14ac:dyDescent="0.3">
      <c r="B524" t="s">
        <v>20</v>
      </c>
      <c r="C524">
        <v>156</v>
      </c>
    </row>
    <row r="525" spans="2:3" x14ac:dyDescent="0.3">
      <c r="B525" t="s">
        <v>20</v>
      </c>
      <c r="C525">
        <v>255</v>
      </c>
    </row>
    <row r="526" spans="2:3" x14ac:dyDescent="0.3">
      <c r="B526" t="s">
        <v>20</v>
      </c>
      <c r="C526">
        <v>2261</v>
      </c>
    </row>
    <row r="527" spans="2:3" x14ac:dyDescent="0.3">
      <c r="B527" t="s">
        <v>20</v>
      </c>
      <c r="C527">
        <v>40</v>
      </c>
    </row>
    <row r="528" spans="2:3" x14ac:dyDescent="0.3">
      <c r="B528" t="s">
        <v>20</v>
      </c>
      <c r="C528">
        <v>2289</v>
      </c>
    </row>
    <row r="529" spans="2:3" x14ac:dyDescent="0.3">
      <c r="B529" t="s">
        <v>20</v>
      </c>
      <c r="C529">
        <v>65</v>
      </c>
    </row>
    <row r="530" spans="2:3" x14ac:dyDescent="0.3">
      <c r="B530" t="s">
        <v>20</v>
      </c>
      <c r="C530">
        <v>3777</v>
      </c>
    </row>
    <row r="531" spans="2:3" x14ac:dyDescent="0.3">
      <c r="B531" t="s">
        <v>20</v>
      </c>
      <c r="C531">
        <v>184</v>
      </c>
    </row>
    <row r="532" spans="2:3" x14ac:dyDescent="0.3">
      <c r="B532" t="s">
        <v>20</v>
      </c>
      <c r="C532">
        <v>85</v>
      </c>
    </row>
    <row r="533" spans="2:3" x14ac:dyDescent="0.3">
      <c r="B533" t="s">
        <v>20</v>
      </c>
      <c r="C533">
        <v>144</v>
      </c>
    </row>
    <row r="534" spans="2:3" x14ac:dyDescent="0.3">
      <c r="B534" t="s">
        <v>20</v>
      </c>
      <c r="C534">
        <v>1902</v>
      </c>
    </row>
    <row r="535" spans="2:3" x14ac:dyDescent="0.3">
      <c r="B535" t="s">
        <v>20</v>
      </c>
      <c r="C535">
        <v>105</v>
      </c>
    </row>
    <row r="536" spans="2:3" x14ac:dyDescent="0.3">
      <c r="B536" t="s">
        <v>20</v>
      </c>
      <c r="C536">
        <v>132</v>
      </c>
    </row>
    <row r="537" spans="2:3" x14ac:dyDescent="0.3">
      <c r="B537" t="s">
        <v>20</v>
      </c>
      <c r="C537">
        <v>96</v>
      </c>
    </row>
    <row r="538" spans="2:3" x14ac:dyDescent="0.3">
      <c r="B538" t="s">
        <v>20</v>
      </c>
      <c r="C538">
        <v>114</v>
      </c>
    </row>
    <row r="539" spans="2:3" x14ac:dyDescent="0.3">
      <c r="B539" t="s">
        <v>20</v>
      </c>
      <c r="C539">
        <v>203</v>
      </c>
    </row>
    <row r="540" spans="2:3" x14ac:dyDescent="0.3">
      <c r="B540" t="s">
        <v>20</v>
      </c>
      <c r="C540">
        <v>1559</v>
      </c>
    </row>
    <row r="541" spans="2:3" x14ac:dyDescent="0.3">
      <c r="B541" t="s">
        <v>20</v>
      </c>
      <c r="C541">
        <v>1548</v>
      </c>
    </row>
    <row r="542" spans="2:3" x14ac:dyDescent="0.3">
      <c r="B542" t="s">
        <v>20</v>
      </c>
      <c r="C542">
        <v>80</v>
      </c>
    </row>
    <row r="543" spans="2:3" x14ac:dyDescent="0.3">
      <c r="B543" t="s">
        <v>20</v>
      </c>
      <c r="C543">
        <v>131</v>
      </c>
    </row>
    <row r="544" spans="2:3" x14ac:dyDescent="0.3">
      <c r="B544" t="s">
        <v>20</v>
      </c>
      <c r="C544">
        <v>112</v>
      </c>
    </row>
    <row r="545" spans="2:3" x14ac:dyDescent="0.3">
      <c r="B545" t="s">
        <v>20</v>
      </c>
      <c r="C545">
        <v>155</v>
      </c>
    </row>
    <row r="546" spans="2:3" x14ac:dyDescent="0.3">
      <c r="B546" t="s">
        <v>20</v>
      </c>
      <c r="C546">
        <v>266</v>
      </c>
    </row>
    <row r="547" spans="2:3" x14ac:dyDescent="0.3">
      <c r="B547" t="s">
        <v>20</v>
      </c>
      <c r="C547">
        <v>155</v>
      </c>
    </row>
    <row r="548" spans="2:3" x14ac:dyDescent="0.3">
      <c r="B548" t="s">
        <v>20</v>
      </c>
      <c r="C548">
        <v>207</v>
      </c>
    </row>
    <row r="549" spans="2:3" x14ac:dyDescent="0.3">
      <c r="B549" t="s">
        <v>20</v>
      </c>
      <c r="C549">
        <v>245</v>
      </c>
    </row>
    <row r="550" spans="2:3" x14ac:dyDescent="0.3">
      <c r="B550" t="s">
        <v>20</v>
      </c>
      <c r="C550">
        <v>1573</v>
      </c>
    </row>
    <row r="551" spans="2:3" x14ac:dyDescent="0.3">
      <c r="B551" t="s">
        <v>20</v>
      </c>
      <c r="C551">
        <v>114</v>
      </c>
    </row>
    <row r="552" spans="2:3" x14ac:dyDescent="0.3">
      <c r="B552" t="s">
        <v>20</v>
      </c>
      <c r="C552">
        <v>93</v>
      </c>
    </row>
    <row r="553" spans="2:3" x14ac:dyDescent="0.3">
      <c r="B553" t="s">
        <v>20</v>
      </c>
      <c r="C553">
        <v>1681</v>
      </c>
    </row>
    <row r="554" spans="2:3" x14ac:dyDescent="0.3">
      <c r="B554" t="s">
        <v>20</v>
      </c>
      <c r="C554">
        <v>32</v>
      </c>
    </row>
    <row r="555" spans="2:3" x14ac:dyDescent="0.3">
      <c r="B555" t="s">
        <v>20</v>
      </c>
      <c r="C555">
        <v>135</v>
      </c>
    </row>
    <row r="556" spans="2:3" x14ac:dyDescent="0.3">
      <c r="B556" t="s">
        <v>20</v>
      </c>
      <c r="C556">
        <v>140</v>
      </c>
    </row>
    <row r="557" spans="2:3" x14ac:dyDescent="0.3">
      <c r="B557" t="s">
        <v>20</v>
      </c>
      <c r="C557">
        <v>92</v>
      </c>
    </row>
    <row r="558" spans="2:3" x14ac:dyDescent="0.3">
      <c r="B558" t="s">
        <v>20</v>
      </c>
      <c r="C558">
        <v>1015</v>
      </c>
    </row>
    <row r="559" spans="2:3" x14ac:dyDescent="0.3">
      <c r="B559" t="s">
        <v>20</v>
      </c>
      <c r="C559">
        <v>323</v>
      </c>
    </row>
    <row r="560" spans="2:3" x14ac:dyDescent="0.3">
      <c r="B560" t="s">
        <v>20</v>
      </c>
      <c r="C560">
        <v>2326</v>
      </c>
    </row>
    <row r="561" spans="2:3" x14ac:dyDescent="0.3">
      <c r="B561" t="s">
        <v>20</v>
      </c>
      <c r="C561">
        <v>381</v>
      </c>
    </row>
    <row r="562" spans="2:3" x14ac:dyDescent="0.3">
      <c r="B562" t="s">
        <v>20</v>
      </c>
      <c r="C562">
        <v>480</v>
      </c>
    </row>
    <row r="563" spans="2:3" x14ac:dyDescent="0.3">
      <c r="B563" t="s">
        <v>20</v>
      </c>
      <c r="C563">
        <v>226</v>
      </c>
    </row>
    <row r="564" spans="2:3" x14ac:dyDescent="0.3">
      <c r="B564" t="s">
        <v>20</v>
      </c>
      <c r="C564">
        <v>241</v>
      </c>
    </row>
    <row r="565" spans="2:3" x14ac:dyDescent="0.3">
      <c r="B565" t="s">
        <v>20</v>
      </c>
      <c r="C565">
        <v>132</v>
      </c>
    </row>
    <row r="566" spans="2:3" x14ac:dyDescent="0.3">
      <c r="B566" t="s">
        <v>20</v>
      </c>
      <c r="C566">
        <v>2043</v>
      </c>
    </row>
  </sheetData>
  <conditionalFormatting sqref="B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141">
    <cfRule type="containsText" dxfId="11" priority="8" operator="containsText" text="live">
      <formula>NOT(ISERROR(SEARCH("live",B1)))</formula>
    </cfRule>
    <cfRule type="containsText" dxfId="10" priority="9" operator="containsText" text="canceled">
      <formula>NOT(ISERROR(SEARCH("canceled",B1)))</formula>
    </cfRule>
    <cfRule type="containsText" dxfId="9" priority="10" operator="containsText" text="successful">
      <formula>NOT(ISERROR(SEARCH("successful",B1)))</formula>
    </cfRule>
    <cfRule type="containsText" dxfId="8" priority="11" operator="containsText" text="failed">
      <formula>NOT(ISERROR(SEARCH("failed",B1)))</formula>
    </cfRule>
    <cfRule type="uniqueValues" priority="12"/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7940">
    <cfRule type="containsText" dxfId="7" priority="1" operator="containsText" text="live">
      <formula>NOT(ISERROR(SEARCH("live",E1)))</formula>
    </cfRule>
    <cfRule type="containsText" dxfId="6" priority="2" operator="containsText" text="canceled">
      <formula>NOT(ISERROR(SEARCH("canceled",E1)))</formula>
    </cfRule>
    <cfRule type="containsText" dxfId="5" priority="3" operator="containsText" text="successful">
      <formula>NOT(ISERROR(SEARCH("successful",E1)))</formula>
    </cfRule>
    <cfRule type="containsText" dxfId="4" priority="4" operator="containsText" text="failed">
      <formula>NOT(ISERROR(SEARCH("failed",E1)))</formula>
    </cfRule>
    <cfRule type="uniqueValues" priority="5"/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zoomScale="73" zoomScaleNormal="85" workbookViewId="0">
      <selection activeCell="H5" sqref="H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5.8984375" customWidth="1"/>
    <col min="8" max="8" width="13" bestFit="1" customWidth="1"/>
    <col min="9" max="9" width="14.8984375" customWidth="1"/>
    <col min="12" max="13" width="11.19921875" bestFit="1" customWidth="1"/>
    <col min="16" max="16" width="28" bestFit="1" customWidth="1"/>
    <col min="17" max="17" width="16" customWidth="1"/>
    <col min="18" max="18" width="15.296875" customWidth="1"/>
    <col min="19" max="19" width="22.09765625" style="9" customWidth="1"/>
    <col min="20" max="20" width="24" style="9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2064</v>
      </c>
      <c r="R1" s="1" t="s">
        <v>2065</v>
      </c>
      <c r="S1" s="8" t="s">
        <v>2071</v>
      </c>
      <c r="T1" s="8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ROUND((E2/D2)*100,0)</f>
        <v>0</v>
      </c>
      <c r="G2" t="s">
        <v>14</v>
      </c>
      <c r="H2">
        <v>0</v>
      </c>
      <c r="I2">
        <f>IF( H2,ROUND(E2/H2, 2),0)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2031</v>
      </c>
      <c r="R2" t="s">
        <v>2032</v>
      </c>
      <c r="S2" s="9">
        <f>(((L2/60)/60)/24)+DATE(1970,1,1)</f>
        <v>42336.25</v>
      </c>
      <c r="T2" s="9">
        <f>(((M2/60)/60)/24)+DATE(1970,1,1)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ROUND((E3/D3)*100,0)</f>
        <v>1040</v>
      </c>
      <c r="G3" t="s">
        <v>20</v>
      </c>
      <c r="H3">
        <v>158</v>
      </c>
      <c r="I3">
        <f t="shared" ref="I3:I66" si="1">IF( H3,ROUND(E3/H3, 2),0)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2033</v>
      </c>
      <c r="R3" t="s">
        <v>2034</v>
      </c>
      <c r="S3" s="9">
        <f t="shared" ref="S3:S66" si="2">(((L3/60)/60)/24)+DATE(1970,1,1)</f>
        <v>41870.208333333336</v>
      </c>
      <c r="T3" s="9">
        <f t="shared" ref="T3:T66" si="3">(((M3/60)/60)/24)+DATE(1970,1,1)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2035</v>
      </c>
      <c r="R4" t="s">
        <v>2036</v>
      </c>
      <c r="S4" s="9">
        <f t="shared" si="2"/>
        <v>41595.25</v>
      </c>
      <c r="T4" s="9">
        <f t="shared" si="3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2033</v>
      </c>
      <c r="R5" t="s">
        <v>2034</v>
      </c>
      <c r="S5" s="9">
        <f t="shared" si="2"/>
        <v>43688.208333333328</v>
      </c>
      <c r="T5" s="9">
        <f t="shared" si="3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2037</v>
      </c>
      <c r="R6" t="s">
        <v>2038</v>
      </c>
      <c r="S6" s="9">
        <f t="shared" si="2"/>
        <v>43485.25</v>
      </c>
      <c r="T6" s="9">
        <f t="shared" si="3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2037</v>
      </c>
      <c r="R7" t="s">
        <v>2038</v>
      </c>
      <c r="S7" s="9">
        <f t="shared" si="2"/>
        <v>41149.208333333336</v>
      </c>
      <c r="T7" s="9">
        <f t="shared" si="3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2039</v>
      </c>
      <c r="R8" t="s">
        <v>2040</v>
      </c>
      <c r="S8" s="9">
        <f t="shared" si="2"/>
        <v>42991.208333333328</v>
      </c>
      <c r="T8" s="9">
        <f t="shared" si="3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2037</v>
      </c>
      <c r="R9" t="s">
        <v>2038</v>
      </c>
      <c r="S9" s="9">
        <f t="shared" si="2"/>
        <v>42229.208333333328</v>
      </c>
      <c r="T9" s="9">
        <f t="shared" si="3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2037</v>
      </c>
      <c r="R10" t="s">
        <v>2038</v>
      </c>
      <c r="S10" s="9">
        <f t="shared" si="2"/>
        <v>40399.208333333336</v>
      </c>
      <c r="T10" s="9">
        <f t="shared" si="3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2033</v>
      </c>
      <c r="R11" t="s">
        <v>2041</v>
      </c>
      <c r="S11" s="9">
        <f t="shared" si="2"/>
        <v>41536.208333333336</v>
      </c>
      <c r="T11" s="9">
        <f t="shared" si="3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2039</v>
      </c>
      <c r="R12" t="s">
        <v>2042</v>
      </c>
      <c r="S12" s="9">
        <f t="shared" si="2"/>
        <v>40404.208333333336</v>
      </c>
      <c r="T12" s="9">
        <f t="shared" si="3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2037</v>
      </c>
      <c r="R13" t="s">
        <v>2038</v>
      </c>
      <c r="S13" s="9">
        <f t="shared" si="2"/>
        <v>40442.208333333336</v>
      </c>
      <c r="T13" s="9">
        <f t="shared" si="3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2039</v>
      </c>
      <c r="R14" t="s">
        <v>2042</v>
      </c>
      <c r="S14" s="9">
        <f t="shared" si="2"/>
        <v>43760.208333333328</v>
      </c>
      <c r="T14" s="9">
        <f t="shared" si="3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2033</v>
      </c>
      <c r="R15" t="s">
        <v>2043</v>
      </c>
      <c r="S15" s="9">
        <f t="shared" si="2"/>
        <v>42532.208333333328</v>
      </c>
      <c r="T15" s="9">
        <f t="shared" si="3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2033</v>
      </c>
      <c r="R16" t="s">
        <v>2043</v>
      </c>
      <c r="S16" s="9">
        <f t="shared" si="2"/>
        <v>40974.25</v>
      </c>
      <c r="T16" s="9">
        <f t="shared" si="3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2035</v>
      </c>
      <c r="R17" t="s">
        <v>2044</v>
      </c>
      <c r="S17" s="9">
        <f t="shared" si="2"/>
        <v>43809.25</v>
      </c>
      <c r="T17" s="9">
        <f t="shared" si="3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2045</v>
      </c>
      <c r="R18" t="s">
        <v>2046</v>
      </c>
      <c r="S18" s="9">
        <f t="shared" si="2"/>
        <v>41661.25</v>
      </c>
      <c r="T18" s="9">
        <f t="shared" si="3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2039</v>
      </c>
      <c r="R19" t="s">
        <v>2047</v>
      </c>
      <c r="S19" s="9">
        <f t="shared" si="2"/>
        <v>40555.25</v>
      </c>
      <c r="T19" s="9">
        <f t="shared" si="3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2037</v>
      </c>
      <c r="R20" t="s">
        <v>2038</v>
      </c>
      <c r="S20" s="9">
        <f t="shared" si="2"/>
        <v>43351.208333333328</v>
      </c>
      <c r="T20" s="9">
        <f t="shared" si="3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2037</v>
      </c>
      <c r="R21" t="s">
        <v>2038</v>
      </c>
      <c r="S21" s="9">
        <f t="shared" si="2"/>
        <v>43528.25</v>
      </c>
      <c r="T21" s="9">
        <f t="shared" si="3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2039</v>
      </c>
      <c r="R22" t="s">
        <v>2042</v>
      </c>
      <c r="S22" s="9">
        <f t="shared" si="2"/>
        <v>41848.208333333336</v>
      </c>
      <c r="T22" s="9">
        <f t="shared" si="3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2037</v>
      </c>
      <c r="R23" t="s">
        <v>2038</v>
      </c>
      <c r="S23" s="9">
        <f t="shared" si="2"/>
        <v>40770.208333333336</v>
      </c>
      <c r="T23" s="9">
        <f t="shared" si="3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2037</v>
      </c>
      <c r="R24" t="s">
        <v>2038</v>
      </c>
      <c r="S24" s="9">
        <f t="shared" si="2"/>
        <v>43193.208333333328</v>
      </c>
      <c r="T24" s="9">
        <f t="shared" si="3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2039</v>
      </c>
      <c r="R25" t="s">
        <v>2040</v>
      </c>
      <c r="S25" s="9">
        <f t="shared" si="2"/>
        <v>43510.25</v>
      </c>
      <c r="T25" s="9">
        <f t="shared" si="3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2035</v>
      </c>
      <c r="R26" t="s">
        <v>2044</v>
      </c>
      <c r="S26" s="9">
        <f t="shared" si="2"/>
        <v>41811.208333333336</v>
      </c>
      <c r="T26" s="9">
        <f t="shared" si="3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2048</v>
      </c>
      <c r="R27" t="s">
        <v>2049</v>
      </c>
      <c r="S27" s="9">
        <f t="shared" si="2"/>
        <v>40681.208333333336</v>
      </c>
      <c r="T27" s="9">
        <f t="shared" si="3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2037</v>
      </c>
      <c r="R28" t="s">
        <v>2038</v>
      </c>
      <c r="S28" s="9">
        <f t="shared" si="2"/>
        <v>43312.208333333328</v>
      </c>
      <c r="T28" s="9">
        <f t="shared" si="3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2033</v>
      </c>
      <c r="R29" t="s">
        <v>2034</v>
      </c>
      <c r="S29" s="9">
        <f t="shared" si="2"/>
        <v>42280.208333333328</v>
      </c>
      <c r="T29" s="9">
        <f t="shared" si="3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2037</v>
      </c>
      <c r="R30" t="s">
        <v>2038</v>
      </c>
      <c r="S30" s="9">
        <f t="shared" si="2"/>
        <v>40218.25</v>
      </c>
      <c r="T30" s="9">
        <f t="shared" si="3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2039</v>
      </c>
      <c r="R31" t="s">
        <v>2050</v>
      </c>
      <c r="S31" s="9">
        <f t="shared" si="2"/>
        <v>43301.208333333328</v>
      </c>
      <c r="T31" s="9">
        <f t="shared" si="3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2039</v>
      </c>
      <c r="R32" t="s">
        <v>2047</v>
      </c>
      <c r="S32" s="9">
        <f t="shared" si="2"/>
        <v>43609.208333333328</v>
      </c>
      <c r="T32" s="9">
        <f t="shared" si="3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2048</v>
      </c>
      <c r="R33" t="s">
        <v>2049</v>
      </c>
      <c r="S33" s="9">
        <f t="shared" si="2"/>
        <v>42374.25</v>
      </c>
      <c r="T33" s="9">
        <f t="shared" si="3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2039</v>
      </c>
      <c r="R34" t="s">
        <v>2040</v>
      </c>
      <c r="S34" s="9">
        <f t="shared" si="2"/>
        <v>43110.25</v>
      </c>
      <c r="T34" s="9">
        <f t="shared" si="3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2037</v>
      </c>
      <c r="R35" t="s">
        <v>2038</v>
      </c>
      <c r="S35" s="9">
        <f t="shared" si="2"/>
        <v>41917.208333333336</v>
      </c>
      <c r="T35" s="9">
        <f t="shared" si="3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2039</v>
      </c>
      <c r="R36" t="s">
        <v>2040</v>
      </c>
      <c r="S36" s="9">
        <f t="shared" si="2"/>
        <v>42817.208333333328</v>
      </c>
      <c r="T36" s="9">
        <f t="shared" si="3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2039</v>
      </c>
      <c r="R37" t="s">
        <v>2042</v>
      </c>
      <c r="S37" s="9">
        <f t="shared" si="2"/>
        <v>43484.25</v>
      </c>
      <c r="T37" s="9">
        <f t="shared" si="3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2037</v>
      </c>
      <c r="R38" t="s">
        <v>2038</v>
      </c>
      <c r="S38" s="9">
        <f t="shared" si="2"/>
        <v>40600.25</v>
      </c>
      <c r="T38" s="9">
        <f t="shared" si="3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2045</v>
      </c>
      <c r="R39" t="s">
        <v>2051</v>
      </c>
      <c r="S39" s="9">
        <f t="shared" si="2"/>
        <v>43744.208333333328</v>
      </c>
      <c r="T39" s="9">
        <f t="shared" si="3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2052</v>
      </c>
      <c r="R40" t="s">
        <v>2053</v>
      </c>
      <c r="S40" s="9">
        <f t="shared" si="2"/>
        <v>40469.208333333336</v>
      </c>
      <c r="T40" s="9">
        <f t="shared" si="3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2037</v>
      </c>
      <c r="R41" t="s">
        <v>2038</v>
      </c>
      <c r="S41" s="9">
        <f t="shared" si="2"/>
        <v>41330.25</v>
      </c>
      <c r="T41" s="9">
        <f t="shared" si="3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2035</v>
      </c>
      <c r="R42" t="s">
        <v>2044</v>
      </c>
      <c r="S42" s="9">
        <f t="shared" si="2"/>
        <v>40334.208333333336</v>
      </c>
      <c r="T42" s="9">
        <f t="shared" si="3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2033</v>
      </c>
      <c r="R43" t="s">
        <v>2034</v>
      </c>
      <c r="S43" s="9">
        <f t="shared" si="2"/>
        <v>41156.208333333336</v>
      </c>
      <c r="T43" s="9">
        <f t="shared" si="3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2031</v>
      </c>
      <c r="R44" t="s">
        <v>2032</v>
      </c>
      <c r="S44" s="9">
        <f t="shared" si="2"/>
        <v>40728.208333333336</v>
      </c>
      <c r="T44" s="9">
        <f t="shared" si="3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2045</v>
      </c>
      <c r="R45" t="s">
        <v>2054</v>
      </c>
      <c r="S45" s="9">
        <f t="shared" si="2"/>
        <v>41844.208333333336</v>
      </c>
      <c r="T45" s="9">
        <f t="shared" si="3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2045</v>
      </c>
      <c r="R46" t="s">
        <v>2051</v>
      </c>
      <c r="S46" s="9">
        <f t="shared" si="2"/>
        <v>43541.208333333328</v>
      </c>
      <c r="T46" s="9">
        <f t="shared" si="3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2037</v>
      </c>
      <c r="R47" t="s">
        <v>2038</v>
      </c>
      <c r="S47" s="9">
        <f t="shared" si="2"/>
        <v>42676.208333333328</v>
      </c>
      <c r="T47" s="9">
        <f t="shared" si="3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2033</v>
      </c>
      <c r="R48" t="s">
        <v>2034</v>
      </c>
      <c r="S48" s="9">
        <f t="shared" si="2"/>
        <v>40367.208333333336</v>
      </c>
      <c r="T48" s="9">
        <f t="shared" si="3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2037</v>
      </c>
      <c r="R49" t="s">
        <v>2038</v>
      </c>
      <c r="S49" s="9">
        <f t="shared" si="2"/>
        <v>41727.208333333336</v>
      </c>
      <c r="T49" s="9">
        <f t="shared" si="3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2037</v>
      </c>
      <c r="R50" t="s">
        <v>2038</v>
      </c>
      <c r="S50" s="9">
        <f t="shared" si="2"/>
        <v>42180.208333333328</v>
      </c>
      <c r="T50" s="9">
        <f t="shared" si="3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2033</v>
      </c>
      <c r="R51" t="s">
        <v>2034</v>
      </c>
      <c r="S51" s="9">
        <f t="shared" si="2"/>
        <v>43758.208333333328</v>
      </c>
      <c r="T51" s="9">
        <f t="shared" si="3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2033</v>
      </c>
      <c r="R52" t="s">
        <v>2055</v>
      </c>
      <c r="S52" s="9">
        <f t="shared" si="2"/>
        <v>41487.208333333336</v>
      </c>
      <c r="T52" s="9">
        <f t="shared" si="3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2035</v>
      </c>
      <c r="R53" t="s">
        <v>2044</v>
      </c>
      <c r="S53" s="9">
        <f t="shared" si="2"/>
        <v>40995.208333333336</v>
      </c>
      <c r="T53" s="9">
        <f t="shared" si="3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2037</v>
      </c>
      <c r="R54" t="s">
        <v>2038</v>
      </c>
      <c r="S54" s="9">
        <f t="shared" si="2"/>
        <v>40436.208333333336</v>
      </c>
      <c r="T54" s="9">
        <f t="shared" si="3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2039</v>
      </c>
      <c r="R55" t="s">
        <v>2042</v>
      </c>
      <c r="S55" s="9">
        <f t="shared" si="2"/>
        <v>41779.208333333336</v>
      </c>
      <c r="T55" s="9">
        <f t="shared" si="3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2035</v>
      </c>
      <c r="R56" t="s">
        <v>2044</v>
      </c>
      <c r="S56" s="9">
        <f t="shared" si="2"/>
        <v>43170.25</v>
      </c>
      <c r="T56" s="9">
        <f t="shared" si="3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2033</v>
      </c>
      <c r="R57" t="s">
        <v>2056</v>
      </c>
      <c r="S57" s="9">
        <f t="shared" si="2"/>
        <v>43311.208333333328</v>
      </c>
      <c r="T57" s="9">
        <f t="shared" si="3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2035</v>
      </c>
      <c r="R58" t="s">
        <v>2044</v>
      </c>
      <c r="S58" s="9">
        <f t="shared" si="2"/>
        <v>42014.25</v>
      </c>
      <c r="T58" s="9">
        <f t="shared" si="3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2048</v>
      </c>
      <c r="R59" t="s">
        <v>2049</v>
      </c>
      <c r="S59" s="9">
        <f t="shared" si="2"/>
        <v>42979.208333333328</v>
      </c>
      <c r="T59" s="9">
        <f t="shared" si="3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2037</v>
      </c>
      <c r="R60" t="s">
        <v>2038</v>
      </c>
      <c r="S60" s="9">
        <f t="shared" si="2"/>
        <v>42268.208333333328</v>
      </c>
      <c r="T60" s="9">
        <f t="shared" si="3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2037</v>
      </c>
      <c r="R61" t="s">
        <v>2038</v>
      </c>
      <c r="S61" s="9">
        <f t="shared" si="2"/>
        <v>42898.208333333328</v>
      </c>
      <c r="T61" s="9">
        <f t="shared" si="3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2037</v>
      </c>
      <c r="R62" t="s">
        <v>2038</v>
      </c>
      <c r="S62" s="9">
        <f t="shared" si="2"/>
        <v>41107.208333333336</v>
      </c>
      <c r="T62" s="9">
        <f t="shared" si="3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2037</v>
      </c>
      <c r="R63" t="s">
        <v>2038</v>
      </c>
      <c r="S63" s="9">
        <f t="shared" si="2"/>
        <v>40595.25</v>
      </c>
      <c r="T63" s="9">
        <f t="shared" si="3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2035</v>
      </c>
      <c r="R64" t="s">
        <v>2036</v>
      </c>
      <c r="S64" s="9">
        <f t="shared" si="2"/>
        <v>42160.208333333328</v>
      </c>
      <c r="T64" s="9">
        <f t="shared" si="3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2037</v>
      </c>
      <c r="R65" t="s">
        <v>2038</v>
      </c>
      <c r="S65" s="9">
        <f t="shared" si="2"/>
        <v>42853.208333333328</v>
      </c>
      <c r="T65" s="9">
        <f t="shared" si="3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2035</v>
      </c>
      <c r="R66" t="s">
        <v>2036</v>
      </c>
      <c r="S66" s="9">
        <f t="shared" si="2"/>
        <v>43283.208333333328</v>
      </c>
      <c r="T66" s="9">
        <f t="shared" si="3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ROUND((E67/D67)*100,0)</f>
        <v>236</v>
      </c>
      <c r="G67" t="s">
        <v>20</v>
      </c>
      <c r="H67">
        <v>236</v>
      </c>
      <c r="I67">
        <f t="shared" ref="I67:I130" si="5">IF( H67,ROUND(E67/H67, 2),0)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2037</v>
      </c>
      <c r="R67" t="s">
        <v>2038</v>
      </c>
      <c r="S67" s="9">
        <f t="shared" ref="S67:S130" si="6">(((L67/60)/60)/24)+DATE(1970,1,1)</f>
        <v>40570.25</v>
      </c>
      <c r="T67" s="9">
        <f t="shared" ref="T67:T130" si="7">(((M67/60)/60)/24)+DATE(1970,1,1)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2037</v>
      </c>
      <c r="R68" t="s">
        <v>2038</v>
      </c>
      <c r="S68" s="9">
        <f t="shared" si="6"/>
        <v>42102.208333333328</v>
      </c>
      <c r="T68" s="9">
        <f t="shared" si="7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2035</v>
      </c>
      <c r="R69" t="s">
        <v>2044</v>
      </c>
      <c r="S69" s="9">
        <f t="shared" si="6"/>
        <v>40203.25</v>
      </c>
      <c r="T69" s="9">
        <f t="shared" si="7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2037</v>
      </c>
      <c r="R70" t="s">
        <v>2038</v>
      </c>
      <c r="S70" s="9">
        <f t="shared" si="6"/>
        <v>42943.208333333328</v>
      </c>
      <c r="T70" s="9">
        <f t="shared" si="7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2037</v>
      </c>
      <c r="R71" t="s">
        <v>2038</v>
      </c>
      <c r="S71" s="9">
        <f t="shared" si="6"/>
        <v>40531.25</v>
      </c>
      <c r="T71" s="9">
        <f t="shared" si="7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2037</v>
      </c>
      <c r="R72" t="s">
        <v>2038</v>
      </c>
      <c r="S72" s="9">
        <f t="shared" si="6"/>
        <v>40484.208333333336</v>
      </c>
      <c r="T72" s="9">
        <f t="shared" si="7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2037</v>
      </c>
      <c r="R73" t="s">
        <v>2038</v>
      </c>
      <c r="S73" s="9">
        <f t="shared" si="6"/>
        <v>43799.25</v>
      </c>
      <c r="T73" s="9">
        <f t="shared" si="7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2039</v>
      </c>
      <c r="R74" t="s">
        <v>2047</v>
      </c>
      <c r="S74" s="9">
        <f t="shared" si="6"/>
        <v>42186.208333333328</v>
      </c>
      <c r="T74" s="9">
        <f t="shared" si="7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2033</v>
      </c>
      <c r="R75" t="s">
        <v>2056</v>
      </c>
      <c r="S75" s="9">
        <f t="shared" si="6"/>
        <v>42701.25</v>
      </c>
      <c r="T75" s="9">
        <f t="shared" si="7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2033</v>
      </c>
      <c r="R76" t="s">
        <v>2055</v>
      </c>
      <c r="S76" s="9">
        <f t="shared" si="6"/>
        <v>42456.208333333328</v>
      </c>
      <c r="T76" s="9">
        <f t="shared" si="7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2052</v>
      </c>
      <c r="R77" t="s">
        <v>2053</v>
      </c>
      <c r="S77" s="9">
        <f t="shared" si="6"/>
        <v>43296.208333333328</v>
      </c>
      <c r="T77" s="9">
        <f t="shared" si="7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2037</v>
      </c>
      <c r="R78" t="s">
        <v>2038</v>
      </c>
      <c r="S78" s="9">
        <f t="shared" si="6"/>
        <v>42027.25</v>
      </c>
      <c r="T78" s="9">
        <f t="shared" si="7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2039</v>
      </c>
      <c r="R79" t="s">
        <v>2047</v>
      </c>
      <c r="S79" s="9">
        <f t="shared" si="6"/>
        <v>40448.208333333336</v>
      </c>
      <c r="T79" s="9">
        <f t="shared" si="7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2045</v>
      </c>
      <c r="R80" t="s">
        <v>2057</v>
      </c>
      <c r="S80" s="9">
        <f t="shared" si="6"/>
        <v>43206.208333333328</v>
      </c>
      <c r="T80" s="9">
        <f t="shared" si="7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2037</v>
      </c>
      <c r="R81" t="s">
        <v>2038</v>
      </c>
      <c r="S81" s="9">
        <f t="shared" si="6"/>
        <v>43267.208333333328</v>
      </c>
      <c r="T81" s="9">
        <f t="shared" si="7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2048</v>
      </c>
      <c r="R82" t="s">
        <v>2049</v>
      </c>
      <c r="S82" s="9">
        <f t="shared" si="6"/>
        <v>42976.208333333328</v>
      </c>
      <c r="T82" s="9">
        <f t="shared" si="7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2033</v>
      </c>
      <c r="R83" t="s">
        <v>2034</v>
      </c>
      <c r="S83" s="9">
        <f t="shared" si="6"/>
        <v>43062.25</v>
      </c>
      <c r="T83" s="9">
        <f t="shared" si="7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2048</v>
      </c>
      <c r="R84" t="s">
        <v>2049</v>
      </c>
      <c r="S84" s="9">
        <f t="shared" si="6"/>
        <v>43482.25</v>
      </c>
      <c r="T84" s="9">
        <f t="shared" si="7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2033</v>
      </c>
      <c r="R85" t="s">
        <v>2041</v>
      </c>
      <c r="S85" s="9">
        <f t="shared" si="6"/>
        <v>42579.208333333328</v>
      </c>
      <c r="T85" s="9">
        <f t="shared" si="7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2035</v>
      </c>
      <c r="R86" t="s">
        <v>2044</v>
      </c>
      <c r="S86" s="9">
        <f t="shared" si="6"/>
        <v>41118.208333333336</v>
      </c>
      <c r="T86" s="9">
        <f t="shared" si="7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2033</v>
      </c>
      <c r="R87" t="s">
        <v>2043</v>
      </c>
      <c r="S87" s="9">
        <f t="shared" si="6"/>
        <v>40797.208333333336</v>
      </c>
      <c r="T87" s="9">
        <f t="shared" si="7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2037</v>
      </c>
      <c r="R88" t="s">
        <v>2038</v>
      </c>
      <c r="S88" s="9">
        <f t="shared" si="6"/>
        <v>42128.208333333328</v>
      </c>
      <c r="T88" s="9">
        <f t="shared" si="7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2033</v>
      </c>
      <c r="R89" t="s">
        <v>2034</v>
      </c>
      <c r="S89" s="9">
        <f t="shared" si="6"/>
        <v>40610.25</v>
      </c>
      <c r="T89" s="9">
        <f t="shared" si="7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2045</v>
      </c>
      <c r="R90" t="s">
        <v>2057</v>
      </c>
      <c r="S90" s="9">
        <f t="shared" si="6"/>
        <v>42110.208333333328</v>
      </c>
      <c r="T90" s="9">
        <f t="shared" si="7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2037</v>
      </c>
      <c r="R91" t="s">
        <v>2038</v>
      </c>
      <c r="S91" s="9">
        <f t="shared" si="6"/>
        <v>40283.208333333336</v>
      </c>
      <c r="T91" s="9">
        <f t="shared" si="7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2037</v>
      </c>
      <c r="R92" t="s">
        <v>2038</v>
      </c>
      <c r="S92" s="9">
        <f t="shared" si="6"/>
        <v>42425.25</v>
      </c>
      <c r="T92" s="9">
        <f t="shared" si="7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2045</v>
      </c>
      <c r="R93" t="s">
        <v>2057</v>
      </c>
      <c r="S93" s="9">
        <f t="shared" si="6"/>
        <v>42588.208333333328</v>
      </c>
      <c r="T93" s="9">
        <f t="shared" si="7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2048</v>
      </c>
      <c r="R94" t="s">
        <v>2049</v>
      </c>
      <c r="S94" s="9">
        <f t="shared" si="6"/>
        <v>40352.208333333336</v>
      </c>
      <c r="T94" s="9">
        <f t="shared" si="7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2037</v>
      </c>
      <c r="R95" t="s">
        <v>2038</v>
      </c>
      <c r="S95" s="9">
        <f t="shared" si="6"/>
        <v>41202.208333333336</v>
      </c>
      <c r="T95" s="9">
        <f t="shared" si="7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2035</v>
      </c>
      <c r="R96" t="s">
        <v>2036</v>
      </c>
      <c r="S96" s="9">
        <f t="shared" si="6"/>
        <v>43562.208333333328</v>
      </c>
      <c r="T96" s="9">
        <f t="shared" si="7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2039</v>
      </c>
      <c r="R97" t="s">
        <v>2040</v>
      </c>
      <c r="S97" s="9">
        <f t="shared" si="6"/>
        <v>43752.208333333328</v>
      </c>
      <c r="T97" s="9">
        <f t="shared" si="7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2037</v>
      </c>
      <c r="R98" t="s">
        <v>2038</v>
      </c>
      <c r="S98" s="9">
        <f t="shared" si="6"/>
        <v>40612.25</v>
      </c>
      <c r="T98" s="9">
        <f t="shared" si="7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2031</v>
      </c>
      <c r="R99" t="s">
        <v>2032</v>
      </c>
      <c r="S99" s="9">
        <f t="shared" si="6"/>
        <v>42180.208333333328</v>
      </c>
      <c r="T99" s="9">
        <f t="shared" si="7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2048</v>
      </c>
      <c r="R100" t="s">
        <v>2049</v>
      </c>
      <c r="S100" s="9">
        <f t="shared" si="6"/>
        <v>42212.208333333328</v>
      </c>
      <c r="T100" s="9">
        <f t="shared" si="7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2037</v>
      </c>
      <c r="R101" t="s">
        <v>2038</v>
      </c>
      <c r="S101" s="9">
        <f t="shared" si="6"/>
        <v>41968.25</v>
      </c>
      <c r="T101" s="9">
        <f t="shared" si="7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2037</v>
      </c>
      <c r="R102" t="s">
        <v>2038</v>
      </c>
      <c r="S102" s="9">
        <f t="shared" si="6"/>
        <v>40835.208333333336</v>
      </c>
      <c r="T102" s="9">
        <f t="shared" si="7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2033</v>
      </c>
      <c r="R103" t="s">
        <v>2041</v>
      </c>
      <c r="S103" s="9">
        <f t="shared" si="6"/>
        <v>42056.25</v>
      </c>
      <c r="T103" s="9">
        <f t="shared" si="7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2035</v>
      </c>
      <c r="R104" t="s">
        <v>2044</v>
      </c>
      <c r="S104" s="9">
        <f t="shared" si="6"/>
        <v>43234.208333333328</v>
      </c>
      <c r="T104" s="9">
        <f t="shared" si="7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2033</v>
      </c>
      <c r="R105" t="s">
        <v>2041</v>
      </c>
      <c r="S105" s="9">
        <f t="shared" si="6"/>
        <v>40475.208333333336</v>
      </c>
      <c r="T105" s="9">
        <f t="shared" si="7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2033</v>
      </c>
      <c r="R106" t="s">
        <v>2043</v>
      </c>
      <c r="S106" s="9">
        <f t="shared" si="6"/>
        <v>42878.208333333328</v>
      </c>
      <c r="T106" s="9">
        <f t="shared" si="7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2035</v>
      </c>
      <c r="R107" t="s">
        <v>2036</v>
      </c>
      <c r="S107" s="9">
        <f t="shared" si="6"/>
        <v>41366.208333333336</v>
      </c>
      <c r="T107" s="9">
        <f t="shared" si="7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2037</v>
      </c>
      <c r="R108" t="s">
        <v>2038</v>
      </c>
      <c r="S108" s="9">
        <f t="shared" si="6"/>
        <v>43716.208333333328</v>
      </c>
      <c r="T108" s="9">
        <f t="shared" si="7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2037</v>
      </c>
      <c r="R109" t="s">
        <v>2038</v>
      </c>
      <c r="S109" s="9">
        <f t="shared" si="6"/>
        <v>43213.208333333328</v>
      </c>
      <c r="T109" s="9">
        <f t="shared" si="7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2039</v>
      </c>
      <c r="R110" t="s">
        <v>2040</v>
      </c>
      <c r="S110" s="9">
        <f t="shared" si="6"/>
        <v>41005.208333333336</v>
      </c>
      <c r="T110" s="9">
        <f t="shared" si="7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2039</v>
      </c>
      <c r="R111" t="s">
        <v>2058</v>
      </c>
      <c r="S111" s="9">
        <f t="shared" si="6"/>
        <v>41651.25</v>
      </c>
      <c r="T111" s="9">
        <f t="shared" si="7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2031</v>
      </c>
      <c r="R112" t="s">
        <v>2032</v>
      </c>
      <c r="S112" s="9">
        <f t="shared" si="6"/>
        <v>43354.208333333328</v>
      </c>
      <c r="T112" s="9">
        <f t="shared" si="7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2045</v>
      </c>
      <c r="R113" t="s">
        <v>2054</v>
      </c>
      <c r="S113" s="9">
        <f t="shared" si="6"/>
        <v>41174.208333333336</v>
      </c>
      <c r="T113" s="9">
        <f t="shared" si="7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2035</v>
      </c>
      <c r="R114" t="s">
        <v>2036</v>
      </c>
      <c r="S114" s="9">
        <f t="shared" si="6"/>
        <v>41875.208333333336</v>
      </c>
      <c r="T114" s="9">
        <f t="shared" si="7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2031</v>
      </c>
      <c r="R115" t="s">
        <v>2032</v>
      </c>
      <c r="S115" s="9">
        <f t="shared" si="6"/>
        <v>42990.208333333328</v>
      </c>
      <c r="T115" s="9">
        <f t="shared" si="7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2035</v>
      </c>
      <c r="R116" t="s">
        <v>2044</v>
      </c>
      <c r="S116" s="9">
        <f t="shared" si="6"/>
        <v>43564.208333333328</v>
      </c>
      <c r="T116" s="9">
        <f t="shared" si="7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2045</v>
      </c>
      <c r="R117" t="s">
        <v>2051</v>
      </c>
      <c r="S117" s="9">
        <f t="shared" si="6"/>
        <v>43056.25</v>
      </c>
      <c r="T117" s="9">
        <f t="shared" si="7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2037</v>
      </c>
      <c r="R118" t="s">
        <v>2038</v>
      </c>
      <c r="S118" s="9">
        <f t="shared" si="6"/>
        <v>42265.208333333328</v>
      </c>
      <c r="T118" s="9">
        <f t="shared" si="7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2039</v>
      </c>
      <c r="R119" t="s">
        <v>2058</v>
      </c>
      <c r="S119" s="9">
        <f t="shared" si="6"/>
        <v>40808.208333333336</v>
      </c>
      <c r="T119" s="9">
        <f t="shared" si="7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2052</v>
      </c>
      <c r="R120" t="s">
        <v>2053</v>
      </c>
      <c r="S120" s="9">
        <f t="shared" si="6"/>
        <v>41665.25</v>
      </c>
      <c r="T120" s="9">
        <f t="shared" si="7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2039</v>
      </c>
      <c r="R121" t="s">
        <v>2040</v>
      </c>
      <c r="S121" s="9">
        <f t="shared" si="6"/>
        <v>41806.208333333336</v>
      </c>
      <c r="T121" s="9">
        <f t="shared" si="7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2048</v>
      </c>
      <c r="R122" t="s">
        <v>2059</v>
      </c>
      <c r="S122" s="9">
        <f t="shared" si="6"/>
        <v>42111.208333333328</v>
      </c>
      <c r="T122" s="9">
        <f t="shared" si="7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2048</v>
      </c>
      <c r="R123" t="s">
        <v>2049</v>
      </c>
      <c r="S123" s="9">
        <f t="shared" si="6"/>
        <v>41917.208333333336</v>
      </c>
      <c r="T123" s="9">
        <f t="shared" si="7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2045</v>
      </c>
      <c r="R124" t="s">
        <v>2051</v>
      </c>
      <c r="S124" s="9">
        <f t="shared" si="6"/>
        <v>41970.25</v>
      </c>
      <c r="T124" s="9">
        <f t="shared" si="7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2037</v>
      </c>
      <c r="R125" t="s">
        <v>2038</v>
      </c>
      <c r="S125" s="9">
        <f t="shared" si="6"/>
        <v>42332.25</v>
      </c>
      <c r="T125" s="9">
        <f t="shared" si="7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2052</v>
      </c>
      <c r="R126" t="s">
        <v>2053</v>
      </c>
      <c r="S126" s="9">
        <f t="shared" si="6"/>
        <v>43598.208333333328</v>
      </c>
      <c r="T126" s="9">
        <f t="shared" si="7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2037</v>
      </c>
      <c r="R127" t="s">
        <v>2038</v>
      </c>
      <c r="S127" s="9">
        <f t="shared" si="6"/>
        <v>43362.208333333328</v>
      </c>
      <c r="T127" s="9">
        <f t="shared" si="7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2037</v>
      </c>
      <c r="R128" t="s">
        <v>2038</v>
      </c>
      <c r="S128" s="9">
        <f t="shared" si="6"/>
        <v>42596.208333333328</v>
      </c>
      <c r="T128" s="9">
        <f t="shared" si="7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2037</v>
      </c>
      <c r="R129" t="s">
        <v>2038</v>
      </c>
      <c r="S129" s="9">
        <f t="shared" si="6"/>
        <v>40310.208333333336</v>
      </c>
      <c r="T129" s="9">
        <f t="shared" si="7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2033</v>
      </c>
      <c r="R130" t="s">
        <v>2034</v>
      </c>
      <c r="S130" s="9">
        <f t="shared" si="6"/>
        <v>40417.208333333336</v>
      </c>
      <c r="T130" s="9">
        <f t="shared" si="7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ROUND((E131/D131)*100,0)</f>
        <v>3</v>
      </c>
      <c r="G131" t="s">
        <v>74</v>
      </c>
      <c r="H131">
        <v>55</v>
      </c>
      <c r="I131">
        <f t="shared" ref="I131:I194" si="9">IF( H131,ROUND(E131/H131, 2),0)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2031</v>
      </c>
      <c r="R131" t="s">
        <v>2032</v>
      </c>
      <c r="S131" s="9">
        <f t="shared" ref="S131:S194" si="10">(((L131/60)/60)/24)+DATE(1970,1,1)</f>
        <v>42038.25</v>
      </c>
      <c r="T131" s="9">
        <f t="shared" ref="T131:T194" si="11">(((M131/60)/60)/24)+DATE(1970,1,1)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2039</v>
      </c>
      <c r="R132" t="s">
        <v>2042</v>
      </c>
      <c r="S132" s="9">
        <f t="shared" si="10"/>
        <v>40842.208333333336</v>
      </c>
      <c r="T132" s="9">
        <f t="shared" si="11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2035</v>
      </c>
      <c r="R133" t="s">
        <v>2036</v>
      </c>
      <c r="S133" s="9">
        <f t="shared" si="10"/>
        <v>41607.25</v>
      </c>
      <c r="T133" s="9">
        <f t="shared" si="11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2037</v>
      </c>
      <c r="R134" t="s">
        <v>2038</v>
      </c>
      <c r="S134" s="9">
        <f t="shared" si="10"/>
        <v>43112.25</v>
      </c>
      <c r="T134" s="9">
        <f t="shared" si="11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2033</v>
      </c>
      <c r="R135" t="s">
        <v>2060</v>
      </c>
      <c r="S135" s="9">
        <f t="shared" si="10"/>
        <v>40767.208333333336</v>
      </c>
      <c r="T135" s="9">
        <f t="shared" si="11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2039</v>
      </c>
      <c r="R136" t="s">
        <v>2040</v>
      </c>
      <c r="S136" s="9">
        <f t="shared" si="10"/>
        <v>40713.208333333336</v>
      </c>
      <c r="T136" s="9">
        <f t="shared" si="11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2037</v>
      </c>
      <c r="R137" t="s">
        <v>2038</v>
      </c>
      <c r="S137" s="9">
        <f t="shared" si="10"/>
        <v>41340.25</v>
      </c>
      <c r="T137" s="9">
        <f t="shared" si="11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2039</v>
      </c>
      <c r="R138" t="s">
        <v>2042</v>
      </c>
      <c r="S138" s="9">
        <f t="shared" si="10"/>
        <v>41797.208333333336</v>
      </c>
      <c r="T138" s="9">
        <f t="shared" si="11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2045</v>
      </c>
      <c r="R139" t="s">
        <v>2046</v>
      </c>
      <c r="S139" s="9">
        <f t="shared" si="10"/>
        <v>40457.208333333336</v>
      </c>
      <c r="T139" s="9">
        <f t="shared" si="11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2048</v>
      </c>
      <c r="R140" t="s">
        <v>2059</v>
      </c>
      <c r="S140" s="9">
        <f t="shared" si="10"/>
        <v>41180.208333333336</v>
      </c>
      <c r="T140" s="9">
        <f t="shared" si="11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2035</v>
      </c>
      <c r="R141" t="s">
        <v>2044</v>
      </c>
      <c r="S141" s="9">
        <f t="shared" si="10"/>
        <v>42115.208333333328</v>
      </c>
      <c r="T141" s="9">
        <f t="shared" si="11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2039</v>
      </c>
      <c r="R142" t="s">
        <v>2040</v>
      </c>
      <c r="S142" s="9">
        <f t="shared" si="10"/>
        <v>43156.25</v>
      </c>
      <c r="T142" s="9">
        <f t="shared" si="11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2035</v>
      </c>
      <c r="R143" t="s">
        <v>2036</v>
      </c>
      <c r="S143" s="9">
        <f t="shared" si="10"/>
        <v>42167.208333333328</v>
      </c>
      <c r="T143" s="9">
        <f t="shared" si="11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2035</v>
      </c>
      <c r="R144" t="s">
        <v>2036</v>
      </c>
      <c r="S144" s="9">
        <f t="shared" si="10"/>
        <v>41005.208333333336</v>
      </c>
      <c r="T144" s="9">
        <f t="shared" si="11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2033</v>
      </c>
      <c r="R145" t="s">
        <v>2043</v>
      </c>
      <c r="S145" s="9">
        <f t="shared" si="10"/>
        <v>40357.208333333336</v>
      </c>
      <c r="T145" s="9">
        <f t="shared" si="11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2037</v>
      </c>
      <c r="R146" t="s">
        <v>2038</v>
      </c>
      <c r="S146" s="9">
        <f t="shared" si="10"/>
        <v>43633.208333333328</v>
      </c>
      <c r="T146" s="9">
        <f t="shared" si="11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2035</v>
      </c>
      <c r="R147" t="s">
        <v>2044</v>
      </c>
      <c r="S147" s="9">
        <f t="shared" si="10"/>
        <v>41889.208333333336</v>
      </c>
      <c r="T147" s="9">
        <f t="shared" si="11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2037</v>
      </c>
      <c r="R148" t="s">
        <v>2038</v>
      </c>
      <c r="S148" s="9">
        <f t="shared" si="10"/>
        <v>40855.25</v>
      </c>
      <c r="T148" s="9">
        <f t="shared" si="11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2037</v>
      </c>
      <c r="R149" t="s">
        <v>2038</v>
      </c>
      <c r="S149" s="9">
        <f t="shared" si="10"/>
        <v>42534.208333333328</v>
      </c>
      <c r="T149" s="9">
        <f t="shared" si="11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2035</v>
      </c>
      <c r="R150" t="s">
        <v>2044</v>
      </c>
      <c r="S150" s="9">
        <f t="shared" si="10"/>
        <v>42941.208333333328</v>
      </c>
      <c r="T150" s="9">
        <f t="shared" si="11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2033</v>
      </c>
      <c r="R151" t="s">
        <v>2043</v>
      </c>
      <c r="S151" s="9">
        <f t="shared" si="10"/>
        <v>41275.25</v>
      </c>
      <c r="T151" s="9">
        <f t="shared" si="11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2033</v>
      </c>
      <c r="R152" t="s">
        <v>2034</v>
      </c>
      <c r="S152" s="9">
        <f t="shared" si="10"/>
        <v>43450.25</v>
      </c>
      <c r="T152" s="9">
        <f t="shared" si="11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2033</v>
      </c>
      <c r="R153" t="s">
        <v>2041</v>
      </c>
      <c r="S153" s="9">
        <f t="shared" si="10"/>
        <v>41799.208333333336</v>
      </c>
      <c r="T153" s="9">
        <f t="shared" si="11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2033</v>
      </c>
      <c r="R154" t="s">
        <v>2043</v>
      </c>
      <c r="S154" s="9">
        <f t="shared" si="10"/>
        <v>42783.25</v>
      </c>
      <c r="T154" s="9">
        <f t="shared" si="11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2037</v>
      </c>
      <c r="R155" t="s">
        <v>2038</v>
      </c>
      <c r="S155" s="9">
        <f t="shared" si="10"/>
        <v>41201.208333333336</v>
      </c>
      <c r="T155" s="9">
        <f t="shared" si="11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2033</v>
      </c>
      <c r="R156" t="s">
        <v>2043</v>
      </c>
      <c r="S156" s="9">
        <f t="shared" si="10"/>
        <v>42502.208333333328</v>
      </c>
      <c r="T156" s="9">
        <f t="shared" si="11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2037</v>
      </c>
      <c r="R157" t="s">
        <v>2038</v>
      </c>
      <c r="S157" s="9">
        <f t="shared" si="10"/>
        <v>40262.208333333336</v>
      </c>
      <c r="T157" s="9">
        <f t="shared" si="11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2033</v>
      </c>
      <c r="R158" t="s">
        <v>2034</v>
      </c>
      <c r="S158" s="9">
        <f t="shared" si="10"/>
        <v>43743.208333333328</v>
      </c>
      <c r="T158" s="9">
        <f t="shared" si="11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2052</v>
      </c>
      <c r="R159" t="s">
        <v>2053</v>
      </c>
      <c r="S159" s="9">
        <f t="shared" si="10"/>
        <v>41638.25</v>
      </c>
      <c r="T159" s="9">
        <f t="shared" si="11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2033</v>
      </c>
      <c r="R160" t="s">
        <v>2034</v>
      </c>
      <c r="S160" s="9">
        <f t="shared" si="10"/>
        <v>42346.25</v>
      </c>
      <c r="T160" s="9">
        <f t="shared" si="11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2037</v>
      </c>
      <c r="R161" t="s">
        <v>2038</v>
      </c>
      <c r="S161" s="9">
        <f t="shared" si="10"/>
        <v>43551.208333333328</v>
      </c>
      <c r="T161" s="9">
        <f t="shared" si="11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2035</v>
      </c>
      <c r="R162" t="s">
        <v>2044</v>
      </c>
      <c r="S162" s="9">
        <f t="shared" si="10"/>
        <v>43582.208333333328</v>
      </c>
      <c r="T162" s="9">
        <f t="shared" si="11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2035</v>
      </c>
      <c r="R163" t="s">
        <v>2036</v>
      </c>
      <c r="S163" s="9">
        <f t="shared" si="10"/>
        <v>42270.208333333328</v>
      </c>
      <c r="T163" s="9">
        <f t="shared" si="11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2033</v>
      </c>
      <c r="R164" t="s">
        <v>2034</v>
      </c>
      <c r="S164" s="9">
        <f t="shared" si="10"/>
        <v>43442.25</v>
      </c>
      <c r="T164" s="9">
        <f t="shared" si="11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2052</v>
      </c>
      <c r="R165" t="s">
        <v>2053</v>
      </c>
      <c r="S165" s="9">
        <f t="shared" si="10"/>
        <v>43028.208333333328</v>
      </c>
      <c r="T165" s="9">
        <f t="shared" si="11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2037</v>
      </c>
      <c r="R166" t="s">
        <v>2038</v>
      </c>
      <c r="S166" s="9">
        <f t="shared" si="10"/>
        <v>43016.208333333328</v>
      </c>
      <c r="T166" s="9">
        <f t="shared" si="11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2035</v>
      </c>
      <c r="R167" t="s">
        <v>2036</v>
      </c>
      <c r="S167" s="9">
        <f t="shared" si="10"/>
        <v>42948.208333333328</v>
      </c>
      <c r="T167" s="9">
        <f t="shared" si="11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2052</v>
      </c>
      <c r="R168" t="s">
        <v>2053</v>
      </c>
      <c r="S168" s="9">
        <f t="shared" si="10"/>
        <v>40534.25</v>
      </c>
      <c r="T168" s="9">
        <f t="shared" si="11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2037</v>
      </c>
      <c r="R169" t="s">
        <v>2038</v>
      </c>
      <c r="S169" s="9">
        <f t="shared" si="10"/>
        <v>41435.208333333336</v>
      </c>
      <c r="T169" s="9">
        <f t="shared" si="11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2033</v>
      </c>
      <c r="R170" t="s">
        <v>2043</v>
      </c>
      <c r="S170" s="9">
        <f t="shared" si="10"/>
        <v>43518.25</v>
      </c>
      <c r="T170" s="9">
        <f t="shared" si="11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2039</v>
      </c>
      <c r="R171" t="s">
        <v>2050</v>
      </c>
      <c r="S171" s="9">
        <f t="shared" si="10"/>
        <v>41077.208333333336</v>
      </c>
      <c r="T171" s="9">
        <f t="shared" si="11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2033</v>
      </c>
      <c r="R172" t="s">
        <v>2043</v>
      </c>
      <c r="S172" s="9">
        <f t="shared" si="10"/>
        <v>42950.208333333328</v>
      </c>
      <c r="T172" s="9">
        <f t="shared" si="11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2045</v>
      </c>
      <c r="R173" t="s">
        <v>2057</v>
      </c>
      <c r="S173" s="9">
        <f t="shared" si="10"/>
        <v>41718.208333333336</v>
      </c>
      <c r="T173" s="9">
        <f t="shared" si="11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2039</v>
      </c>
      <c r="R174" t="s">
        <v>2040</v>
      </c>
      <c r="S174" s="9">
        <f t="shared" si="10"/>
        <v>41839.208333333336</v>
      </c>
      <c r="T174" s="9">
        <f t="shared" si="11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2037</v>
      </c>
      <c r="R175" t="s">
        <v>2038</v>
      </c>
      <c r="S175" s="9">
        <f t="shared" si="10"/>
        <v>41412.208333333336</v>
      </c>
      <c r="T175" s="9">
        <f t="shared" si="11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2035</v>
      </c>
      <c r="R176" t="s">
        <v>2044</v>
      </c>
      <c r="S176" s="9">
        <f t="shared" si="10"/>
        <v>42282.208333333328</v>
      </c>
      <c r="T176" s="9">
        <f t="shared" si="11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2037</v>
      </c>
      <c r="R177" t="s">
        <v>2038</v>
      </c>
      <c r="S177" s="9">
        <f t="shared" si="10"/>
        <v>42613.208333333328</v>
      </c>
      <c r="T177" s="9">
        <f t="shared" si="11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2037</v>
      </c>
      <c r="R178" t="s">
        <v>2038</v>
      </c>
      <c r="S178" s="9">
        <f t="shared" si="10"/>
        <v>42616.208333333328</v>
      </c>
      <c r="T178" s="9">
        <f t="shared" si="11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2037</v>
      </c>
      <c r="R179" t="s">
        <v>2038</v>
      </c>
      <c r="S179" s="9">
        <f t="shared" si="10"/>
        <v>40497.25</v>
      </c>
      <c r="T179" s="9">
        <f t="shared" si="11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2031</v>
      </c>
      <c r="R180" t="s">
        <v>2032</v>
      </c>
      <c r="S180" s="9">
        <f t="shared" si="10"/>
        <v>42999.208333333328</v>
      </c>
      <c r="T180" s="9">
        <f t="shared" si="11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2037</v>
      </c>
      <c r="R181" t="s">
        <v>2038</v>
      </c>
      <c r="S181" s="9">
        <f t="shared" si="10"/>
        <v>41350.208333333336</v>
      </c>
      <c r="T181" s="9">
        <f t="shared" si="11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2035</v>
      </c>
      <c r="R182" t="s">
        <v>2044</v>
      </c>
      <c r="S182" s="9">
        <f t="shared" si="10"/>
        <v>40259.208333333336</v>
      </c>
      <c r="T182" s="9">
        <f t="shared" si="11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2035</v>
      </c>
      <c r="R183" t="s">
        <v>2036</v>
      </c>
      <c r="S183" s="9">
        <f t="shared" si="10"/>
        <v>43012.208333333328</v>
      </c>
      <c r="T183" s="9">
        <f t="shared" si="11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2037</v>
      </c>
      <c r="R184" t="s">
        <v>2038</v>
      </c>
      <c r="S184" s="9">
        <f t="shared" si="10"/>
        <v>43631.208333333328</v>
      </c>
      <c r="T184" s="9">
        <f t="shared" si="11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2033</v>
      </c>
      <c r="R185" t="s">
        <v>2034</v>
      </c>
      <c r="S185" s="9">
        <f t="shared" si="10"/>
        <v>40430.208333333336</v>
      </c>
      <c r="T185" s="9">
        <f t="shared" si="11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2037</v>
      </c>
      <c r="R186" t="s">
        <v>2038</v>
      </c>
      <c r="S186" s="9">
        <f t="shared" si="10"/>
        <v>43588.208333333328</v>
      </c>
      <c r="T186" s="9">
        <f t="shared" si="11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2039</v>
      </c>
      <c r="R187" t="s">
        <v>2058</v>
      </c>
      <c r="S187" s="9">
        <f t="shared" si="10"/>
        <v>43233.208333333328</v>
      </c>
      <c r="T187" s="9">
        <f t="shared" si="11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2037</v>
      </c>
      <c r="R188" t="s">
        <v>2038</v>
      </c>
      <c r="S188" s="9">
        <f t="shared" si="10"/>
        <v>41782.208333333336</v>
      </c>
      <c r="T188" s="9">
        <f t="shared" si="11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2039</v>
      </c>
      <c r="R189" t="s">
        <v>2050</v>
      </c>
      <c r="S189" s="9">
        <f t="shared" si="10"/>
        <v>41328.25</v>
      </c>
      <c r="T189" s="9">
        <f t="shared" si="11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2037</v>
      </c>
      <c r="R190" t="s">
        <v>2038</v>
      </c>
      <c r="S190" s="9">
        <f t="shared" si="10"/>
        <v>41975.25</v>
      </c>
      <c r="T190" s="9">
        <f t="shared" si="11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2037</v>
      </c>
      <c r="R191" t="s">
        <v>2038</v>
      </c>
      <c r="S191" s="9">
        <f t="shared" si="10"/>
        <v>42433.25</v>
      </c>
      <c r="T191" s="9">
        <f t="shared" si="11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2037</v>
      </c>
      <c r="R192" t="s">
        <v>2038</v>
      </c>
      <c r="S192" s="9">
        <f t="shared" si="10"/>
        <v>41429.208333333336</v>
      </c>
      <c r="T192" s="9">
        <f t="shared" si="11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2037</v>
      </c>
      <c r="R193" t="s">
        <v>2038</v>
      </c>
      <c r="S193" s="9">
        <f t="shared" si="10"/>
        <v>43536.208333333328</v>
      </c>
      <c r="T193" s="9">
        <f t="shared" si="11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2033</v>
      </c>
      <c r="R194" t="s">
        <v>2034</v>
      </c>
      <c r="S194" s="9">
        <f t="shared" si="10"/>
        <v>41817.208333333336</v>
      </c>
      <c r="T194" s="9">
        <f t="shared" si="11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ROUND((E195/D195)*100,0)</f>
        <v>46</v>
      </c>
      <c r="G195" t="s">
        <v>14</v>
      </c>
      <c r="H195">
        <v>65</v>
      </c>
      <c r="I195">
        <f t="shared" ref="I195:I258" si="13">IF( H195,ROUND(E195/H195, 2),0)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2033</v>
      </c>
      <c r="R195" t="s">
        <v>2043</v>
      </c>
      <c r="S195" s="9">
        <f t="shared" ref="S195:S258" si="14">(((L195/60)/60)/24)+DATE(1970,1,1)</f>
        <v>43198.208333333328</v>
      </c>
      <c r="T195" s="9">
        <f t="shared" ref="T195:T258" si="15">(((M195/60)/60)/24)+DATE(1970,1,1)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2033</v>
      </c>
      <c r="R196" t="s">
        <v>2055</v>
      </c>
      <c r="S196" s="9">
        <f t="shared" si="14"/>
        <v>42261.208333333328</v>
      </c>
      <c r="T196" s="9">
        <f t="shared" si="15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2033</v>
      </c>
      <c r="R197" t="s">
        <v>2041</v>
      </c>
      <c r="S197" s="9">
        <f t="shared" si="14"/>
        <v>43310.208333333328</v>
      </c>
      <c r="T197" s="9">
        <f t="shared" si="15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2035</v>
      </c>
      <c r="R198" t="s">
        <v>2044</v>
      </c>
      <c r="S198" s="9">
        <f t="shared" si="14"/>
        <v>42616.208333333328</v>
      </c>
      <c r="T198" s="9">
        <f t="shared" si="15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2039</v>
      </c>
      <c r="R199" t="s">
        <v>2042</v>
      </c>
      <c r="S199" s="9">
        <f t="shared" si="14"/>
        <v>42909.208333333328</v>
      </c>
      <c r="T199" s="9">
        <f t="shared" si="15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2033</v>
      </c>
      <c r="R200" t="s">
        <v>2041</v>
      </c>
      <c r="S200" s="9">
        <f t="shared" si="14"/>
        <v>40396.208333333336</v>
      </c>
      <c r="T200" s="9">
        <f t="shared" si="15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2033</v>
      </c>
      <c r="R201" t="s">
        <v>2034</v>
      </c>
      <c r="S201" s="9">
        <f t="shared" si="14"/>
        <v>42192.208333333328</v>
      </c>
      <c r="T201" s="9">
        <f t="shared" si="15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2037</v>
      </c>
      <c r="R202" t="s">
        <v>2038</v>
      </c>
      <c r="S202" s="9">
        <f t="shared" si="14"/>
        <v>40262.208333333336</v>
      </c>
      <c r="T202" s="9">
        <f t="shared" si="15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2035</v>
      </c>
      <c r="R203" t="s">
        <v>2036</v>
      </c>
      <c r="S203" s="9">
        <f t="shared" si="14"/>
        <v>41845.208333333336</v>
      </c>
      <c r="T203" s="9">
        <f t="shared" si="15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2031</v>
      </c>
      <c r="R204" t="s">
        <v>2032</v>
      </c>
      <c r="S204" s="9">
        <f t="shared" si="14"/>
        <v>40818.208333333336</v>
      </c>
      <c r="T204" s="9">
        <f t="shared" si="15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2037</v>
      </c>
      <c r="R205" t="s">
        <v>2038</v>
      </c>
      <c r="S205" s="9">
        <f t="shared" si="14"/>
        <v>42752.25</v>
      </c>
      <c r="T205" s="9">
        <f t="shared" si="15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2033</v>
      </c>
      <c r="R206" t="s">
        <v>2056</v>
      </c>
      <c r="S206" s="9">
        <f t="shared" si="14"/>
        <v>40636.208333333336</v>
      </c>
      <c r="T206" s="9">
        <f t="shared" si="15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2037</v>
      </c>
      <c r="R207" t="s">
        <v>2038</v>
      </c>
      <c r="S207" s="9">
        <f t="shared" si="14"/>
        <v>43390.208333333328</v>
      </c>
      <c r="T207" s="9">
        <f t="shared" si="15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2045</v>
      </c>
      <c r="R208" t="s">
        <v>2051</v>
      </c>
      <c r="S208" s="9">
        <f t="shared" si="14"/>
        <v>40236.25</v>
      </c>
      <c r="T208" s="9">
        <f t="shared" si="15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2033</v>
      </c>
      <c r="R209" t="s">
        <v>2034</v>
      </c>
      <c r="S209" s="9">
        <f t="shared" si="14"/>
        <v>43340.208333333328</v>
      </c>
      <c r="T209" s="9">
        <f t="shared" si="15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2039</v>
      </c>
      <c r="R210" t="s">
        <v>2040</v>
      </c>
      <c r="S210" s="9">
        <f t="shared" si="14"/>
        <v>43048.25</v>
      </c>
      <c r="T210" s="9">
        <f t="shared" si="15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2039</v>
      </c>
      <c r="R211" t="s">
        <v>2040</v>
      </c>
      <c r="S211" s="9">
        <f t="shared" si="14"/>
        <v>42496.208333333328</v>
      </c>
      <c r="T211" s="9">
        <f t="shared" si="15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2039</v>
      </c>
      <c r="R212" t="s">
        <v>2061</v>
      </c>
      <c r="S212" s="9">
        <f t="shared" si="14"/>
        <v>42797.25</v>
      </c>
      <c r="T212" s="9">
        <f t="shared" si="15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2037</v>
      </c>
      <c r="R213" t="s">
        <v>2038</v>
      </c>
      <c r="S213" s="9">
        <f t="shared" si="14"/>
        <v>41513.208333333336</v>
      </c>
      <c r="T213" s="9">
        <f t="shared" si="15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2037</v>
      </c>
      <c r="R214" t="s">
        <v>2038</v>
      </c>
      <c r="S214" s="9">
        <f t="shared" si="14"/>
        <v>43814.25</v>
      </c>
      <c r="T214" s="9">
        <f t="shared" si="15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2033</v>
      </c>
      <c r="R215" t="s">
        <v>2043</v>
      </c>
      <c r="S215" s="9">
        <f t="shared" si="14"/>
        <v>40488.208333333336</v>
      </c>
      <c r="T215" s="9">
        <f t="shared" si="15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2033</v>
      </c>
      <c r="R216" t="s">
        <v>2034</v>
      </c>
      <c r="S216" s="9">
        <f t="shared" si="14"/>
        <v>40409.208333333336</v>
      </c>
      <c r="T216" s="9">
        <f t="shared" si="15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2037</v>
      </c>
      <c r="R217" t="s">
        <v>2038</v>
      </c>
      <c r="S217" s="9">
        <f t="shared" si="14"/>
        <v>43509.25</v>
      </c>
      <c r="T217" s="9">
        <f t="shared" si="15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2037</v>
      </c>
      <c r="R218" t="s">
        <v>2038</v>
      </c>
      <c r="S218" s="9">
        <f t="shared" si="14"/>
        <v>40869.25</v>
      </c>
      <c r="T218" s="9">
        <f t="shared" si="15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2039</v>
      </c>
      <c r="R219" t="s">
        <v>2061</v>
      </c>
      <c r="S219" s="9">
        <f t="shared" si="14"/>
        <v>43583.208333333328</v>
      </c>
      <c r="T219" s="9">
        <f t="shared" si="15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2039</v>
      </c>
      <c r="R220" t="s">
        <v>2050</v>
      </c>
      <c r="S220" s="9">
        <f t="shared" si="14"/>
        <v>40858.25</v>
      </c>
      <c r="T220" s="9">
        <f t="shared" si="15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2039</v>
      </c>
      <c r="R221" t="s">
        <v>2047</v>
      </c>
      <c r="S221" s="9">
        <f t="shared" si="14"/>
        <v>41137.208333333336</v>
      </c>
      <c r="T221" s="9">
        <f t="shared" si="15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2037</v>
      </c>
      <c r="R222" t="s">
        <v>2038</v>
      </c>
      <c r="S222" s="9">
        <f t="shared" si="14"/>
        <v>40725.208333333336</v>
      </c>
      <c r="T222" s="9">
        <f t="shared" si="15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2031</v>
      </c>
      <c r="R223" t="s">
        <v>2032</v>
      </c>
      <c r="S223" s="9">
        <f t="shared" si="14"/>
        <v>41081.208333333336</v>
      </c>
      <c r="T223" s="9">
        <f t="shared" si="15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2052</v>
      </c>
      <c r="R224" t="s">
        <v>2053</v>
      </c>
      <c r="S224" s="9">
        <f t="shared" si="14"/>
        <v>41914.208333333336</v>
      </c>
      <c r="T224" s="9">
        <f t="shared" si="15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2037</v>
      </c>
      <c r="R225" t="s">
        <v>2038</v>
      </c>
      <c r="S225" s="9">
        <f t="shared" si="14"/>
        <v>42445.208333333328</v>
      </c>
      <c r="T225" s="9">
        <f t="shared" si="15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2039</v>
      </c>
      <c r="R226" t="s">
        <v>2061</v>
      </c>
      <c r="S226" s="9">
        <f t="shared" si="14"/>
        <v>41906.208333333336</v>
      </c>
      <c r="T226" s="9">
        <f t="shared" si="15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2033</v>
      </c>
      <c r="R227" t="s">
        <v>2034</v>
      </c>
      <c r="S227" s="9">
        <f t="shared" si="14"/>
        <v>41762.208333333336</v>
      </c>
      <c r="T227" s="9">
        <f t="shared" si="15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2052</v>
      </c>
      <c r="R228" t="s">
        <v>2053</v>
      </c>
      <c r="S228" s="9">
        <f t="shared" si="14"/>
        <v>40276.208333333336</v>
      </c>
      <c r="T228" s="9">
        <f t="shared" si="15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2048</v>
      </c>
      <c r="R229" t="s">
        <v>2059</v>
      </c>
      <c r="S229" s="9">
        <f t="shared" si="14"/>
        <v>42139.208333333328</v>
      </c>
      <c r="T229" s="9">
        <f t="shared" si="15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2039</v>
      </c>
      <c r="R230" t="s">
        <v>2047</v>
      </c>
      <c r="S230" s="9">
        <f t="shared" si="14"/>
        <v>42613.208333333328</v>
      </c>
      <c r="T230" s="9">
        <f t="shared" si="15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2048</v>
      </c>
      <c r="R231" t="s">
        <v>2059</v>
      </c>
      <c r="S231" s="9">
        <f t="shared" si="14"/>
        <v>42887.208333333328</v>
      </c>
      <c r="T231" s="9">
        <f t="shared" si="15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2048</v>
      </c>
      <c r="R232" t="s">
        <v>2049</v>
      </c>
      <c r="S232" s="9">
        <f t="shared" si="14"/>
        <v>43805.25</v>
      </c>
      <c r="T232" s="9">
        <f t="shared" si="15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2037</v>
      </c>
      <c r="R233" t="s">
        <v>2038</v>
      </c>
      <c r="S233" s="9">
        <f t="shared" si="14"/>
        <v>41415.208333333336</v>
      </c>
      <c r="T233" s="9">
        <f t="shared" si="15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2037</v>
      </c>
      <c r="R234" t="s">
        <v>2038</v>
      </c>
      <c r="S234" s="9">
        <f t="shared" si="14"/>
        <v>42576.208333333328</v>
      </c>
      <c r="T234" s="9">
        <f t="shared" si="15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2039</v>
      </c>
      <c r="R235" t="s">
        <v>2047</v>
      </c>
      <c r="S235" s="9">
        <f t="shared" si="14"/>
        <v>40706.208333333336</v>
      </c>
      <c r="T235" s="9">
        <f t="shared" si="15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2048</v>
      </c>
      <c r="R236" t="s">
        <v>2049</v>
      </c>
      <c r="S236" s="9">
        <f t="shared" si="14"/>
        <v>42969.208333333328</v>
      </c>
      <c r="T236" s="9">
        <f t="shared" si="15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2039</v>
      </c>
      <c r="R237" t="s">
        <v>2047</v>
      </c>
      <c r="S237" s="9">
        <f t="shared" si="14"/>
        <v>42779.25</v>
      </c>
      <c r="T237" s="9">
        <f t="shared" si="15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2033</v>
      </c>
      <c r="R238" t="s">
        <v>2034</v>
      </c>
      <c r="S238" s="9">
        <f t="shared" si="14"/>
        <v>43641.208333333328</v>
      </c>
      <c r="T238" s="9">
        <f t="shared" si="15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2039</v>
      </c>
      <c r="R239" t="s">
        <v>2047</v>
      </c>
      <c r="S239" s="9">
        <f t="shared" si="14"/>
        <v>41754.208333333336</v>
      </c>
      <c r="T239" s="9">
        <f t="shared" si="15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2037</v>
      </c>
      <c r="R240" t="s">
        <v>2038</v>
      </c>
      <c r="S240" s="9">
        <f t="shared" si="14"/>
        <v>43083.25</v>
      </c>
      <c r="T240" s="9">
        <f t="shared" si="15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2035</v>
      </c>
      <c r="R241" t="s">
        <v>2044</v>
      </c>
      <c r="S241" s="9">
        <f t="shared" si="14"/>
        <v>42245.208333333328</v>
      </c>
      <c r="T241" s="9">
        <f t="shared" si="15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2037</v>
      </c>
      <c r="R242" t="s">
        <v>2038</v>
      </c>
      <c r="S242" s="9">
        <f t="shared" si="14"/>
        <v>40396.208333333336</v>
      </c>
      <c r="T242" s="9">
        <f t="shared" si="15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2045</v>
      </c>
      <c r="R243" t="s">
        <v>2046</v>
      </c>
      <c r="S243" s="9">
        <f t="shared" si="14"/>
        <v>41742.208333333336</v>
      </c>
      <c r="T243" s="9">
        <f t="shared" si="15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2033</v>
      </c>
      <c r="R244" t="s">
        <v>2034</v>
      </c>
      <c r="S244" s="9">
        <f t="shared" si="14"/>
        <v>42865.208333333328</v>
      </c>
      <c r="T244" s="9">
        <f t="shared" si="15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2037</v>
      </c>
      <c r="R245" t="s">
        <v>2038</v>
      </c>
      <c r="S245" s="9">
        <f t="shared" si="14"/>
        <v>43163.25</v>
      </c>
      <c r="T245" s="9">
        <f t="shared" si="15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2037</v>
      </c>
      <c r="R246" t="s">
        <v>2038</v>
      </c>
      <c r="S246" s="9">
        <f t="shared" si="14"/>
        <v>41834.208333333336</v>
      </c>
      <c r="T246" s="9">
        <f t="shared" si="15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2037</v>
      </c>
      <c r="R247" t="s">
        <v>2038</v>
      </c>
      <c r="S247" s="9">
        <f t="shared" si="14"/>
        <v>41736.208333333336</v>
      </c>
      <c r="T247" s="9">
        <f t="shared" si="15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2035</v>
      </c>
      <c r="R248" t="s">
        <v>2036</v>
      </c>
      <c r="S248" s="9">
        <f t="shared" si="14"/>
        <v>41491.208333333336</v>
      </c>
      <c r="T248" s="9">
        <f t="shared" si="15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2045</v>
      </c>
      <c r="R249" t="s">
        <v>2051</v>
      </c>
      <c r="S249" s="9">
        <f t="shared" si="14"/>
        <v>42726.25</v>
      </c>
      <c r="T249" s="9">
        <f t="shared" si="15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2048</v>
      </c>
      <c r="R250" t="s">
        <v>2059</v>
      </c>
      <c r="S250" s="9">
        <f t="shared" si="14"/>
        <v>42004.25</v>
      </c>
      <c r="T250" s="9">
        <f t="shared" si="15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2045</v>
      </c>
      <c r="R251" t="s">
        <v>2057</v>
      </c>
      <c r="S251" s="9">
        <f t="shared" si="14"/>
        <v>42006.25</v>
      </c>
      <c r="T251" s="9">
        <f t="shared" si="15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2033</v>
      </c>
      <c r="R252" t="s">
        <v>2034</v>
      </c>
      <c r="S252" s="9">
        <f t="shared" si="14"/>
        <v>40203.25</v>
      </c>
      <c r="T252" s="9">
        <f t="shared" si="15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2037</v>
      </c>
      <c r="R253" t="s">
        <v>2038</v>
      </c>
      <c r="S253" s="9">
        <f t="shared" si="14"/>
        <v>41252.25</v>
      </c>
      <c r="T253" s="9">
        <f t="shared" si="15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2037</v>
      </c>
      <c r="R254" t="s">
        <v>2038</v>
      </c>
      <c r="S254" s="9">
        <f t="shared" si="14"/>
        <v>41572.208333333336</v>
      </c>
      <c r="T254" s="9">
        <f t="shared" si="15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2039</v>
      </c>
      <c r="R255" t="s">
        <v>2042</v>
      </c>
      <c r="S255" s="9">
        <f t="shared" si="14"/>
        <v>40641.208333333336</v>
      </c>
      <c r="T255" s="9">
        <f t="shared" si="15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2045</v>
      </c>
      <c r="R256" t="s">
        <v>2046</v>
      </c>
      <c r="S256" s="9">
        <f t="shared" si="14"/>
        <v>42787.25</v>
      </c>
      <c r="T256" s="9">
        <f t="shared" si="15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2033</v>
      </c>
      <c r="R257" t="s">
        <v>2034</v>
      </c>
      <c r="S257" s="9">
        <f t="shared" si="14"/>
        <v>40590.25</v>
      </c>
      <c r="T257" s="9">
        <f t="shared" si="15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2033</v>
      </c>
      <c r="R258" t="s">
        <v>2034</v>
      </c>
      <c r="S258" s="9">
        <f t="shared" si="14"/>
        <v>42393.25</v>
      </c>
      <c r="T258" s="9">
        <f t="shared" si="15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ROUND((E259/D259)*100,0)</f>
        <v>146</v>
      </c>
      <c r="G259" t="s">
        <v>20</v>
      </c>
      <c r="H259">
        <v>92</v>
      </c>
      <c r="I259">
        <f t="shared" ref="I259:I322" si="17">IF( H259,ROUND(E259/H259, 2),0)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2037</v>
      </c>
      <c r="R259" t="s">
        <v>2038</v>
      </c>
      <c r="S259" s="9">
        <f t="shared" ref="S259:S322" si="18">(((L259/60)/60)/24)+DATE(1970,1,1)</f>
        <v>41338.25</v>
      </c>
      <c r="T259" s="9">
        <f t="shared" ref="T259:T322" si="19">(((M259/60)/60)/24)+DATE(1970,1,1)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2037</v>
      </c>
      <c r="R260" t="s">
        <v>2038</v>
      </c>
      <c r="S260" s="9">
        <f t="shared" si="18"/>
        <v>42712.25</v>
      </c>
      <c r="T260" s="9">
        <f t="shared" si="19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2052</v>
      </c>
      <c r="R261" t="s">
        <v>2053</v>
      </c>
      <c r="S261" s="9">
        <f t="shared" si="18"/>
        <v>41251.25</v>
      </c>
      <c r="T261" s="9">
        <f t="shared" si="19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2033</v>
      </c>
      <c r="R262" t="s">
        <v>2034</v>
      </c>
      <c r="S262" s="9">
        <f t="shared" si="18"/>
        <v>41180.208333333336</v>
      </c>
      <c r="T262" s="9">
        <f t="shared" si="19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2033</v>
      </c>
      <c r="R263" t="s">
        <v>2034</v>
      </c>
      <c r="S263" s="9">
        <f t="shared" si="18"/>
        <v>40415.208333333336</v>
      </c>
      <c r="T263" s="9">
        <f t="shared" si="19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2033</v>
      </c>
      <c r="R264" t="s">
        <v>2043</v>
      </c>
      <c r="S264" s="9">
        <f t="shared" si="18"/>
        <v>40638.208333333336</v>
      </c>
      <c r="T264" s="9">
        <f t="shared" si="19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2052</v>
      </c>
      <c r="R265" t="s">
        <v>2053</v>
      </c>
      <c r="S265" s="9">
        <f t="shared" si="18"/>
        <v>40187.25</v>
      </c>
      <c r="T265" s="9">
        <f t="shared" si="19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2037</v>
      </c>
      <c r="R266" t="s">
        <v>2038</v>
      </c>
      <c r="S266" s="9">
        <f t="shared" si="18"/>
        <v>41317.25</v>
      </c>
      <c r="T266" s="9">
        <f t="shared" si="19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2037</v>
      </c>
      <c r="R267" t="s">
        <v>2038</v>
      </c>
      <c r="S267" s="9">
        <f t="shared" si="18"/>
        <v>42372.25</v>
      </c>
      <c r="T267" s="9">
        <f t="shared" si="19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2033</v>
      </c>
      <c r="R268" t="s">
        <v>2056</v>
      </c>
      <c r="S268" s="9">
        <f t="shared" si="18"/>
        <v>41950.25</v>
      </c>
      <c r="T268" s="9">
        <f t="shared" si="19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2037</v>
      </c>
      <c r="R269" t="s">
        <v>2038</v>
      </c>
      <c r="S269" s="9">
        <f t="shared" si="18"/>
        <v>41206.208333333336</v>
      </c>
      <c r="T269" s="9">
        <f t="shared" si="19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2039</v>
      </c>
      <c r="R270" t="s">
        <v>2040</v>
      </c>
      <c r="S270" s="9">
        <f t="shared" si="18"/>
        <v>41186.208333333336</v>
      </c>
      <c r="T270" s="9">
        <f t="shared" si="19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2039</v>
      </c>
      <c r="R271" t="s">
        <v>2058</v>
      </c>
      <c r="S271" s="9">
        <f t="shared" si="18"/>
        <v>43496.25</v>
      </c>
      <c r="T271" s="9">
        <f t="shared" si="19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2048</v>
      </c>
      <c r="R272" t="s">
        <v>2049</v>
      </c>
      <c r="S272" s="9">
        <f t="shared" si="18"/>
        <v>40514.25</v>
      </c>
      <c r="T272" s="9">
        <f t="shared" si="19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2052</v>
      </c>
      <c r="R273" t="s">
        <v>2053</v>
      </c>
      <c r="S273" s="9">
        <f t="shared" si="18"/>
        <v>42345.25</v>
      </c>
      <c r="T273" s="9">
        <f t="shared" si="19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2037</v>
      </c>
      <c r="R274" t="s">
        <v>2038</v>
      </c>
      <c r="S274" s="9">
        <f t="shared" si="18"/>
        <v>43656.208333333328</v>
      </c>
      <c r="T274" s="9">
        <f t="shared" si="19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2037</v>
      </c>
      <c r="R275" t="s">
        <v>2038</v>
      </c>
      <c r="S275" s="9">
        <f t="shared" si="18"/>
        <v>42995.208333333328</v>
      </c>
      <c r="T275" s="9">
        <f t="shared" si="19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2037</v>
      </c>
      <c r="R276" t="s">
        <v>2038</v>
      </c>
      <c r="S276" s="9">
        <f t="shared" si="18"/>
        <v>43045.25</v>
      </c>
      <c r="T276" s="9">
        <f t="shared" si="19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2045</v>
      </c>
      <c r="R277" t="s">
        <v>2057</v>
      </c>
      <c r="S277" s="9">
        <f t="shared" si="18"/>
        <v>43561.208333333328</v>
      </c>
      <c r="T277" s="9">
        <f t="shared" si="19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2048</v>
      </c>
      <c r="R278" t="s">
        <v>2049</v>
      </c>
      <c r="S278" s="9">
        <f t="shared" si="18"/>
        <v>41018.208333333336</v>
      </c>
      <c r="T278" s="9">
        <f t="shared" si="19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2037</v>
      </c>
      <c r="R279" t="s">
        <v>2038</v>
      </c>
      <c r="S279" s="9">
        <f t="shared" si="18"/>
        <v>40378.208333333336</v>
      </c>
      <c r="T279" s="9">
        <f t="shared" si="19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2035</v>
      </c>
      <c r="R280" t="s">
        <v>2036</v>
      </c>
      <c r="S280" s="9">
        <f t="shared" si="18"/>
        <v>41239.25</v>
      </c>
      <c r="T280" s="9">
        <f t="shared" si="19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2037</v>
      </c>
      <c r="R281" t="s">
        <v>2038</v>
      </c>
      <c r="S281" s="9">
        <f t="shared" si="18"/>
        <v>43346.208333333328</v>
      </c>
      <c r="T281" s="9">
        <f t="shared" si="19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2039</v>
      </c>
      <c r="R282" t="s">
        <v>2047</v>
      </c>
      <c r="S282" s="9">
        <f t="shared" si="18"/>
        <v>43060.25</v>
      </c>
      <c r="T282" s="9">
        <f t="shared" si="19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2037</v>
      </c>
      <c r="R283" t="s">
        <v>2038</v>
      </c>
      <c r="S283" s="9">
        <f t="shared" si="18"/>
        <v>40979.25</v>
      </c>
      <c r="T283" s="9">
        <f t="shared" si="19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2039</v>
      </c>
      <c r="R284" t="s">
        <v>2058</v>
      </c>
      <c r="S284" s="9">
        <f t="shared" si="18"/>
        <v>42701.25</v>
      </c>
      <c r="T284" s="9">
        <f t="shared" si="19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2033</v>
      </c>
      <c r="R285" t="s">
        <v>2034</v>
      </c>
      <c r="S285" s="9">
        <f t="shared" si="18"/>
        <v>42520.208333333328</v>
      </c>
      <c r="T285" s="9">
        <f t="shared" si="19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2035</v>
      </c>
      <c r="R286" t="s">
        <v>2036</v>
      </c>
      <c r="S286" s="9">
        <f t="shared" si="18"/>
        <v>41030.208333333336</v>
      </c>
      <c r="T286" s="9">
        <f t="shared" si="19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2037</v>
      </c>
      <c r="R287" t="s">
        <v>2038</v>
      </c>
      <c r="S287" s="9">
        <f t="shared" si="18"/>
        <v>42623.208333333328</v>
      </c>
      <c r="T287" s="9">
        <f t="shared" si="19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2037</v>
      </c>
      <c r="R288" t="s">
        <v>2038</v>
      </c>
      <c r="S288" s="9">
        <f t="shared" si="18"/>
        <v>42697.25</v>
      </c>
      <c r="T288" s="9">
        <f t="shared" si="19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2033</v>
      </c>
      <c r="R289" t="s">
        <v>2041</v>
      </c>
      <c r="S289" s="9">
        <f t="shared" si="18"/>
        <v>42122.208333333328</v>
      </c>
      <c r="T289" s="9">
        <f t="shared" si="19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2033</v>
      </c>
      <c r="R290" t="s">
        <v>2055</v>
      </c>
      <c r="S290" s="9">
        <f t="shared" si="18"/>
        <v>40982.208333333336</v>
      </c>
      <c r="T290" s="9">
        <f t="shared" si="19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2037</v>
      </c>
      <c r="R291" t="s">
        <v>2038</v>
      </c>
      <c r="S291" s="9">
        <f t="shared" si="18"/>
        <v>42219.208333333328</v>
      </c>
      <c r="T291" s="9">
        <f t="shared" si="19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2039</v>
      </c>
      <c r="R292" t="s">
        <v>2040</v>
      </c>
      <c r="S292" s="9">
        <f t="shared" si="18"/>
        <v>41404.208333333336</v>
      </c>
      <c r="T292" s="9">
        <f t="shared" si="19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2035</v>
      </c>
      <c r="R293" t="s">
        <v>2036</v>
      </c>
      <c r="S293" s="9">
        <f t="shared" si="18"/>
        <v>40831.208333333336</v>
      </c>
      <c r="T293" s="9">
        <f t="shared" si="19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2031</v>
      </c>
      <c r="R294" t="s">
        <v>2032</v>
      </c>
      <c r="S294" s="9">
        <f t="shared" si="18"/>
        <v>40984.208333333336</v>
      </c>
      <c r="T294" s="9">
        <f t="shared" si="19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2037</v>
      </c>
      <c r="R295" t="s">
        <v>2038</v>
      </c>
      <c r="S295" s="9">
        <f t="shared" si="18"/>
        <v>40456.208333333336</v>
      </c>
      <c r="T295" s="9">
        <f t="shared" si="19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2037</v>
      </c>
      <c r="R296" t="s">
        <v>2038</v>
      </c>
      <c r="S296" s="9">
        <f t="shared" si="18"/>
        <v>43399.208333333328</v>
      </c>
      <c r="T296" s="9">
        <f t="shared" si="19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2037</v>
      </c>
      <c r="R297" t="s">
        <v>2038</v>
      </c>
      <c r="S297" s="9">
        <f t="shared" si="18"/>
        <v>41562.208333333336</v>
      </c>
      <c r="T297" s="9">
        <f t="shared" si="19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2037</v>
      </c>
      <c r="R298" t="s">
        <v>2038</v>
      </c>
      <c r="S298" s="9">
        <f t="shared" si="18"/>
        <v>43493.25</v>
      </c>
      <c r="T298" s="9">
        <f t="shared" si="19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2037</v>
      </c>
      <c r="R299" t="s">
        <v>2038</v>
      </c>
      <c r="S299" s="9">
        <f t="shared" si="18"/>
        <v>41653.25</v>
      </c>
      <c r="T299" s="9">
        <f t="shared" si="19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2033</v>
      </c>
      <c r="R300" t="s">
        <v>2034</v>
      </c>
      <c r="S300" s="9">
        <f t="shared" si="18"/>
        <v>42426.25</v>
      </c>
      <c r="T300" s="9">
        <f t="shared" si="19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2031</v>
      </c>
      <c r="R301" t="s">
        <v>2032</v>
      </c>
      <c r="S301" s="9">
        <f t="shared" si="18"/>
        <v>42432.25</v>
      </c>
      <c r="T301" s="9">
        <f t="shared" si="19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2045</v>
      </c>
      <c r="R302" t="s">
        <v>2046</v>
      </c>
      <c r="S302" s="9">
        <f t="shared" si="18"/>
        <v>42977.208333333328</v>
      </c>
      <c r="T302" s="9">
        <f t="shared" si="19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2039</v>
      </c>
      <c r="R303" t="s">
        <v>2040</v>
      </c>
      <c r="S303" s="9">
        <f t="shared" si="18"/>
        <v>42061.25</v>
      </c>
      <c r="T303" s="9">
        <f t="shared" si="19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2037</v>
      </c>
      <c r="R304" t="s">
        <v>2038</v>
      </c>
      <c r="S304" s="9">
        <f t="shared" si="18"/>
        <v>43345.208333333328</v>
      </c>
      <c r="T304" s="9">
        <f t="shared" si="19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2033</v>
      </c>
      <c r="R305" t="s">
        <v>2043</v>
      </c>
      <c r="S305" s="9">
        <f t="shared" si="18"/>
        <v>42376.25</v>
      </c>
      <c r="T305" s="9">
        <f t="shared" si="19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2039</v>
      </c>
      <c r="R306" t="s">
        <v>2040</v>
      </c>
      <c r="S306" s="9">
        <f t="shared" si="18"/>
        <v>42589.208333333328</v>
      </c>
      <c r="T306" s="9">
        <f t="shared" si="19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2037</v>
      </c>
      <c r="R307" t="s">
        <v>2038</v>
      </c>
      <c r="S307" s="9">
        <f t="shared" si="18"/>
        <v>42448.208333333328</v>
      </c>
      <c r="T307" s="9">
        <f t="shared" si="19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2037</v>
      </c>
      <c r="R308" t="s">
        <v>2038</v>
      </c>
      <c r="S308" s="9">
        <f t="shared" si="18"/>
        <v>42930.208333333328</v>
      </c>
      <c r="T308" s="9">
        <f t="shared" si="19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2045</v>
      </c>
      <c r="R309" t="s">
        <v>2051</v>
      </c>
      <c r="S309" s="9">
        <f t="shared" si="18"/>
        <v>41066.208333333336</v>
      </c>
      <c r="T309" s="9">
        <f t="shared" si="19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2037</v>
      </c>
      <c r="R310" t="s">
        <v>2038</v>
      </c>
      <c r="S310" s="9">
        <f t="shared" si="18"/>
        <v>40651.208333333336</v>
      </c>
      <c r="T310" s="9">
        <f t="shared" si="19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2033</v>
      </c>
      <c r="R311" t="s">
        <v>2043</v>
      </c>
      <c r="S311" s="9">
        <f t="shared" si="18"/>
        <v>40807.208333333336</v>
      </c>
      <c r="T311" s="9">
        <f t="shared" si="19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2048</v>
      </c>
      <c r="R312" t="s">
        <v>2049</v>
      </c>
      <c r="S312" s="9">
        <f t="shared" si="18"/>
        <v>40277.208333333336</v>
      </c>
      <c r="T312" s="9">
        <f t="shared" si="19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2037</v>
      </c>
      <c r="R313" t="s">
        <v>2038</v>
      </c>
      <c r="S313" s="9">
        <f t="shared" si="18"/>
        <v>40590.25</v>
      </c>
      <c r="T313" s="9">
        <f t="shared" si="19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2037</v>
      </c>
      <c r="R314" t="s">
        <v>2038</v>
      </c>
      <c r="S314" s="9">
        <f t="shared" si="18"/>
        <v>41572.208333333336</v>
      </c>
      <c r="T314" s="9">
        <f t="shared" si="19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2033</v>
      </c>
      <c r="R315" t="s">
        <v>2034</v>
      </c>
      <c r="S315" s="9">
        <f t="shared" si="18"/>
        <v>40966.25</v>
      </c>
      <c r="T315" s="9">
        <f t="shared" si="19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2039</v>
      </c>
      <c r="R316" t="s">
        <v>2040</v>
      </c>
      <c r="S316" s="9">
        <f t="shared" si="18"/>
        <v>43536.208333333328</v>
      </c>
      <c r="T316" s="9">
        <f t="shared" si="19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2037</v>
      </c>
      <c r="R317" t="s">
        <v>2038</v>
      </c>
      <c r="S317" s="9">
        <f t="shared" si="18"/>
        <v>41783.208333333336</v>
      </c>
      <c r="T317" s="9">
        <f t="shared" si="19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2031</v>
      </c>
      <c r="R318" t="s">
        <v>2032</v>
      </c>
      <c r="S318" s="9">
        <f t="shared" si="18"/>
        <v>43788.25</v>
      </c>
      <c r="T318" s="9">
        <f t="shared" si="19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2037</v>
      </c>
      <c r="R319" t="s">
        <v>2038</v>
      </c>
      <c r="S319" s="9">
        <f t="shared" si="18"/>
        <v>42869.208333333328</v>
      </c>
      <c r="T319" s="9">
        <f t="shared" si="19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2033</v>
      </c>
      <c r="R320" t="s">
        <v>2034</v>
      </c>
      <c r="S320" s="9">
        <f t="shared" si="18"/>
        <v>41684.25</v>
      </c>
      <c r="T320" s="9">
        <f t="shared" si="19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2035</v>
      </c>
      <c r="R321" t="s">
        <v>2036</v>
      </c>
      <c r="S321" s="9">
        <f t="shared" si="18"/>
        <v>40402.208333333336</v>
      </c>
      <c r="T321" s="9">
        <f t="shared" si="19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2045</v>
      </c>
      <c r="R322" t="s">
        <v>2051</v>
      </c>
      <c r="S322" s="9">
        <f t="shared" si="18"/>
        <v>40673.208333333336</v>
      </c>
      <c r="T322" s="9">
        <f t="shared" si="19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ROUND((E323/D323)*100,0)</f>
        <v>94</v>
      </c>
      <c r="G323" t="s">
        <v>14</v>
      </c>
      <c r="H323">
        <v>2468</v>
      </c>
      <c r="I323">
        <f t="shared" ref="I323:I386" si="21">IF( H323,ROUND(E323/H323, 2),0)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2039</v>
      </c>
      <c r="R323" t="s">
        <v>2050</v>
      </c>
      <c r="S323" s="9">
        <f t="shared" ref="S323:S386" si="22">(((L323/60)/60)/24)+DATE(1970,1,1)</f>
        <v>40634.208333333336</v>
      </c>
      <c r="T323" s="9">
        <f t="shared" ref="T323:T386" si="23">(((M323/60)/60)/24)+DATE(1970,1,1)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2037</v>
      </c>
      <c r="R324" t="s">
        <v>2038</v>
      </c>
      <c r="S324" s="9">
        <f t="shared" si="22"/>
        <v>40507.25</v>
      </c>
      <c r="T324" s="9">
        <f t="shared" si="23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2039</v>
      </c>
      <c r="R325" t="s">
        <v>2040</v>
      </c>
      <c r="S325" s="9">
        <f t="shared" si="22"/>
        <v>41725.208333333336</v>
      </c>
      <c r="T325" s="9">
        <f t="shared" si="23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2037</v>
      </c>
      <c r="R326" t="s">
        <v>2038</v>
      </c>
      <c r="S326" s="9">
        <f t="shared" si="22"/>
        <v>42176.208333333328</v>
      </c>
      <c r="T326" s="9">
        <f t="shared" si="23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2037</v>
      </c>
      <c r="R327" t="s">
        <v>2038</v>
      </c>
      <c r="S327" s="9">
        <f t="shared" si="22"/>
        <v>43267.208333333328</v>
      </c>
      <c r="T327" s="9">
        <f t="shared" si="23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2039</v>
      </c>
      <c r="R328" t="s">
        <v>2047</v>
      </c>
      <c r="S328" s="9">
        <f t="shared" si="22"/>
        <v>42364.25</v>
      </c>
      <c r="T328" s="9">
        <f t="shared" si="23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2037</v>
      </c>
      <c r="R329" t="s">
        <v>2038</v>
      </c>
      <c r="S329" s="9">
        <f t="shared" si="22"/>
        <v>43705.208333333328</v>
      </c>
      <c r="T329" s="9">
        <f t="shared" si="23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2033</v>
      </c>
      <c r="R330" t="s">
        <v>2034</v>
      </c>
      <c r="S330" s="9">
        <f t="shared" si="22"/>
        <v>43434.25</v>
      </c>
      <c r="T330" s="9">
        <f t="shared" si="23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2048</v>
      </c>
      <c r="R331" t="s">
        <v>2049</v>
      </c>
      <c r="S331" s="9">
        <f t="shared" si="22"/>
        <v>42716.25</v>
      </c>
      <c r="T331" s="9">
        <f t="shared" si="23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2039</v>
      </c>
      <c r="R332" t="s">
        <v>2040</v>
      </c>
      <c r="S332" s="9">
        <f t="shared" si="22"/>
        <v>43077.25</v>
      </c>
      <c r="T332" s="9">
        <f t="shared" si="23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2031</v>
      </c>
      <c r="R333" t="s">
        <v>2032</v>
      </c>
      <c r="S333" s="9">
        <f t="shared" si="22"/>
        <v>40896.25</v>
      </c>
      <c r="T333" s="9">
        <f t="shared" si="23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2035</v>
      </c>
      <c r="R334" t="s">
        <v>2044</v>
      </c>
      <c r="S334" s="9">
        <f t="shared" si="22"/>
        <v>41361.208333333336</v>
      </c>
      <c r="T334" s="9">
        <f t="shared" si="23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2037</v>
      </c>
      <c r="R335" t="s">
        <v>2038</v>
      </c>
      <c r="S335" s="9">
        <f t="shared" si="22"/>
        <v>43424.25</v>
      </c>
      <c r="T335" s="9">
        <f t="shared" si="23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2033</v>
      </c>
      <c r="R336" t="s">
        <v>2034</v>
      </c>
      <c r="S336" s="9">
        <f t="shared" si="22"/>
        <v>43110.25</v>
      </c>
      <c r="T336" s="9">
        <f t="shared" si="23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2033</v>
      </c>
      <c r="R337" t="s">
        <v>2034</v>
      </c>
      <c r="S337" s="9">
        <f t="shared" si="22"/>
        <v>43784.25</v>
      </c>
      <c r="T337" s="9">
        <f t="shared" si="23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2033</v>
      </c>
      <c r="R338" t="s">
        <v>2034</v>
      </c>
      <c r="S338" s="9">
        <f t="shared" si="22"/>
        <v>40527.25</v>
      </c>
      <c r="T338" s="9">
        <f t="shared" si="23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2037</v>
      </c>
      <c r="R339" t="s">
        <v>2038</v>
      </c>
      <c r="S339" s="9">
        <f t="shared" si="22"/>
        <v>43780.25</v>
      </c>
      <c r="T339" s="9">
        <f t="shared" si="23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2037</v>
      </c>
      <c r="R340" t="s">
        <v>2038</v>
      </c>
      <c r="S340" s="9">
        <f t="shared" si="22"/>
        <v>40821.208333333336</v>
      </c>
      <c r="T340" s="9">
        <f t="shared" si="23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2037</v>
      </c>
      <c r="R341" t="s">
        <v>2038</v>
      </c>
      <c r="S341" s="9">
        <f t="shared" si="22"/>
        <v>42949.208333333328</v>
      </c>
      <c r="T341" s="9">
        <f t="shared" si="23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2052</v>
      </c>
      <c r="R342" t="s">
        <v>2053</v>
      </c>
      <c r="S342" s="9">
        <f t="shared" si="22"/>
        <v>40889.25</v>
      </c>
      <c r="T342" s="9">
        <f t="shared" si="23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2033</v>
      </c>
      <c r="R343" t="s">
        <v>2043</v>
      </c>
      <c r="S343" s="9">
        <f t="shared" si="22"/>
        <v>42244.208333333328</v>
      </c>
      <c r="T343" s="9">
        <f t="shared" si="23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2037</v>
      </c>
      <c r="R344" t="s">
        <v>2038</v>
      </c>
      <c r="S344" s="9">
        <f t="shared" si="22"/>
        <v>41475.208333333336</v>
      </c>
      <c r="T344" s="9">
        <f t="shared" si="23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2037</v>
      </c>
      <c r="R345" t="s">
        <v>2038</v>
      </c>
      <c r="S345" s="9">
        <f t="shared" si="22"/>
        <v>41597.25</v>
      </c>
      <c r="T345" s="9">
        <f t="shared" si="23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2048</v>
      </c>
      <c r="R346" t="s">
        <v>2049</v>
      </c>
      <c r="S346" s="9">
        <f t="shared" si="22"/>
        <v>43122.25</v>
      </c>
      <c r="T346" s="9">
        <f t="shared" si="23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2039</v>
      </c>
      <c r="R347" t="s">
        <v>2042</v>
      </c>
      <c r="S347" s="9">
        <f t="shared" si="22"/>
        <v>42194.208333333328</v>
      </c>
      <c r="T347" s="9">
        <f t="shared" si="23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2033</v>
      </c>
      <c r="R348" t="s">
        <v>2043</v>
      </c>
      <c r="S348" s="9">
        <f t="shared" si="22"/>
        <v>42971.208333333328</v>
      </c>
      <c r="T348" s="9">
        <f t="shared" si="23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2035</v>
      </c>
      <c r="R349" t="s">
        <v>2036</v>
      </c>
      <c r="S349" s="9">
        <f t="shared" si="22"/>
        <v>42046.25</v>
      </c>
      <c r="T349" s="9">
        <f t="shared" si="23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2031</v>
      </c>
      <c r="R350" t="s">
        <v>2032</v>
      </c>
      <c r="S350" s="9">
        <f t="shared" si="22"/>
        <v>42782.25</v>
      </c>
      <c r="T350" s="9">
        <f t="shared" si="23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2037</v>
      </c>
      <c r="R351" t="s">
        <v>2038</v>
      </c>
      <c r="S351" s="9">
        <f t="shared" si="22"/>
        <v>42930.208333333328</v>
      </c>
      <c r="T351" s="9">
        <f t="shared" si="23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2033</v>
      </c>
      <c r="R352" t="s">
        <v>2056</v>
      </c>
      <c r="S352" s="9">
        <f t="shared" si="22"/>
        <v>42144.208333333328</v>
      </c>
      <c r="T352" s="9">
        <f t="shared" si="23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2033</v>
      </c>
      <c r="R353" t="s">
        <v>2034</v>
      </c>
      <c r="S353" s="9">
        <f t="shared" si="22"/>
        <v>42240.208333333328</v>
      </c>
      <c r="T353" s="9">
        <f t="shared" si="23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2037</v>
      </c>
      <c r="R354" t="s">
        <v>2038</v>
      </c>
      <c r="S354" s="9">
        <f t="shared" si="22"/>
        <v>42315.25</v>
      </c>
      <c r="T354" s="9">
        <f t="shared" si="23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2037</v>
      </c>
      <c r="R355" t="s">
        <v>2038</v>
      </c>
      <c r="S355" s="9">
        <f t="shared" si="22"/>
        <v>43651.208333333328</v>
      </c>
      <c r="T355" s="9">
        <f t="shared" si="23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2039</v>
      </c>
      <c r="R356" t="s">
        <v>2040</v>
      </c>
      <c r="S356" s="9">
        <f t="shared" si="22"/>
        <v>41520.208333333336</v>
      </c>
      <c r="T356" s="9">
        <f t="shared" si="23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2035</v>
      </c>
      <c r="R357" t="s">
        <v>2044</v>
      </c>
      <c r="S357" s="9">
        <f t="shared" si="22"/>
        <v>42757.25</v>
      </c>
      <c r="T357" s="9">
        <f t="shared" si="23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2037</v>
      </c>
      <c r="R358" t="s">
        <v>2038</v>
      </c>
      <c r="S358" s="9">
        <f t="shared" si="22"/>
        <v>40922.25</v>
      </c>
      <c r="T358" s="9">
        <f t="shared" si="23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2048</v>
      </c>
      <c r="R359" t="s">
        <v>2049</v>
      </c>
      <c r="S359" s="9">
        <f t="shared" si="22"/>
        <v>42250.208333333328</v>
      </c>
      <c r="T359" s="9">
        <f t="shared" si="23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2052</v>
      </c>
      <c r="R360" t="s">
        <v>2053</v>
      </c>
      <c r="S360" s="9">
        <f t="shared" si="22"/>
        <v>43322.208333333328</v>
      </c>
      <c r="T360" s="9">
        <f t="shared" si="23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2039</v>
      </c>
      <c r="R361" t="s">
        <v>2047</v>
      </c>
      <c r="S361" s="9">
        <f t="shared" si="22"/>
        <v>40782.208333333336</v>
      </c>
      <c r="T361" s="9">
        <f t="shared" si="23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2037</v>
      </c>
      <c r="R362" t="s">
        <v>2038</v>
      </c>
      <c r="S362" s="9">
        <f t="shared" si="22"/>
        <v>40544.25</v>
      </c>
      <c r="T362" s="9">
        <f t="shared" si="23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2037</v>
      </c>
      <c r="R363" t="s">
        <v>2038</v>
      </c>
      <c r="S363" s="9">
        <f t="shared" si="22"/>
        <v>43015.208333333328</v>
      </c>
      <c r="T363" s="9">
        <f t="shared" si="23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2033</v>
      </c>
      <c r="R364" t="s">
        <v>2034</v>
      </c>
      <c r="S364" s="9">
        <f t="shared" si="22"/>
        <v>40570.25</v>
      </c>
      <c r="T364" s="9">
        <f t="shared" si="23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2033</v>
      </c>
      <c r="R365" t="s">
        <v>2034</v>
      </c>
      <c r="S365" s="9">
        <f t="shared" si="22"/>
        <v>40904.25</v>
      </c>
      <c r="T365" s="9">
        <f t="shared" si="23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2033</v>
      </c>
      <c r="R366" t="s">
        <v>2043</v>
      </c>
      <c r="S366" s="9">
        <f t="shared" si="22"/>
        <v>43164.25</v>
      </c>
      <c r="T366" s="9">
        <f t="shared" si="23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2037</v>
      </c>
      <c r="R367" t="s">
        <v>2038</v>
      </c>
      <c r="S367" s="9">
        <f t="shared" si="22"/>
        <v>42733.25</v>
      </c>
      <c r="T367" s="9">
        <f t="shared" si="23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2037</v>
      </c>
      <c r="R368" t="s">
        <v>2038</v>
      </c>
      <c r="S368" s="9">
        <f t="shared" si="22"/>
        <v>40546.25</v>
      </c>
      <c r="T368" s="9">
        <f t="shared" si="23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2037</v>
      </c>
      <c r="R369" t="s">
        <v>2038</v>
      </c>
      <c r="S369" s="9">
        <f t="shared" si="22"/>
        <v>41930.208333333336</v>
      </c>
      <c r="T369" s="9">
        <f t="shared" si="23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2039</v>
      </c>
      <c r="R370" t="s">
        <v>2040</v>
      </c>
      <c r="S370" s="9">
        <f t="shared" si="22"/>
        <v>40464.208333333336</v>
      </c>
      <c r="T370" s="9">
        <f t="shared" si="23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2039</v>
      </c>
      <c r="R371" t="s">
        <v>2058</v>
      </c>
      <c r="S371" s="9">
        <f t="shared" si="22"/>
        <v>41308.25</v>
      </c>
      <c r="T371" s="9">
        <f t="shared" si="23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2037</v>
      </c>
      <c r="R372" t="s">
        <v>2038</v>
      </c>
      <c r="S372" s="9">
        <f t="shared" si="22"/>
        <v>43570.208333333328</v>
      </c>
      <c r="T372" s="9">
        <f t="shared" si="23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2037</v>
      </c>
      <c r="R373" t="s">
        <v>2038</v>
      </c>
      <c r="S373" s="9">
        <f t="shared" si="22"/>
        <v>42043.25</v>
      </c>
      <c r="T373" s="9">
        <f t="shared" si="23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2039</v>
      </c>
      <c r="R374" t="s">
        <v>2040</v>
      </c>
      <c r="S374" s="9">
        <f t="shared" si="22"/>
        <v>42012.25</v>
      </c>
      <c r="T374" s="9">
        <f t="shared" si="23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2037</v>
      </c>
      <c r="R375" t="s">
        <v>2038</v>
      </c>
      <c r="S375" s="9">
        <f t="shared" si="22"/>
        <v>42964.208333333328</v>
      </c>
      <c r="T375" s="9">
        <f t="shared" si="23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2039</v>
      </c>
      <c r="R376" t="s">
        <v>2040</v>
      </c>
      <c r="S376" s="9">
        <f t="shared" si="22"/>
        <v>43476.25</v>
      </c>
      <c r="T376" s="9">
        <f t="shared" si="23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2033</v>
      </c>
      <c r="R377" t="s">
        <v>2043</v>
      </c>
      <c r="S377" s="9">
        <f t="shared" si="22"/>
        <v>42293.208333333328</v>
      </c>
      <c r="T377" s="9">
        <f t="shared" si="23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2033</v>
      </c>
      <c r="R378" t="s">
        <v>2034</v>
      </c>
      <c r="S378" s="9">
        <f t="shared" si="22"/>
        <v>41826.208333333336</v>
      </c>
      <c r="T378" s="9">
        <f t="shared" si="23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2037</v>
      </c>
      <c r="R379" t="s">
        <v>2038</v>
      </c>
      <c r="S379" s="9">
        <f t="shared" si="22"/>
        <v>43760.208333333328</v>
      </c>
      <c r="T379" s="9">
        <f t="shared" si="23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2039</v>
      </c>
      <c r="R380" t="s">
        <v>2040</v>
      </c>
      <c r="S380" s="9">
        <f t="shared" si="22"/>
        <v>43241.208333333328</v>
      </c>
      <c r="T380" s="9">
        <f t="shared" si="23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2037</v>
      </c>
      <c r="R381" t="s">
        <v>2038</v>
      </c>
      <c r="S381" s="9">
        <f t="shared" si="22"/>
        <v>40843.208333333336</v>
      </c>
      <c r="T381" s="9">
        <f t="shared" si="23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2037</v>
      </c>
      <c r="R382" t="s">
        <v>2038</v>
      </c>
      <c r="S382" s="9">
        <f t="shared" si="22"/>
        <v>41448.208333333336</v>
      </c>
      <c r="T382" s="9">
        <f t="shared" si="23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2037</v>
      </c>
      <c r="R383" t="s">
        <v>2038</v>
      </c>
      <c r="S383" s="9">
        <f t="shared" si="22"/>
        <v>42163.208333333328</v>
      </c>
      <c r="T383" s="9">
        <f t="shared" si="23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2052</v>
      </c>
      <c r="R384" t="s">
        <v>2053</v>
      </c>
      <c r="S384" s="9">
        <f t="shared" si="22"/>
        <v>43024.208333333328</v>
      </c>
      <c r="T384" s="9">
        <f t="shared" si="23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2031</v>
      </c>
      <c r="R385" t="s">
        <v>2032</v>
      </c>
      <c r="S385" s="9">
        <f t="shared" si="22"/>
        <v>43509.25</v>
      </c>
      <c r="T385" s="9">
        <f t="shared" si="23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2039</v>
      </c>
      <c r="R386" t="s">
        <v>2040</v>
      </c>
      <c r="S386" s="9">
        <f t="shared" si="22"/>
        <v>42776.25</v>
      </c>
      <c r="T386" s="9">
        <f t="shared" si="23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ROUND((E387/D387)*100,0)</f>
        <v>146</v>
      </c>
      <c r="G387" t="s">
        <v>20</v>
      </c>
      <c r="H387">
        <v>1137</v>
      </c>
      <c r="I387">
        <f t="shared" ref="I387:I450" si="25">IF( H387,ROUND(E387/H387, 2),0)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2045</v>
      </c>
      <c r="R387" t="s">
        <v>2046</v>
      </c>
      <c r="S387" s="9">
        <f t="shared" ref="S387:S450" si="26">(((L387/60)/60)/24)+DATE(1970,1,1)</f>
        <v>43553.208333333328</v>
      </c>
      <c r="T387" s="9">
        <f t="shared" ref="T387:T450" si="27">(((M387/60)/60)/24)+DATE(1970,1,1)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2037</v>
      </c>
      <c r="R388" t="s">
        <v>2038</v>
      </c>
      <c r="S388" s="9">
        <f t="shared" si="26"/>
        <v>40355.208333333336</v>
      </c>
      <c r="T388" s="9">
        <f t="shared" si="27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2035</v>
      </c>
      <c r="R389" t="s">
        <v>2044</v>
      </c>
      <c r="S389" s="9">
        <f t="shared" si="26"/>
        <v>41072.208333333336</v>
      </c>
      <c r="T389" s="9">
        <f t="shared" si="27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2033</v>
      </c>
      <c r="R390" t="s">
        <v>2043</v>
      </c>
      <c r="S390" s="9">
        <f t="shared" si="26"/>
        <v>40912.25</v>
      </c>
      <c r="T390" s="9">
        <f t="shared" si="27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2037</v>
      </c>
      <c r="R391" t="s">
        <v>2038</v>
      </c>
      <c r="S391" s="9">
        <f t="shared" si="26"/>
        <v>40479.208333333336</v>
      </c>
      <c r="T391" s="9">
        <f t="shared" si="27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2052</v>
      </c>
      <c r="R392" t="s">
        <v>2053</v>
      </c>
      <c r="S392" s="9">
        <f t="shared" si="26"/>
        <v>41530.208333333336</v>
      </c>
      <c r="T392" s="9">
        <f t="shared" si="27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2045</v>
      </c>
      <c r="R393" t="s">
        <v>2046</v>
      </c>
      <c r="S393" s="9">
        <f t="shared" si="26"/>
        <v>41653.25</v>
      </c>
      <c r="T393" s="9">
        <f t="shared" si="27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2035</v>
      </c>
      <c r="R394" t="s">
        <v>2044</v>
      </c>
      <c r="S394" s="9">
        <f t="shared" si="26"/>
        <v>40549.25</v>
      </c>
      <c r="T394" s="9">
        <f t="shared" si="27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2033</v>
      </c>
      <c r="R395" t="s">
        <v>2056</v>
      </c>
      <c r="S395" s="9">
        <f t="shared" si="26"/>
        <v>42933.208333333328</v>
      </c>
      <c r="T395" s="9">
        <f t="shared" si="27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2039</v>
      </c>
      <c r="R396" t="s">
        <v>2040</v>
      </c>
      <c r="S396" s="9">
        <f t="shared" si="26"/>
        <v>41484.208333333336</v>
      </c>
      <c r="T396" s="9">
        <f t="shared" si="27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2037</v>
      </c>
      <c r="R397" t="s">
        <v>2038</v>
      </c>
      <c r="S397" s="9">
        <f t="shared" si="26"/>
        <v>40885.25</v>
      </c>
      <c r="T397" s="9">
        <f t="shared" si="27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2039</v>
      </c>
      <c r="R398" t="s">
        <v>2042</v>
      </c>
      <c r="S398" s="9">
        <f t="shared" si="26"/>
        <v>43378.208333333328</v>
      </c>
      <c r="T398" s="9">
        <f t="shared" si="27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2033</v>
      </c>
      <c r="R399" t="s">
        <v>2034</v>
      </c>
      <c r="S399" s="9">
        <f t="shared" si="26"/>
        <v>41417.208333333336</v>
      </c>
      <c r="T399" s="9">
        <f t="shared" si="27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2039</v>
      </c>
      <c r="R400" t="s">
        <v>2047</v>
      </c>
      <c r="S400" s="9">
        <f t="shared" si="26"/>
        <v>43228.208333333328</v>
      </c>
      <c r="T400" s="9">
        <f t="shared" si="27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2033</v>
      </c>
      <c r="R401" t="s">
        <v>2043</v>
      </c>
      <c r="S401" s="9">
        <f t="shared" si="26"/>
        <v>40576.25</v>
      </c>
      <c r="T401" s="9">
        <f t="shared" si="27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2052</v>
      </c>
      <c r="R402" t="s">
        <v>2053</v>
      </c>
      <c r="S402" s="9">
        <f t="shared" si="26"/>
        <v>41502.208333333336</v>
      </c>
      <c r="T402" s="9">
        <f t="shared" si="27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2037</v>
      </c>
      <c r="R403" t="s">
        <v>2038</v>
      </c>
      <c r="S403" s="9">
        <f t="shared" si="26"/>
        <v>43765.208333333328</v>
      </c>
      <c r="T403" s="9">
        <f t="shared" si="27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2039</v>
      </c>
      <c r="R404" t="s">
        <v>2050</v>
      </c>
      <c r="S404" s="9">
        <f t="shared" si="26"/>
        <v>40914.25</v>
      </c>
      <c r="T404" s="9">
        <f t="shared" si="27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2037</v>
      </c>
      <c r="R405" t="s">
        <v>2038</v>
      </c>
      <c r="S405" s="9">
        <f t="shared" si="26"/>
        <v>40310.208333333336</v>
      </c>
      <c r="T405" s="9">
        <f t="shared" si="27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2037</v>
      </c>
      <c r="R406" t="s">
        <v>2038</v>
      </c>
      <c r="S406" s="9">
        <f t="shared" si="26"/>
        <v>43053.25</v>
      </c>
      <c r="T406" s="9">
        <f t="shared" si="27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2037</v>
      </c>
      <c r="R407" t="s">
        <v>2038</v>
      </c>
      <c r="S407" s="9">
        <f t="shared" si="26"/>
        <v>43255.208333333328</v>
      </c>
      <c r="T407" s="9">
        <f t="shared" si="27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2039</v>
      </c>
      <c r="R408" t="s">
        <v>2040</v>
      </c>
      <c r="S408" s="9">
        <f t="shared" si="26"/>
        <v>41304.25</v>
      </c>
      <c r="T408" s="9">
        <f t="shared" si="27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2037</v>
      </c>
      <c r="R409" t="s">
        <v>2038</v>
      </c>
      <c r="S409" s="9">
        <f t="shared" si="26"/>
        <v>43751.208333333328</v>
      </c>
      <c r="T409" s="9">
        <f t="shared" si="27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2039</v>
      </c>
      <c r="R410" t="s">
        <v>2040</v>
      </c>
      <c r="S410" s="9">
        <f t="shared" si="26"/>
        <v>42541.208333333328</v>
      </c>
      <c r="T410" s="9">
        <f t="shared" si="27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2033</v>
      </c>
      <c r="R411" t="s">
        <v>2034</v>
      </c>
      <c r="S411" s="9">
        <f t="shared" si="26"/>
        <v>42843.208333333328</v>
      </c>
      <c r="T411" s="9">
        <f t="shared" si="27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2048</v>
      </c>
      <c r="R412" t="s">
        <v>2059</v>
      </c>
      <c r="S412" s="9">
        <f t="shared" si="26"/>
        <v>42122.208333333328</v>
      </c>
      <c r="T412" s="9">
        <f t="shared" si="27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2037</v>
      </c>
      <c r="R413" t="s">
        <v>2038</v>
      </c>
      <c r="S413" s="9">
        <f t="shared" si="26"/>
        <v>42884.208333333328</v>
      </c>
      <c r="T413" s="9">
        <f t="shared" si="27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2045</v>
      </c>
      <c r="R414" t="s">
        <v>2051</v>
      </c>
      <c r="S414" s="9">
        <f t="shared" si="26"/>
        <v>41642.25</v>
      </c>
      <c r="T414" s="9">
        <f t="shared" si="27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2039</v>
      </c>
      <c r="R415" t="s">
        <v>2047</v>
      </c>
      <c r="S415" s="9">
        <f t="shared" si="26"/>
        <v>43431.25</v>
      </c>
      <c r="T415" s="9">
        <f t="shared" si="27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2031</v>
      </c>
      <c r="R416" t="s">
        <v>2032</v>
      </c>
      <c r="S416" s="9">
        <f t="shared" si="26"/>
        <v>40288.208333333336</v>
      </c>
      <c r="T416" s="9">
        <f t="shared" si="27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2037</v>
      </c>
      <c r="R417" t="s">
        <v>2038</v>
      </c>
      <c r="S417" s="9">
        <f t="shared" si="26"/>
        <v>40921.25</v>
      </c>
      <c r="T417" s="9">
        <f t="shared" si="27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2039</v>
      </c>
      <c r="R418" t="s">
        <v>2040</v>
      </c>
      <c r="S418" s="9">
        <f t="shared" si="26"/>
        <v>40560.25</v>
      </c>
      <c r="T418" s="9">
        <f t="shared" si="27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2037</v>
      </c>
      <c r="R419" t="s">
        <v>2038</v>
      </c>
      <c r="S419" s="9">
        <f t="shared" si="26"/>
        <v>43407.208333333328</v>
      </c>
      <c r="T419" s="9">
        <f t="shared" si="27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2039</v>
      </c>
      <c r="R420" t="s">
        <v>2040</v>
      </c>
      <c r="S420" s="9">
        <f t="shared" si="26"/>
        <v>41035.208333333336</v>
      </c>
      <c r="T420" s="9">
        <f t="shared" si="27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2035</v>
      </c>
      <c r="R421" t="s">
        <v>2036</v>
      </c>
      <c r="S421" s="9">
        <f t="shared" si="26"/>
        <v>40899.25</v>
      </c>
      <c r="T421" s="9">
        <f t="shared" si="27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2037</v>
      </c>
      <c r="R422" t="s">
        <v>2038</v>
      </c>
      <c r="S422" s="9">
        <f t="shared" si="26"/>
        <v>42911.208333333328</v>
      </c>
      <c r="T422" s="9">
        <f t="shared" si="27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2035</v>
      </c>
      <c r="R423" t="s">
        <v>2044</v>
      </c>
      <c r="S423" s="9">
        <f t="shared" si="26"/>
        <v>42915.208333333328</v>
      </c>
      <c r="T423" s="9">
        <f t="shared" si="27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2037</v>
      </c>
      <c r="R424" t="s">
        <v>2038</v>
      </c>
      <c r="S424" s="9">
        <f t="shared" si="26"/>
        <v>40285.208333333336</v>
      </c>
      <c r="T424" s="9">
        <f t="shared" si="27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2031</v>
      </c>
      <c r="R425" t="s">
        <v>2032</v>
      </c>
      <c r="S425" s="9">
        <f t="shared" si="26"/>
        <v>40808.208333333336</v>
      </c>
      <c r="T425" s="9">
        <f t="shared" si="27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2033</v>
      </c>
      <c r="R426" t="s">
        <v>2043</v>
      </c>
      <c r="S426" s="9">
        <f t="shared" si="26"/>
        <v>43208.208333333328</v>
      </c>
      <c r="T426" s="9">
        <f t="shared" si="27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2052</v>
      </c>
      <c r="R427" t="s">
        <v>2053</v>
      </c>
      <c r="S427" s="9">
        <f t="shared" si="26"/>
        <v>42213.208333333328</v>
      </c>
      <c r="T427" s="9">
        <f t="shared" si="27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2037</v>
      </c>
      <c r="R428" t="s">
        <v>2038</v>
      </c>
      <c r="S428" s="9">
        <f t="shared" si="26"/>
        <v>41332.25</v>
      </c>
      <c r="T428" s="9">
        <f t="shared" si="27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2037</v>
      </c>
      <c r="R429" t="s">
        <v>2038</v>
      </c>
      <c r="S429" s="9">
        <f t="shared" si="26"/>
        <v>41895.208333333336</v>
      </c>
      <c r="T429" s="9">
        <f t="shared" si="27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2039</v>
      </c>
      <c r="R430" t="s">
        <v>2047</v>
      </c>
      <c r="S430" s="9">
        <f t="shared" si="26"/>
        <v>40585.25</v>
      </c>
      <c r="T430" s="9">
        <f t="shared" si="27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2052</v>
      </c>
      <c r="R431" t="s">
        <v>2053</v>
      </c>
      <c r="S431" s="9">
        <f t="shared" si="26"/>
        <v>41680.25</v>
      </c>
      <c r="T431" s="9">
        <f t="shared" si="27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2037</v>
      </c>
      <c r="R432" t="s">
        <v>2038</v>
      </c>
      <c r="S432" s="9">
        <f t="shared" si="26"/>
        <v>43737.208333333328</v>
      </c>
      <c r="T432" s="9">
        <f t="shared" si="27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2037</v>
      </c>
      <c r="R433" t="s">
        <v>2038</v>
      </c>
      <c r="S433" s="9">
        <f t="shared" si="26"/>
        <v>43273.208333333328</v>
      </c>
      <c r="T433" s="9">
        <f t="shared" si="27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2037</v>
      </c>
      <c r="R434" t="s">
        <v>2038</v>
      </c>
      <c r="S434" s="9">
        <f t="shared" si="26"/>
        <v>41761.208333333336</v>
      </c>
      <c r="T434" s="9">
        <f t="shared" si="27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2039</v>
      </c>
      <c r="R435" t="s">
        <v>2040</v>
      </c>
      <c r="S435" s="9">
        <f t="shared" si="26"/>
        <v>41603.25</v>
      </c>
      <c r="T435" s="9">
        <f t="shared" si="27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2037</v>
      </c>
      <c r="R436" t="s">
        <v>2038</v>
      </c>
      <c r="S436" s="9">
        <f t="shared" si="26"/>
        <v>42705.25</v>
      </c>
      <c r="T436" s="9">
        <f t="shared" si="27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2037</v>
      </c>
      <c r="R437" t="s">
        <v>2038</v>
      </c>
      <c r="S437" s="9">
        <f t="shared" si="26"/>
        <v>41988.25</v>
      </c>
      <c r="T437" s="9">
        <f t="shared" si="27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2033</v>
      </c>
      <c r="R438" t="s">
        <v>2056</v>
      </c>
      <c r="S438" s="9">
        <f t="shared" si="26"/>
        <v>43575.208333333328</v>
      </c>
      <c r="T438" s="9">
        <f t="shared" si="27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2039</v>
      </c>
      <c r="R439" t="s">
        <v>2047</v>
      </c>
      <c r="S439" s="9">
        <f t="shared" si="26"/>
        <v>42260.208333333328</v>
      </c>
      <c r="T439" s="9">
        <f t="shared" si="27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2037</v>
      </c>
      <c r="R440" t="s">
        <v>2038</v>
      </c>
      <c r="S440" s="9">
        <f t="shared" si="26"/>
        <v>41337.25</v>
      </c>
      <c r="T440" s="9">
        <f t="shared" si="27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2039</v>
      </c>
      <c r="R441" t="s">
        <v>2061</v>
      </c>
      <c r="S441" s="9">
        <f t="shared" si="26"/>
        <v>42680.208333333328</v>
      </c>
      <c r="T441" s="9">
        <f t="shared" si="27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2039</v>
      </c>
      <c r="R442" t="s">
        <v>2058</v>
      </c>
      <c r="S442" s="9">
        <f t="shared" si="26"/>
        <v>42916.208333333328</v>
      </c>
      <c r="T442" s="9">
        <f t="shared" si="27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2035</v>
      </c>
      <c r="R443" t="s">
        <v>2044</v>
      </c>
      <c r="S443" s="9">
        <f t="shared" si="26"/>
        <v>41025.208333333336</v>
      </c>
      <c r="T443" s="9">
        <f t="shared" si="27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2037</v>
      </c>
      <c r="R444" t="s">
        <v>2038</v>
      </c>
      <c r="S444" s="9">
        <f t="shared" si="26"/>
        <v>42980.208333333328</v>
      </c>
      <c r="T444" s="9">
        <f t="shared" si="27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2037</v>
      </c>
      <c r="R445" t="s">
        <v>2038</v>
      </c>
      <c r="S445" s="9">
        <f t="shared" si="26"/>
        <v>40451.208333333336</v>
      </c>
      <c r="T445" s="9">
        <f t="shared" si="27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2033</v>
      </c>
      <c r="R446" t="s">
        <v>2043</v>
      </c>
      <c r="S446" s="9">
        <f t="shared" si="26"/>
        <v>40748.208333333336</v>
      </c>
      <c r="T446" s="9">
        <f t="shared" si="27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2037</v>
      </c>
      <c r="R447" t="s">
        <v>2038</v>
      </c>
      <c r="S447" s="9">
        <f t="shared" si="26"/>
        <v>40515.25</v>
      </c>
      <c r="T447" s="9">
        <f t="shared" si="27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2035</v>
      </c>
      <c r="R448" t="s">
        <v>2044</v>
      </c>
      <c r="S448" s="9">
        <f t="shared" si="26"/>
        <v>41261.25</v>
      </c>
      <c r="T448" s="9">
        <f t="shared" si="27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2039</v>
      </c>
      <c r="R449" t="s">
        <v>2058</v>
      </c>
      <c r="S449" s="9">
        <f t="shared" si="26"/>
        <v>43088.25</v>
      </c>
      <c r="T449" s="9">
        <f t="shared" si="27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2048</v>
      </c>
      <c r="R450" t="s">
        <v>2049</v>
      </c>
      <c r="S450" s="9">
        <f t="shared" si="26"/>
        <v>41378.208333333336</v>
      </c>
      <c r="T450" s="9">
        <f t="shared" si="27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ROUND((E451/D451)*100,0)</f>
        <v>967</v>
      </c>
      <c r="G451" t="s">
        <v>20</v>
      </c>
      <c r="H451">
        <v>86</v>
      </c>
      <c r="I451">
        <f t="shared" ref="I451:I514" si="29">IF( H451,ROUND(E451/H451, 2),0)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2048</v>
      </c>
      <c r="R451" t="s">
        <v>2049</v>
      </c>
      <c r="S451" s="9">
        <f t="shared" ref="S451:S514" si="30">(((L451/60)/60)/24)+DATE(1970,1,1)</f>
        <v>43530.25</v>
      </c>
      <c r="T451" s="9">
        <f t="shared" ref="T451:T514" si="31">(((M451/60)/60)/24)+DATE(1970,1,1)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2039</v>
      </c>
      <c r="R452" t="s">
        <v>2047</v>
      </c>
      <c r="S452" s="9">
        <f t="shared" si="30"/>
        <v>43394.208333333328</v>
      </c>
      <c r="T452" s="9">
        <f t="shared" si="31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2033</v>
      </c>
      <c r="R453" t="s">
        <v>2034</v>
      </c>
      <c r="S453" s="9">
        <f t="shared" si="30"/>
        <v>42935.208333333328</v>
      </c>
      <c r="T453" s="9">
        <f t="shared" si="31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2039</v>
      </c>
      <c r="R454" t="s">
        <v>2042</v>
      </c>
      <c r="S454" s="9">
        <f t="shared" si="30"/>
        <v>40365.208333333336</v>
      </c>
      <c r="T454" s="9">
        <f t="shared" si="31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2039</v>
      </c>
      <c r="R455" t="s">
        <v>2061</v>
      </c>
      <c r="S455" s="9">
        <f t="shared" si="30"/>
        <v>42705.25</v>
      </c>
      <c r="T455" s="9">
        <f t="shared" si="31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2039</v>
      </c>
      <c r="R456" t="s">
        <v>2042</v>
      </c>
      <c r="S456" s="9">
        <f t="shared" si="30"/>
        <v>41568.208333333336</v>
      </c>
      <c r="T456" s="9">
        <f t="shared" si="31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2037</v>
      </c>
      <c r="R457" t="s">
        <v>2038</v>
      </c>
      <c r="S457" s="9">
        <f t="shared" si="30"/>
        <v>40809.208333333336</v>
      </c>
      <c r="T457" s="9">
        <f t="shared" si="31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2033</v>
      </c>
      <c r="R458" t="s">
        <v>2043</v>
      </c>
      <c r="S458" s="9">
        <f t="shared" si="30"/>
        <v>43141.25</v>
      </c>
      <c r="T458" s="9">
        <f t="shared" si="31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2037</v>
      </c>
      <c r="R459" t="s">
        <v>2038</v>
      </c>
      <c r="S459" s="9">
        <f t="shared" si="30"/>
        <v>42657.208333333328</v>
      </c>
      <c r="T459" s="9">
        <f t="shared" si="31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2037</v>
      </c>
      <c r="R460" t="s">
        <v>2038</v>
      </c>
      <c r="S460" s="9">
        <f t="shared" si="30"/>
        <v>40265.208333333336</v>
      </c>
      <c r="T460" s="9">
        <f t="shared" si="31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2039</v>
      </c>
      <c r="R461" t="s">
        <v>2040</v>
      </c>
      <c r="S461" s="9">
        <f t="shared" si="30"/>
        <v>42001.25</v>
      </c>
      <c r="T461" s="9">
        <f t="shared" si="31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2037</v>
      </c>
      <c r="R462" t="s">
        <v>2038</v>
      </c>
      <c r="S462" s="9">
        <f t="shared" si="30"/>
        <v>40399.208333333336</v>
      </c>
      <c r="T462" s="9">
        <f t="shared" si="31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2039</v>
      </c>
      <c r="R463" t="s">
        <v>2042</v>
      </c>
      <c r="S463" s="9">
        <f t="shared" si="30"/>
        <v>41757.208333333336</v>
      </c>
      <c r="T463" s="9">
        <f t="shared" si="31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2048</v>
      </c>
      <c r="R464" t="s">
        <v>2059</v>
      </c>
      <c r="S464" s="9">
        <f t="shared" si="30"/>
        <v>41304.25</v>
      </c>
      <c r="T464" s="9">
        <f t="shared" si="31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2039</v>
      </c>
      <c r="R465" t="s">
        <v>2047</v>
      </c>
      <c r="S465" s="9">
        <f t="shared" si="30"/>
        <v>41639.25</v>
      </c>
      <c r="T465" s="9">
        <f t="shared" si="31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2037</v>
      </c>
      <c r="R466" t="s">
        <v>2038</v>
      </c>
      <c r="S466" s="9">
        <f t="shared" si="30"/>
        <v>43142.25</v>
      </c>
      <c r="T466" s="9">
        <f t="shared" si="31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2045</v>
      </c>
      <c r="R467" t="s">
        <v>2057</v>
      </c>
      <c r="S467" s="9">
        <f t="shared" si="30"/>
        <v>43127.25</v>
      </c>
      <c r="T467" s="9">
        <f t="shared" si="31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2035</v>
      </c>
      <c r="R468" t="s">
        <v>2044</v>
      </c>
      <c r="S468" s="9">
        <f t="shared" si="30"/>
        <v>41409.208333333336</v>
      </c>
      <c r="T468" s="9">
        <f t="shared" si="31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2035</v>
      </c>
      <c r="R469" t="s">
        <v>2036</v>
      </c>
      <c r="S469" s="9">
        <f t="shared" si="30"/>
        <v>42331.25</v>
      </c>
      <c r="T469" s="9">
        <f t="shared" si="31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2037</v>
      </c>
      <c r="R470" t="s">
        <v>2038</v>
      </c>
      <c r="S470" s="9">
        <f t="shared" si="30"/>
        <v>43569.208333333328</v>
      </c>
      <c r="T470" s="9">
        <f t="shared" si="31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2039</v>
      </c>
      <c r="R471" t="s">
        <v>2042</v>
      </c>
      <c r="S471" s="9">
        <f t="shared" si="30"/>
        <v>42142.208333333328</v>
      </c>
      <c r="T471" s="9">
        <f t="shared" si="31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2035</v>
      </c>
      <c r="R472" t="s">
        <v>2044</v>
      </c>
      <c r="S472" s="9">
        <f t="shared" si="30"/>
        <v>42716.25</v>
      </c>
      <c r="T472" s="9">
        <f t="shared" si="31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2031</v>
      </c>
      <c r="R473" t="s">
        <v>2032</v>
      </c>
      <c r="S473" s="9">
        <f t="shared" si="30"/>
        <v>41031.208333333336</v>
      </c>
      <c r="T473" s="9">
        <f t="shared" si="31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2033</v>
      </c>
      <c r="R474" t="s">
        <v>2034</v>
      </c>
      <c r="S474" s="9">
        <f t="shared" si="30"/>
        <v>43535.208333333328</v>
      </c>
      <c r="T474" s="9">
        <f t="shared" si="31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2033</v>
      </c>
      <c r="R475" t="s">
        <v>2041</v>
      </c>
      <c r="S475" s="9">
        <f t="shared" si="30"/>
        <v>43277.208333333328</v>
      </c>
      <c r="T475" s="9">
        <f t="shared" si="31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2039</v>
      </c>
      <c r="R476" t="s">
        <v>2058</v>
      </c>
      <c r="S476" s="9">
        <f t="shared" si="30"/>
        <v>41989.25</v>
      </c>
      <c r="T476" s="9">
        <f t="shared" si="31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2045</v>
      </c>
      <c r="R477" t="s">
        <v>2057</v>
      </c>
      <c r="S477" s="9">
        <f t="shared" si="30"/>
        <v>41450.208333333336</v>
      </c>
      <c r="T477" s="9">
        <f t="shared" si="31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2045</v>
      </c>
      <c r="R478" t="s">
        <v>2051</v>
      </c>
      <c r="S478" s="9">
        <f t="shared" si="30"/>
        <v>43322.208333333328</v>
      </c>
      <c r="T478" s="9">
        <f t="shared" si="31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2039</v>
      </c>
      <c r="R479" t="s">
        <v>2061</v>
      </c>
      <c r="S479" s="9">
        <f t="shared" si="30"/>
        <v>40720.208333333336</v>
      </c>
      <c r="T479" s="9">
        <f t="shared" si="31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2035</v>
      </c>
      <c r="R480" t="s">
        <v>2044</v>
      </c>
      <c r="S480" s="9">
        <f t="shared" si="30"/>
        <v>42072.208333333328</v>
      </c>
      <c r="T480" s="9">
        <f t="shared" si="31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2031</v>
      </c>
      <c r="R481" t="s">
        <v>2032</v>
      </c>
      <c r="S481" s="9">
        <f t="shared" si="30"/>
        <v>42945.208333333328</v>
      </c>
      <c r="T481" s="9">
        <f t="shared" si="31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2052</v>
      </c>
      <c r="R482" t="s">
        <v>2053</v>
      </c>
      <c r="S482" s="9">
        <f t="shared" si="30"/>
        <v>40248.25</v>
      </c>
      <c r="T482" s="9">
        <f t="shared" si="31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2037</v>
      </c>
      <c r="R483" t="s">
        <v>2038</v>
      </c>
      <c r="S483" s="9">
        <f t="shared" si="30"/>
        <v>41913.208333333336</v>
      </c>
      <c r="T483" s="9">
        <f t="shared" si="31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2045</v>
      </c>
      <c r="R484" t="s">
        <v>2051</v>
      </c>
      <c r="S484" s="9">
        <f t="shared" si="30"/>
        <v>40963.25</v>
      </c>
      <c r="T484" s="9">
        <f t="shared" si="31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2037</v>
      </c>
      <c r="R485" t="s">
        <v>2038</v>
      </c>
      <c r="S485" s="9">
        <f t="shared" si="30"/>
        <v>43811.25</v>
      </c>
      <c r="T485" s="9">
        <f t="shared" si="31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2031</v>
      </c>
      <c r="R486" t="s">
        <v>2032</v>
      </c>
      <c r="S486" s="9">
        <f t="shared" si="30"/>
        <v>41855.208333333336</v>
      </c>
      <c r="T486" s="9">
        <f t="shared" si="31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2037</v>
      </c>
      <c r="R487" t="s">
        <v>2038</v>
      </c>
      <c r="S487" s="9">
        <f t="shared" si="30"/>
        <v>43626.208333333328</v>
      </c>
      <c r="T487" s="9">
        <f t="shared" si="31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2045</v>
      </c>
      <c r="R488" t="s">
        <v>2057</v>
      </c>
      <c r="S488" s="9">
        <f t="shared" si="30"/>
        <v>43168.25</v>
      </c>
      <c r="T488" s="9">
        <f t="shared" si="31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2037</v>
      </c>
      <c r="R489" t="s">
        <v>2038</v>
      </c>
      <c r="S489" s="9">
        <f t="shared" si="30"/>
        <v>42845.208333333328</v>
      </c>
      <c r="T489" s="9">
        <f t="shared" si="31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2037</v>
      </c>
      <c r="R490" t="s">
        <v>2038</v>
      </c>
      <c r="S490" s="9">
        <f t="shared" si="30"/>
        <v>42403.25</v>
      </c>
      <c r="T490" s="9">
        <f t="shared" si="31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2035</v>
      </c>
      <c r="R491" t="s">
        <v>2044</v>
      </c>
      <c r="S491" s="9">
        <f t="shared" si="30"/>
        <v>40406.208333333336</v>
      </c>
      <c r="T491" s="9">
        <f t="shared" si="31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2062</v>
      </c>
      <c r="R492" t="s">
        <v>2063</v>
      </c>
      <c r="S492" s="9">
        <f t="shared" si="30"/>
        <v>43786.25</v>
      </c>
      <c r="T492" s="9">
        <f t="shared" si="31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2031</v>
      </c>
      <c r="R493" t="s">
        <v>2032</v>
      </c>
      <c r="S493" s="9">
        <f t="shared" si="30"/>
        <v>41456.208333333336</v>
      </c>
      <c r="T493" s="9">
        <f t="shared" si="31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2039</v>
      </c>
      <c r="R494" t="s">
        <v>2050</v>
      </c>
      <c r="S494" s="9">
        <f t="shared" si="30"/>
        <v>40336.208333333336</v>
      </c>
      <c r="T494" s="9">
        <f t="shared" si="31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2052</v>
      </c>
      <c r="R495" t="s">
        <v>2053</v>
      </c>
      <c r="S495" s="9">
        <f t="shared" si="30"/>
        <v>43645.208333333328</v>
      </c>
      <c r="T495" s="9">
        <f t="shared" si="31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2035</v>
      </c>
      <c r="R496" t="s">
        <v>2044</v>
      </c>
      <c r="S496" s="9">
        <f t="shared" si="30"/>
        <v>40990.208333333336</v>
      </c>
      <c r="T496" s="9">
        <f t="shared" si="31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2037</v>
      </c>
      <c r="R497" t="s">
        <v>2038</v>
      </c>
      <c r="S497" s="9">
        <f t="shared" si="30"/>
        <v>41800.208333333336</v>
      </c>
      <c r="T497" s="9">
        <f t="shared" si="31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2039</v>
      </c>
      <c r="R498" t="s">
        <v>2047</v>
      </c>
      <c r="S498" s="9">
        <f t="shared" si="30"/>
        <v>42876.208333333328</v>
      </c>
      <c r="T498" s="9">
        <f t="shared" si="31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2035</v>
      </c>
      <c r="R499" t="s">
        <v>2044</v>
      </c>
      <c r="S499" s="9">
        <f t="shared" si="30"/>
        <v>42724.25</v>
      </c>
      <c r="T499" s="9">
        <f t="shared" si="31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2035</v>
      </c>
      <c r="R500" t="s">
        <v>2036</v>
      </c>
      <c r="S500" s="9">
        <f t="shared" si="30"/>
        <v>42005.25</v>
      </c>
      <c r="T500" s="9">
        <f t="shared" si="31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2039</v>
      </c>
      <c r="R501" t="s">
        <v>2040</v>
      </c>
      <c r="S501" s="9">
        <f t="shared" si="30"/>
        <v>42444.208333333328</v>
      </c>
      <c r="T501" s="9">
        <f t="shared" si="31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2037</v>
      </c>
      <c r="R502" t="s">
        <v>2038</v>
      </c>
      <c r="S502" s="9">
        <f t="shared" si="30"/>
        <v>41395.208333333336</v>
      </c>
      <c r="T502" s="9">
        <f t="shared" si="31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2039</v>
      </c>
      <c r="R503" t="s">
        <v>2040</v>
      </c>
      <c r="S503" s="9">
        <f t="shared" si="30"/>
        <v>41345.208333333336</v>
      </c>
      <c r="T503" s="9">
        <f t="shared" si="31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2048</v>
      </c>
      <c r="R504" t="s">
        <v>2049</v>
      </c>
      <c r="S504" s="9">
        <f t="shared" si="30"/>
        <v>41117.208333333336</v>
      </c>
      <c r="T504" s="9">
        <f t="shared" si="31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2039</v>
      </c>
      <c r="R505" t="s">
        <v>2042</v>
      </c>
      <c r="S505" s="9">
        <f t="shared" si="30"/>
        <v>42186.208333333328</v>
      </c>
      <c r="T505" s="9">
        <f t="shared" si="31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2033</v>
      </c>
      <c r="R506" t="s">
        <v>2034</v>
      </c>
      <c r="S506" s="9">
        <f t="shared" si="30"/>
        <v>42142.208333333328</v>
      </c>
      <c r="T506" s="9">
        <f t="shared" si="31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2045</v>
      </c>
      <c r="R507" t="s">
        <v>2054</v>
      </c>
      <c r="S507" s="9">
        <f t="shared" si="30"/>
        <v>41341.25</v>
      </c>
      <c r="T507" s="9">
        <f t="shared" si="31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2037</v>
      </c>
      <c r="R508" t="s">
        <v>2038</v>
      </c>
      <c r="S508" s="9">
        <f t="shared" si="30"/>
        <v>43062.25</v>
      </c>
      <c r="T508" s="9">
        <f t="shared" si="31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2035</v>
      </c>
      <c r="R509" t="s">
        <v>2036</v>
      </c>
      <c r="S509" s="9">
        <f t="shared" si="30"/>
        <v>41373.208333333336</v>
      </c>
      <c r="T509" s="9">
        <f t="shared" si="31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2037</v>
      </c>
      <c r="R510" t="s">
        <v>2038</v>
      </c>
      <c r="S510" s="9">
        <f t="shared" si="30"/>
        <v>43310.208333333328</v>
      </c>
      <c r="T510" s="9">
        <f t="shared" si="31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2037</v>
      </c>
      <c r="R511" t="s">
        <v>2038</v>
      </c>
      <c r="S511" s="9">
        <f t="shared" si="30"/>
        <v>41034.208333333336</v>
      </c>
      <c r="T511" s="9">
        <f t="shared" si="31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2039</v>
      </c>
      <c r="R512" t="s">
        <v>2042</v>
      </c>
      <c r="S512" s="9">
        <f t="shared" si="30"/>
        <v>43251.208333333328</v>
      </c>
      <c r="T512" s="9">
        <f t="shared" si="31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2037</v>
      </c>
      <c r="R513" t="s">
        <v>2038</v>
      </c>
      <c r="S513" s="9">
        <f t="shared" si="30"/>
        <v>43671.208333333328</v>
      </c>
      <c r="T513" s="9">
        <f t="shared" si="31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2048</v>
      </c>
      <c r="R514" t="s">
        <v>2049</v>
      </c>
      <c r="S514" s="9">
        <f t="shared" si="30"/>
        <v>41825.208333333336</v>
      </c>
      <c r="T514" s="9">
        <f t="shared" si="31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ROUND((E515/D515)*100,0)</f>
        <v>39</v>
      </c>
      <c r="G515" t="s">
        <v>74</v>
      </c>
      <c r="H515">
        <v>35</v>
      </c>
      <c r="I515">
        <f t="shared" ref="I515:I578" si="33">IF( H515,ROUND(E515/H515, 2),0)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2039</v>
      </c>
      <c r="R515" t="s">
        <v>2058</v>
      </c>
      <c r="S515" s="9">
        <f t="shared" ref="S515:S578" si="34">(((L515/60)/60)/24)+DATE(1970,1,1)</f>
        <v>40430.208333333336</v>
      </c>
      <c r="T515" s="9">
        <f t="shared" ref="T515:T578" si="35">(((M515/60)/60)/24)+DATE(1970,1,1)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2033</v>
      </c>
      <c r="R516" t="s">
        <v>2034</v>
      </c>
      <c r="S516" s="9">
        <f t="shared" si="34"/>
        <v>41614.25</v>
      </c>
      <c r="T516" s="9">
        <f t="shared" si="35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2037</v>
      </c>
      <c r="R517" t="s">
        <v>2038</v>
      </c>
      <c r="S517" s="9">
        <f t="shared" si="34"/>
        <v>40900.25</v>
      </c>
      <c r="T517" s="9">
        <f t="shared" si="35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2045</v>
      </c>
      <c r="R518" t="s">
        <v>2046</v>
      </c>
      <c r="S518" s="9">
        <f t="shared" si="34"/>
        <v>40396.208333333336</v>
      </c>
      <c r="T518" s="9">
        <f t="shared" si="35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2031</v>
      </c>
      <c r="R519" t="s">
        <v>2032</v>
      </c>
      <c r="S519" s="9">
        <f t="shared" si="34"/>
        <v>42860.208333333328</v>
      </c>
      <c r="T519" s="9">
        <f t="shared" si="35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2039</v>
      </c>
      <c r="R520" t="s">
        <v>2047</v>
      </c>
      <c r="S520" s="9">
        <f t="shared" si="34"/>
        <v>43154.25</v>
      </c>
      <c r="T520" s="9">
        <f t="shared" si="35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2033</v>
      </c>
      <c r="R521" t="s">
        <v>2034</v>
      </c>
      <c r="S521" s="9">
        <f t="shared" si="34"/>
        <v>42012.25</v>
      </c>
      <c r="T521" s="9">
        <f t="shared" si="35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2037</v>
      </c>
      <c r="R522" t="s">
        <v>2038</v>
      </c>
      <c r="S522" s="9">
        <f t="shared" si="34"/>
        <v>43574.208333333328</v>
      </c>
      <c r="T522" s="9">
        <f t="shared" si="35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2039</v>
      </c>
      <c r="R523" t="s">
        <v>2042</v>
      </c>
      <c r="S523" s="9">
        <f t="shared" si="34"/>
        <v>42605.208333333328</v>
      </c>
      <c r="T523" s="9">
        <f t="shared" si="35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2039</v>
      </c>
      <c r="R524" t="s">
        <v>2050</v>
      </c>
      <c r="S524" s="9">
        <f t="shared" si="34"/>
        <v>41093.208333333336</v>
      </c>
      <c r="T524" s="9">
        <f t="shared" si="35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2039</v>
      </c>
      <c r="R525" t="s">
        <v>2050</v>
      </c>
      <c r="S525" s="9">
        <f t="shared" si="34"/>
        <v>40241.25</v>
      </c>
      <c r="T525" s="9">
        <f t="shared" si="35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2037</v>
      </c>
      <c r="R526" t="s">
        <v>2038</v>
      </c>
      <c r="S526" s="9">
        <f t="shared" si="34"/>
        <v>40294.208333333336</v>
      </c>
      <c r="T526" s="9">
        <f t="shared" si="35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2035</v>
      </c>
      <c r="R527" t="s">
        <v>2044</v>
      </c>
      <c r="S527" s="9">
        <f t="shared" si="34"/>
        <v>40505.25</v>
      </c>
      <c r="T527" s="9">
        <f t="shared" si="35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2037</v>
      </c>
      <c r="R528" t="s">
        <v>2038</v>
      </c>
      <c r="S528" s="9">
        <f t="shared" si="34"/>
        <v>42364.25</v>
      </c>
      <c r="T528" s="9">
        <f t="shared" si="35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2039</v>
      </c>
      <c r="R529" t="s">
        <v>2047</v>
      </c>
      <c r="S529" s="9">
        <f t="shared" si="34"/>
        <v>42405.25</v>
      </c>
      <c r="T529" s="9">
        <f t="shared" si="35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2033</v>
      </c>
      <c r="R530" t="s">
        <v>2043</v>
      </c>
      <c r="S530" s="9">
        <f t="shared" si="34"/>
        <v>41601.25</v>
      </c>
      <c r="T530" s="9">
        <f t="shared" si="35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2048</v>
      </c>
      <c r="R531" t="s">
        <v>2049</v>
      </c>
      <c r="S531" s="9">
        <f t="shared" si="34"/>
        <v>41769.208333333336</v>
      </c>
      <c r="T531" s="9">
        <f t="shared" si="35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2045</v>
      </c>
      <c r="R532" t="s">
        <v>2051</v>
      </c>
      <c r="S532" s="9">
        <f t="shared" si="34"/>
        <v>40421.208333333336</v>
      </c>
      <c r="T532" s="9">
        <f t="shared" si="35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2048</v>
      </c>
      <c r="R533" t="s">
        <v>2049</v>
      </c>
      <c r="S533" s="9">
        <f t="shared" si="34"/>
        <v>41589.25</v>
      </c>
      <c r="T533" s="9">
        <f t="shared" si="35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2037</v>
      </c>
      <c r="R534" t="s">
        <v>2038</v>
      </c>
      <c r="S534" s="9">
        <f t="shared" si="34"/>
        <v>43125.25</v>
      </c>
      <c r="T534" s="9">
        <f t="shared" si="35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2033</v>
      </c>
      <c r="R535" t="s">
        <v>2043</v>
      </c>
      <c r="S535" s="9">
        <f t="shared" si="34"/>
        <v>41479.208333333336</v>
      </c>
      <c r="T535" s="9">
        <f t="shared" si="35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2039</v>
      </c>
      <c r="R536" t="s">
        <v>2042</v>
      </c>
      <c r="S536" s="9">
        <f t="shared" si="34"/>
        <v>43329.208333333328</v>
      </c>
      <c r="T536" s="9">
        <f t="shared" si="35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2037</v>
      </c>
      <c r="R537" t="s">
        <v>2038</v>
      </c>
      <c r="S537" s="9">
        <f t="shared" si="34"/>
        <v>43259.208333333328</v>
      </c>
      <c r="T537" s="9">
        <f t="shared" si="35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2045</v>
      </c>
      <c r="R538" t="s">
        <v>2051</v>
      </c>
      <c r="S538" s="9">
        <f t="shared" si="34"/>
        <v>40414.208333333336</v>
      </c>
      <c r="T538" s="9">
        <f t="shared" si="35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2039</v>
      </c>
      <c r="R539" t="s">
        <v>2040</v>
      </c>
      <c r="S539" s="9">
        <f t="shared" si="34"/>
        <v>43342.208333333328</v>
      </c>
      <c r="T539" s="9">
        <f t="shared" si="35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2048</v>
      </c>
      <c r="R540" t="s">
        <v>2059</v>
      </c>
      <c r="S540" s="9">
        <f t="shared" si="34"/>
        <v>41539.208333333336</v>
      </c>
      <c r="T540" s="9">
        <f t="shared" si="35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2031</v>
      </c>
      <c r="R541" t="s">
        <v>2032</v>
      </c>
      <c r="S541" s="9">
        <f t="shared" si="34"/>
        <v>43647.208333333328</v>
      </c>
      <c r="T541" s="9">
        <f t="shared" si="35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2052</v>
      </c>
      <c r="R542" t="s">
        <v>2053</v>
      </c>
      <c r="S542" s="9">
        <f t="shared" si="34"/>
        <v>43225.208333333328</v>
      </c>
      <c r="T542" s="9">
        <f t="shared" si="35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2048</v>
      </c>
      <c r="R543" t="s">
        <v>2059</v>
      </c>
      <c r="S543" s="9">
        <f t="shared" si="34"/>
        <v>42165.208333333328</v>
      </c>
      <c r="T543" s="9">
        <f t="shared" si="35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2033</v>
      </c>
      <c r="R544" t="s">
        <v>2043</v>
      </c>
      <c r="S544" s="9">
        <f t="shared" si="34"/>
        <v>42391.25</v>
      </c>
      <c r="T544" s="9">
        <f t="shared" si="35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2048</v>
      </c>
      <c r="R545" t="s">
        <v>2049</v>
      </c>
      <c r="S545" s="9">
        <f t="shared" si="34"/>
        <v>41528.208333333336</v>
      </c>
      <c r="T545" s="9">
        <f t="shared" si="35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2033</v>
      </c>
      <c r="R546" t="s">
        <v>2034</v>
      </c>
      <c r="S546" s="9">
        <f t="shared" si="34"/>
        <v>42377.25</v>
      </c>
      <c r="T546" s="9">
        <f t="shared" si="35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2037</v>
      </c>
      <c r="R547" t="s">
        <v>2038</v>
      </c>
      <c r="S547" s="9">
        <f t="shared" si="34"/>
        <v>43824.25</v>
      </c>
      <c r="T547" s="9">
        <f t="shared" si="35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2037</v>
      </c>
      <c r="R548" t="s">
        <v>2038</v>
      </c>
      <c r="S548" s="9">
        <f t="shared" si="34"/>
        <v>43360.208333333328</v>
      </c>
      <c r="T548" s="9">
        <f t="shared" si="35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2039</v>
      </c>
      <c r="R549" t="s">
        <v>2042</v>
      </c>
      <c r="S549" s="9">
        <f t="shared" si="34"/>
        <v>42029.25</v>
      </c>
      <c r="T549" s="9">
        <f t="shared" si="35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2037</v>
      </c>
      <c r="R550" t="s">
        <v>2038</v>
      </c>
      <c r="S550" s="9">
        <f t="shared" si="34"/>
        <v>42461.208333333328</v>
      </c>
      <c r="T550" s="9">
        <f t="shared" si="35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2035</v>
      </c>
      <c r="R551" t="s">
        <v>2044</v>
      </c>
      <c r="S551" s="9">
        <f t="shared" si="34"/>
        <v>41422.208333333336</v>
      </c>
      <c r="T551" s="9">
        <f t="shared" si="35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2033</v>
      </c>
      <c r="R552" t="s">
        <v>2043</v>
      </c>
      <c r="S552" s="9">
        <f t="shared" si="34"/>
        <v>40968.25</v>
      </c>
      <c r="T552" s="9">
        <f t="shared" si="35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2035</v>
      </c>
      <c r="R553" t="s">
        <v>2036</v>
      </c>
      <c r="S553" s="9">
        <f t="shared" si="34"/>
        <v>41993.25</v>
      </c>
      <c r="T553" s="9">
        <f t="shared" si="35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2037</v>
      </c>
      <c r="R554" t="s">
        <v>2038</v>
      </c>
      <c r="S554" s="9">
        <f t="shared" si="34"/>
        <v>42700.25</v>
      </c>
      <c r="T554" s="9">
        <f t="shared" si="35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2033</v>
      </c>
      <c r="R555" t="s">
        <v>2034</v>
      </c>
      <c r="S555" s="9">
        <f t="shared" si="34"/>
        <v>40545.25</v>
      </c>
      <c r="T555" s="9">
        <f t="shared" si="35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2033</v>
      </c>
      <c r="R556" t="s">
        <v>2043</v>
      </c>
      <c r="S556" s="9">
        <f t="shared" si="34"/>
        <v>42723.25</v>
      </c>
      <c r="T556" s="9">
        <f t="shared" si="35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2033</v>
      </c>
      <c r="R557" t="s">
        <v>2034</v>
      </c>
      <c r="S557" s="9">
        <f t="shared" si="34"/>
        <v>41731.208333333336</v>
      </c>
      <c r="T557" s="9">
        <f t="shared" si="35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2045</v>
      </c>
      <c r="R558" t="s">
        <v>2057</v>
      </c>
      <c r="S558" s="9">
        <f t="shared" si="34"/>
        <v>40792.208333333336</v>
      </c>
      <c r="T558" s="9">
        <f t="shared" si="35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2039</v>
      </c>
      <c r="R559" t="s">
        <v>2061</v>
      </c>
      <c r="S559" s="9">
        <f t="shared" si="34"/>
        <v>42279.208333333328</v>
      </c>
      <c r="T559" s="9">
        <f t="shared" si="35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2037</v>
      </c>
      <c r="R560" t="s">
        <v>2038</v>
      </c>
      <c r="S560" s="9">
        <f t="shared" si="34"/>
        <v>42424.25</v>
      </c>
      <c r="T560" s="9">
        <f t="shared" si="35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2037</v>
      </c>
      <c r="R561" t="s">
        <v>2038</v>
      </c>
      <c r="S561" s="9">
        <f t="shared" si="34"/>
        <v>42584.208333333328</v>
      </c>
      <c r="T561" s="9">
        <f t="shared" si="35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2039</v>
      </c>
      <c r="R562" t="s">
        <v>2047</v>
      </c>
      <c r="S562" s="9">
        <f t="shared" si="34"/>
        <v>40865.25</v>
      </c>
      <c r="T562" s="9">
        <f t="shared" si="35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2037</v>
      </c>
      <c r="R563" t="s">
        <v>2038</v>
      </c>
      <c r="S563" s="9">
        <f t="shared" si="34"/>
        <v>40833.208333333336</v>
      </c>
      <c r="T563" s="9">
        <f t="shared" si="35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2033</v>
      </c>
      <c r="R564" t="s">
        <v>2034</v>
      </c>
      <c r="S564" s="9">
        <f t="shared" si="34"/>
        <v>43536.208333333328</v>
      </c>
      <c r="T564" s="9">
        <f t="shared" si="35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2039</v>
      </c>
      <c r="R565" t="s">
        <v>2040</v>
      </c>
      <c r="S565" s="9">
        <f t="shared" si="34"/>
        <v>43417.25</v>
      </c>
      <c r="T565" s="9">
        <f t="shared" si="35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2037</v>
      </c>
      <c r="R566" t="s">
        <v>2038</v>
      </c>
      <c r="S566" s="9">
        <f t="shared" si="34"/>
        <v>42078.208333333328</v>
      </c>
      <c r="T566" s="9">
        <f t="shared" si="35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2037</v>
      </c>
      <c r="R567" t="s">
        <v>2038</v>
      </c>
      <c r="S567" s="9">
        <f t="shared" si="34"/>
        <v>40862.25</v>
      </c>
      <c r="T567" s="9">
        <f t="shared" si="35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2033</v>
      </c>
      <c r="R568" t="s">
        <v>2041</v>
      </c>
      <c r="S568" s="9">
        <f t="shared" si="34"/>
        <v>42424.25</v>
      </c>
      <c r="T568" s="9">
        <f t="shared" si="35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2033</v>
      </c>
      <c r="R569" t="s">
        <v>2034</v>
      </c>
      <c r="S569" s="9">
        <f t="shared" si="34"/>
        <v>41830.208333333336</v>
      </c>
      <c r="T569" s="9">
        <f t="shared" si="35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2037</v>
      </c>
      <c r="R570" t="s">
        <v>2038</v>
      </c>
      <c r="S570" s="9">
        <f t="shared" si="34"/>
        <v>40374.208333333336</v>
      </c>
      <c r="T570" s="9">
        <f t="shared" si="35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2039</v>
      </c>
      <c r="R571" t="s">
        <v>2047</v>
      </c>
      <c r="S571" s="9">
        <f t="shared" si="34"/>
        <v>40554.25</v>
      </c>
      <c r="T571" s="9">
        <f t="shared" si="35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2033</v>
      </c>
      <c r="R572" t="s">
        <v>2034</v>
      </c>
      <c r="S572" s="9">
        <f t="shared" si="34"/>
        <v>41993.25</v>
      </c>
      <c r="T572" s="9">
        <f t="shared" si="35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2039</v>
      </c>
      <c r="R573" t="s">
        <v>2050</v>
      </c>
      <c r="S573" s="9">
        <f t="shared" si="34"/>
        <v>42174.208333333328</v>
      </c>
      <c r="T573" s="9">
        <f t="shared" si="35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2033</v>
      </c>
      <c r="R574" t="s">
        <v>2034</v>
      </c>
      <c r="S574" s="9">
        <f t="shared" si="34"/>
        <v>42275.208333333328</v>
      </c>
      <c r="T574" s="9">
        <f t="shared" si="35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2062</v>
      </c>
      <c r="R575" t="s">
        <v>2063</v>
      </c>
      <c r="S575" s="9">
        <f t="shared" si="34"/>
        <v>41761.208333333336</v>
      </c>
      <c r="T575" s="9">
        <f t="shared" si="35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2031</v>
      </c>
      <c r="R576" t="s">
        <v>2032</v>
      </c>
      <c r="S576" s="9">
        <f t="shared" si="34"/>
        <v>43806.25</v>
      </c>
      <c r="T576" s="9">
        <f t="shared" si="35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2037</v>
      </c>
      <c r="R577" t="s">
        <v>2038</v>
      </c>
      <c r="S577" s="9">
        <f t="shared" si="34"/>
        <v>41779.208333333336</v>
      </c>
      <c r="T577" s="9">
        <f t="shared" si="35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2037</v>
      </c>
      <c r="R578" t="s">
        <v>2038</v>
      </c>
      <c r="S578" s="9">
        <f t="shared" si="34"/>
        <v>43040.208333333328</v>
      </c>
      <c r="T578" s="9">
        <f t="shared" si="35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ROUND((E579/D579)*100,0)</f>
        <v>19</v>
      </c>
      <c r="G579" t="s">
        <v>74</v>
      </c>
      <c r="H579">
        <v>37</v>
      </c>
      <c r="I579">
        <f t="shared" ref="I579:I642" si="37">IF( H579,ROUND(E579/H579, 2),0)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2033</v>
      </c>
      <c r="R579" t="s">
        <v>2056</v>
      </c>
      <c r="S579" s="9">
        <f t="shared" ref="S579:S642" si="38">(((L579/60)/60)/24)+DATE(1970,1,1)</f>
        <v>40613.25</v>
      </c>
      <c r="T579" s="9">
        <f t="shared" ref="T579:T642" si="39">(((M579/60)/60)/24)+DATE(1970,1,1)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2039</v>
      </c>
      <c r="R580" t="s">
        <v>2061</v>
      </c>
      <c r="S580" s="9">
        <f t="shared" si="38"/>
        <v>40878.25</v>
      </c>
      <c r="T580" s="9">
        <f t="shared" si="39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2033</v>
      </c>
      <c r="R581" t="s">
        <v>2056</v>
      </c>
      <c r="S581" s="9">
        <f t="shared" si="38"/>
        <v>40762.208333333336</v>
      </c>
      <c r="T581" s="9">
        <f t="shared" si="39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2037</v>
      </c>
      <c r="R582" t="s">
        <v>2038</v>
      </c>
      <c r="S582" s="9">
        <f t="shared" si="38"/>
        <v>41696.25</v>
      </c>
      <c r="T582" s="9">
        <f t="shared" si="39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2035</v>
      </c>
      <c r="R583" t="s">
        <v>2036</v>
      </c>
      <c r="S583" s="9">
        <f t="shared" si="38"/>
        <v>40662.208333333336</v>
      </c>
      <c r="T583" s="9">
        <f t="shared" si="39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2048</v>
      </c>
      <c r="R584" t="s">
        <v>2049</v>
      </c>
      <c r="S584" s="9">
        <f t="shared" si="38"/>
        <v>42165.208333333328</v>
      </c>
      <c r="T584" s="9">
        <f t="shared" si="39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2039</v>
      </c>
      <c r="R585" t="s">
        <v>2040</v>
      </c>
      <c r="S585" s="9">
        <f t="shared" si="38"/>
        <v>40959.25</v>
      </c>
      <c r="T585" s="9">
        <f t="shared" si="39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2035</v>
      </c>
      <c r="R586" t="s">
        <v>2036</v>
      </c>
      <c r="S586" s="9">
        <f t="shared" si="38"/>
        <v>41024.208333333336</v>
      </c>
      <c r="T586" s="9">
        <f t="shared" si="39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2045</v>
      </c>
      <c r="R587" t="s">
        <v>2057</v>
      </c>
      <c r="S587" s="9">
        <f t="shared" si="38"/>
        <v>40255.208333333336</v>
      </c>
      <c r="T587" s="9">
        <f t="shared" si="39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2033</v>
      </c>
      <c r="R588" t="s">
        <v>2034</v>
      </c>
      <c r="S588" s="9">
        <f t="shared" si="38"/>
        <v>40499.25</v>
      </c>
      <c r="T588" s="9">
        <f t="shared" si="39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2031</v>
      </c>
      <c r="R589" t="s">
        <v>2032</v>
      </c>
      <c r="S589" s="9">
        <f t="shared" si="38"/>
        <v>43484.25</v>
      </c>
      <c r="T589" s="9">
        <f t="shared" si="39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2037</v>
      </c>
      <c r="R590" t="s">
        <v>2038</v>
      </c>
      <c r="S590" s="9">
        <f t="shared" si="38"/>
        <v>40262.208333333336</v>
      </c>
      <c r="T590" s="9">
        <f t="shared" si="39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2039</v>
      </c>
      <c r="R591" t="s">
        <v>2040</v>
      </c>
      <c r="S591" s="9">
        <f t="shared" si="38"/>
        <v>42190.208333333328</v>
      </c>
      <c r="T591" s="9">
        <f t="shared" si="39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2045</v>
      </c>
      <c r="R592" t="s">
        <v>2054</v>
      </c>
      <c r="S592" s="9">
        <f t="shared" si="38"/>
        <v>41994.25</v>
      </c>
      <c r="T592" s="9">
        <f t="shared" si="39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2048</v>
      </c>
      <c r="R593" t="s">
        <v>2049</v>
      </c>
      <c r="S593" s="9">
        <f t="shared" si="38"/>
        <v>40373.208333333336</v>
      </c>
      <c r="T593" s="9">
        <f t="shared" si="39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2037</v>
      </c>
      <c r="R594" t="s">
        <v>2038</v>
      </c>
      <c r="S594" s="9">
        <f t="shared" si="38"/>
        <v>41789.208333333336</v>
      </c>
      <c r="T594" s="9">
        <f t="shared" si="39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2039</v>
      </c>
      <c r="R595" t="s">
        <v>2047</v>
      </c>
      <c r="S595" s="9">
        <f t="shared" si="38"/>
        <v>41724.208333333336</v>
      </c>
      <c r="T595" s="9">
        <f t="shared" si="39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2037</v>
      </c>
      <c r="R596" t="s">
        <v>2038</v>
      </c>
      <c r="S596" s="9">
        <f t="shared" si="38"/>
        <v>42548.208333333328</v>
      </c>
      <c r="T596" s="9">
        <f t="shared" si="39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2037</v>
      </c>
      <c r="R597" t="s">
        <v>2038</v>
      </c>
      <c r="S597" s="9">
        <f t="shared" si="38"/>
        <v>40253.208333333336</v>
      </c>
      <c r="T597" s="9">
        <f t="shared" si="39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2039</v>
      </c>
      <c r="R598" t="s">
        <v>2042</v>
      </c>
      <c r="S598" s="9">
        <f t="shared" si="38"/>
        <v>42434.25</v>
      </c>
      <c r="T598" s="9">
        <f t="shared" si="39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2037</v>
      </c>
      <c r="R599" t="s">
        <v>2038</v>
      </c>
      <c r="S599" s="9">
        <f t="shared" si="38"/>
        <v>43786.25</v>
      </c>
      <c r="T599" s="9">
        <f t="shared" si="39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2033</v>
      </c>
      <c r="R600" t="s">
        <v>2034</v>
      </c>
      <c r="S600" s="9">
        <f t="shared" si="38"/>
        <v>40344.208333333336</v>
      </c>
      <c r="T600" s="9">
        <f t="shared" si="39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2039</v>
      </c>
      <c r="R601" t="s">
        <v>2040</v>
      </c>
      <c r="S601" s="9">
        <f t="shared" si="38"/>
        <v>42047.25</v>
      </c>
      <c r="T601" s="9">
        <f t="shared" si="39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2031</v>
      </c>
      <c r="R602" t="s">
        <v>2032</v>
      </c>
      <c r="S602" s="9">
        <f t="shared" si="38"/>
        <v>41485.208333333336</v>
      </c>
      <c r="T602" s="9">
        <f t="shared" si="39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2035</v>
      </c>
      <c r="R603" t="s">
        <v>2044</v>
      </c>
      <c r="S603" s="9">
        <f t="shared" si="38"/>
        <v>41789.208333333336</v>
      </c>
      <c r="T603" s="9">
        <f t="shared" si="39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2037</v>
      </c>
      <c r="R604" t="s">
        <v>2038</v>
      </c>
      <c r="S604" s="9">
        <f t="shared" si="38"/>
        <v>42160.208333333328</v>
      </c>
      <c r="T604" s="9">
        <f t="shared" si="39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2037</v>
      </c>
      <c r="R605" t="s">
        <v>2038</v>
      </c>
      <c r="S605" s="9">
        <f t="shared" si="38"/>
        <v>43573.208333333328</v>
      </c>
      <c r="T605" s="9">
        <f t="shared" si="39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2037</v>
      </c>
      <c r="R606" t="s">
        <v>2038</v>
      </c>
      <c r="S606" s="9">
        <f t="shared" si="38"/>
        <v>40565.25</v>
      </c>
      <c r="T606" s="9">
        <f t="shared" si="39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2045</v>
      </c>
      <c r="R607" t="s">
        <v>2046</v>
      </c>
      <c r="S607" s="9">
        <f t="shared" si="38"/>
        <v>42280.208333333328</v>
      </c>
      <c r="T607" s="9">
        <f t="shared" si="39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2033</v>
      </c>
      <c r="R608" t="s">
        <v>2034</v>
      </c>
      <c r="S608" s="9">
        <f t="shared" si="38"/>
        <v>42436.25</v>
      </c>
      <c r="T608" s="9">
        <f t="shared" si="39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2031</v>
      </c>
      <c r="R609" t="s">
        <v>2032</v>
      </c>
      <c r="S609" s="9">
        <f t="shared" si="38"/>
        <v>41721.208333333336</v>
      </c>
      <c r="T609" s="9">
        <f t="shared" si="39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2033</v>
      </c>
      <c r="R610" t="s">
        <v>2056</v>
      </c>
      <c r="S610" s="9">
        <f t="shared" si="38"/>
        <v>43530.25</v>
      </c>
      <c r="T610" s="9">
        <f t="shared" si="39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2039</v>
      </c>
      <c r="R611" t="s">
        <v>2061</v>
      </c>
      <c r="S611" s="9">
        <f t="shared" si="38"/>
        <v>43481.25</v>
      </c>
      <c r="T611" s="9">
        <f t="shared" si="39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2037</v>
      </c>
      <c r="R612" t="s">
        <v>2038</v>
      </c>
      <c r="S612" s="9">
        <f t="shared" si="38"/>
        <v>41259.25</v>
      </c>
      <c r="T612" s="9">
        <f t="shared" si="39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2037</v>
      </c>
      <c r="R613" t="s">
        <v>2038</v>
      </c>
      <c r="S613" s="9">
        <f t="shared" si="38"/>
        <v>41480.208333333336</v>
      </c>
      <c r="T613" s="9">
        <f t="shared" si="39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2033</v>
      </c>
      <c r="R614" t="s">
        <v>2041</v>
      </c>
      <c r="S614" s="9">
        <f t="shared" si="38"/>
        <v>40474.208333333336</v>
      </c>
      <c r="T614" s="9">
        <f t="shared" si="39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2037</v>
      </c>
      <c r="R615" t="s">
        <v>2038</v>
      </c>
      <c r="S615" s="9">
        <f t="shared" si="38"/>
        <v>42973.208333333328</v>
      </c>
      <c r="T615" s="9">
        <f t="shared" si="39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2037</v>
      </c>
      <c r="R616" t="s">
        <v>2038</v>
      </c>
      <c r="S616" s="9">
        <f t="shared" si="38"/>
        <v>42746.25</v>
      </c>
      <c r="T616" s="9">
        <f t="shared" si="39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2037</v>
      </c>
      <c r="R617" t="s">
        <v>2038</v>
      </c>
      <c r="S617" s="9">
        <f t="shared" si="38"/>
        <v>42489.208333333328</v>
      </c>
      <c r="T617" s="9">
        <f t="shared" si="39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2033</v>
      </c>
      <c r="R618" t="s">
        <v>2043</v>
      </c>
      <c r="S618" s="9">
        <f t="shared" si="38"/>
        <v>41537.208333333336</v>
      </c>
      <c r="T618" s="9">
        <f t="shared" si="39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2037</v>
      </c>
      <c r="R619" t="s">
        <v>2038</v>
      </c>
      <c r="S619" s="9">
        <f t="shared" si="38"/>
        <v>41794.208333333336</v>
      </c>
      <c r="T619" s="9">
        <f t="shared" si="39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2045</v>
      </c>
      <c r="R620" t="s">
        <v>2046</v>
      </c>
      <c r="S620" s="9">
        <f t="shared" si="38"/>
        <v>41396.208333333336</v>
      </c>
      <c r="T620" s="9">
        <f t="shared" si="39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2037</v>
      </c>
      <c r="R621" t="s">
        <v>2038</v>
      </c>
      <c r="S621" s="9">
        <f t="shared" si="38"/>
        <v>40669.208333333336</v>
      </c>
      <c r="T621" s="9">
        <f t="shared" si="39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2052</v>
      </c>
      <c r="R622" t="s">
        <v>2053</v>
      </c>
      <c r="S622" s="9">
        <f t="shared" si="38"/>
        <v>42559.208333333328</v>
      </c>
      <c r="T622" s="9">
        <f t="shared" si="39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2037</v>
      </c>
      <c r="R623" t="s">
        <v>2038</v>
      </c>
      <c r="S623" s="9">
        <f t="shared" si="38"/>
        <v>42626.208333333328</v>
      </c>
      <c r="T623" s="9">
        <f t="shared" si="39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2033</v>
      </c>
      <c r="R624" t="s">
        <v>2043</v>
      </c>
      <c r="S624" s="9">
        <f t="shared" si="38"/>
        <v>43205.208333333328</v>
      </c>
      <c r="T624" s="9">
        <f t="shared" si="39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2037</v>
      </c>
      <c r="R625" t="s">
        <v>2038</v>
      </c>
      <c r="S625" s="9">
        <f t="shared" si="38"/>
        <v>42201.208333333328</v>
      </c>
      <c r="T625" s="9">
        <f t="shared" si="39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2052</v>
      </c>
      <c r="R626" t="s">
        <v>2053</v>
      </c>
      <c r="S626" s="9">
        <f t="shared" si="38"/>
        <v>42029.25</v>
      </c>
      <c r="T626" s="9">
        <f t="shared" si="39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2037</v>
      </c>
      <c r="R627" t="s">
        <v>2038</v>
      </c>
      <c r="S627" s="9">
        <f t="shared" si="38"/>
        <v>43857.25</v>
      </c>
      <c r="T627" s="9">
        <f t="shared" si="39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2037</v>
      </c>
      <c r="R628" t="s">
        <v>2038</v>
      </c>
      <c r="S628" s="9">
        <f t="shared" si="38"/>
        <v>40449.208333333336</v>
      </c>
      <c r="T628" s="9">
        <f t="shared" si="39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2031</v>
      </c>
      <c r="R629" t="s">
        <v>2032</v>
      </c>
      <c r="S629" s="9">
        <f t="shared" si="38"/>
        <v>40345.208333333336</v>
      </c>
      <c r="T629" s="9">
        <f t="shared" si="39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2033</v>
      </c>
      <c r="R630" t="s">
        <v>2043</v>
      </c>
      <c r="S630" s="9">
        <f t="shared" si="38"/>
        <v>40455.208333333336</v>
      </c>
      <c r="T630" s="9">
        <f t="shared" si="39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2037</v>
      </c>
      <c r="R631" t="s">
        <v>2038</v>
      </c>
      <c r="S631" s="9">
        <f t="shared" si="38"/>
        <v>42557.208333333328</v>
      </c>
      <c r="T631" s="9">
        <f t="shared" si="39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2037</v>
      </c>
      <c r="R632" t="s">
        <v>2038</v>
      </c>
      <c r="S632" s="9">
        <f t="shared" si="38"/>
        <v>43586.208333333328</v>
      </c>
      <c r="T632" s="9">
        <f t="shared" si="39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2037</v>
      </c>
      <c r="R633" t="s">
        <v>2038</v>
      </c>
      <c r="S633" s="9">
        <f t="shared" si="38"/>
        <v>43550.208333333328</v>
      </c>
      <c r="T633" s="9">
        <f t="shared" si="39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2037</v>
      </c>
      <c r="R634" t="s">
        <v>2038</v>
      </c>
      <c r="S634" s="9">
        <f t="shared" si="38"/>
        <v>41945.208333333336</v>
      </c>
      <c r="T634" s="9">
        <f t="shared" si="39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2039</v>
      </c>
      <c r="R635" t="s">
        <v>2047</v>
      </c>
      <c r="S635" s="9">
        <f t="shared" si="38"/>
        <v>42315.25</v>
      </c>
      <c r="T635" s="9">
        <f t="shared" si="39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2039</v>
      </c>
      <c r="R636" t="s">
        <v>2058</v>
      </c>
      <c r="S636" s="9">
        <f t="shared" si="38"/>
        <v>42819.208333333328</v>
      </c>
      <c r="T636" s="9">
        <f t="shared" si="39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2039</v>
      </c>
      <c r="R637" t="s">
        <v>2058</v>
      </c>
      <c r="S637" s="9">
        <f t="shared" si="38"/>
        <v>41314.25</v>
      </c>
      <c r="T637" s="9">
        <f t="shared" si="39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2039</v>
      </c>
      <c r="R638" t="s">
        <v>2047</v>
      </c>
      <c r="S638" s="9">
        <f t="shared" si="38"/>
        <v>40926.25</v>
      </c>
      <c r="T638" s="9">
        <f t="shared" si="39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2037</v>
      </c>
      <c r="R639" t="s">
        <v>2038</v>
      </c>
      <c r="S639" s="9">
        <f t="shared" si="38"/>
        <v>42688.25</v>
      </c>
      <c r="T639" s="9">
        <f t="shared" si="39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2037</v>
      </c>
      <c r="R640" t="s">
        <v>2038</v>
      </c>
      <c r="S640" s="9">
        <f t="shared" si="38"/>
        <v>40386.208333333336</v>
      </c>
      <c r="T640" s="9">
        <f t="shared" si="39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2039</v>
      </c>
      <c r="R641" t="s">
        <v>2042</v>
      </c>
      <c r="S641" s="9">
        <f t="shared" si="38"/>
        <v>43309.208333333328</v>
      </c>
      <c r="T641" s="9">
        <f t="shared" si="39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2037</v>
      </c>
      <c r="R642" t="s">
        <v>2038</v>
      </c>
      <c r="S642" s="9">
        <f t="shared" si="38"/>
        <v>42387.25</v>
      </c>
      <c r="T642" s="9">
        <f t="shared" si="39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ROUND((E643/D643)*100,0)</f>
        <v>120</v>
      </c>
      <c r="G643" t="s">
        <v>20</v>
      </c>
      <c r="H643">
        <v>194</v>
      </c>
      <c r="I643">
        <f t="shared" ref="I643:I706" si="41">IF( H643,ROUND(E643/H643, 2),0)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2037</v>
      </c>
      <c r="R643" t="s">
        <v>2038</v>
      </c>
      <c r="S643" s="9">
        <f t="shared" ref="S643:S706" si="42">(((L643/60)/60)/24)+DATE(1970,1,1)</f>
        <v>42786.25</v>
      </c>
      <c r="T643" s="9">
        <f t="shared" ref="T643:T706" si="43">(((M643/60)/60)/24)+DATE(1970,1,1)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2035</v>
      </c>
      <c r="R644" t="s">
        <v>2044</v>
      </c>
      <c r="S644" s="9">
        <f t="shared" si="42"/>
        <v>43451.25</v>
      </c>
      <c r="T644" s="9">
        <f t="shared" si="43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2037</v>
      </c>
      <c r="R645" t="s">
        <v>2038</v>
      </c>
      <c r="S645" s="9">
        <f t="shared" si="42"/>
        <v>42795.25</v>
      </c>
      <c r="T645" s="9">
        <f t="shared" si="43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2037</v>
      </c>
      <c r="R646" t="s">
        <v>2038</v>
      </c>
      <c r="S646" s="9">
        <f t="shared" si="42"/>
        <v>43452.25</v>
      </c>
      <c r="T646" s="9">
        <f t="shared" si="43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2033</v>
      </c>
      <c r="R647" t="s">
        <v>2034</v>
      </c>
      <c r="S647" s="9">
        <f t="shared" si="42"/>
        <v>43369.208333333328</v>
      </c>
      <c r="T647" s="9">
        <f t="shared" si="43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2048</v>
      </c>
      <c r="R648" t="s">
        <v>2049</v>
      </c>
      <c r="S648" s="9">
        <f t="shared" si="42"/>
        <v>41346.208333333336</v>
      </c>
      <c r="T648" s="9">
        <f t="shared" si="43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2045</v>
      </c>
      <c r="R649" t="s">
        <v>2057</v>
      </c>
      <c r="S649" s="9">
        <f t="shared" si="42"/>
        <v>43199.208333333328</v>
      </c>
      <c r="T649" s="9">
        <f t="shared" si="43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2031</v>
      </c>
      <c r="R650" t="s">
        <v>2032</v>
      </c>
      <c r="S650" s="9">
        <f t="shared" si="42"/>
        <v>42922.208333333328</v>
      </c>
      <c r="T650" s="9">
        <f t="shared" si="43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2037</v>
      </c>
      <c r="R651" t="s">
        <v>2038</v>
      </c>
      <c r="S651" s="9">
        <f t="shared" si="42"/>
        <v>40471.208333333336</v>
      </c>
      <c r="T651" s="9">
        <f t="shared" si="43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2033</v>
      </c>
      <c r="R652" t="s">
        <v>2056</v>
      </c>
      <c r="S652" s="9">
        <f t="shared" si="42"/>
        <v>41828.208333333336</v>
      </c>
      <c r="T652" s="9">
        <f t="shared" si="43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2039</v>
      </c>
      <c r="R653" t="s">
        <v>2050</v>
      </c>
      <c r="S653" s="9">
        <f t="shared" si="42"/>
        <v>41692.25</v>
      </c>
      <c r="T653" s="9">
        <f t="shared" si="43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2035</v>
      </c>
      <c r="R654" t="s">
        <v>2036</v>
      </c>
      <c r="S654" s="9">
        <f t="shared" si="42"/>
        <v>42587.208333333328</v>
      </c>
      <c r="T654" s="9">
        <f t="shared" si="43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2035</v>
      </c>
      <c r="R655" t="s">
        <v>2036</v>
      </c>
      <c r="S655" s="9">
        <f t="shared" si="42"/>
        <v>42468.208333333328</v>
      </c>
      <c r="T655" s="9">
        <f t="shared" si="43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2033</v>
      </c>
      <c r="R656" t="s">
        <v>2055</v>
      </c>
      <c r="S656" s="9">
        <f t="shared" si="42"/>
        <v>42240.208333333328</v>
      </c>
      <c r="T656" s="9">
        <f t="shared" si="43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2052</v>
      </c>
      <c r="R657" t="s">
        <v>2053</v>
      </c>
      <c r="S657" s="9">
        <f t="shared" si="42"/>
        <v>42796.25</v>
      </c>
      <c r="T657" s="9">
        <f t="shared" si="43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2031</v>
      </c>
      <c r="R658" t="s">
        <v>2032</v>
      </c>
      <c r="S658" s="9">
        <f t="shared" si="42"/>
        <v>43097.25</v>
      </c>
      <c r="T658" s="9">
        <f t="shared" si="43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2039</v>
      </c>
      <c r="R659" t="s">
        <v>2061</v>
      </c>
      <c r="S659" s="9">
        <f t="shared" si="42"/>
        <v>43096.25</v>
      </c>
      <c r="T659" s="9">
        <f t="shared" si="43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2033</v>
      </c>
      <c r="R660" t="s">
        <v>2034</v>
      </c>
      <c r="S660" s="9">
        <f t="shared" si="42"/>
        <v>42246.208333333328</v>
      </c>
      <c r="T660" s="9">
        <f t="shared" si="43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2039</v>
      </c>
      <c r="R661" t="s">
        <v>2040</v>
      </c>
      <c r="S661" s="9">
        <f t="shared" si="42"/>
        <v>40570.25</v>
      </c>
      <c r="T661" s="9">
        <f t="shared" si="43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2037</v>
      </c>
      <c r="R662" t="s">
        <v>2038</v>
      </c>
      <c r="S662" s="9">
        <f t="shared" si="42"/>
        <v>42237.208333333328</v>
      </c>
      <c r="T662" s="9">
        <f t="shared" si="43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2033</v>
      </c>
      <c r="R663" t="s">
        <v>2056</v>
      </c>
      <c r="S663" s="9">
        <f t="shared" si="42"/>
        <v>40996.208333333336</v>
      </c>
      <c r="T663" s="9">
        <f t="shared" si="43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2037</v>
      </c>
      <c r="R664" t="s">
        <v>2038</v>
      </c>
      <c r="S664" s="9">
        <f t="shared" si="42"/>
        <v>43443.25</v>
      </c>
      <c r="T664" s="9">
        <f t="shared" si="43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2037</v>
      </c>
      <c r="R665" t="s">
        <v>2038</v>
      </c>
      <c r="S665" s="9">
        <f t="shared" si="42"/>
        <v>40458.208333333336</v>
      </c>
      <c r="T665" s="9">
        <f t="shared" si="43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2033</v>
      </c>
      <c r="R666" t="s">
        <v>2056</v>
      </c>
      <c r="S666" s="9">
        <f t="shared" si="42"/>
        <v>40959.25</v>
      </c>
      <c r="T666" s="9">
        <f t="shared" si="43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2039</v>
      </c>
      <c r="R667" t="s">
        <v>2040</v>
      </c>
      <c r="S667" s="9">
        <f t="shared" si="42"/>
        <v>40733.208333333336</v>
      </c>
      <c r="T667" s="9">
        <f t="shared" si="43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2037</v>
      </c>
      <c r="R668" t="s">
        <v>2038</v>
      </c>
      <c r="S668" s="9">
        <f t="shared" si="42"/>
        <v>41516.208333333336</v>
      </c>
      <c r="T668" s="9">
        <f t="shared" si="43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2062</v>
      </c>
      <c r="R669" t="s">
        <v>2063</v>
      </c>
      <c r="S669" s="9">
        <f t="shared" si="42"/>
        <v>41892.208333333336</v>
      </c>
      <c r="T669" s="9">
        <f t="shared" si="43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2037</v>
      </c>
      <c r="R670" t="s">
        <v>2038</v>
      </c>
      <c r="S670" s="9">
        <f t="shared" si="42"/>
        <v>41122.208333333336</v>
      </c>
      <c r="T670" s="9">
        <f t="shared" si="43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2037</v>
      </c>
      <c r="R671" t="s">
        <v>2038</v>
      </c>
      <c r="S671" s="9">
        <f t="shared" si="42"/>
        <v>42912.208333333328</v>
      </c>
      <c r="T671" s="9">
        <f t="shared" si="43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2033</v>
      </c>
      <c r="R672" t="s">
        <v>2043</v>
      </c>
      <c r="S672" s="9">
        <f t="shared" si="42"/>
        <v>42425.25</v>
      </c>
      <c r="T672" s="9">
        <f t="shared" si="43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2037</v>
      </c>
      <c r="R673" t="s">
        <v>2038</v>
      </c>
      <c r="S673" s="9">
        <f t="shared" si="42"/>
        <v>40390.208333333336</v>
      </c>
      <c r="T673" s="9">
        <f t="shared" si="43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2037</v>
      </c>
      <c r="R674" t="s">
        <v>2038</v>
      </c>
      <c r="S674" s="9">
        <f t="shared" si="42"/>
        <v>43180.208333333328</v>
      </c>
      <c r="T674" s="9">
        <f t="shared" si="43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2033</v>
      </c>
      <c r="R675" t="s">
        <v>2043</v>
      </c>
      <c r="S675" s="9">
        <f t="shared" si="42"/>
        <v>42475.208333333328</v>
      </c>
      <c r="T675" s="9">
        <f t="shared" si="43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2052</v>
      </c>
      <c r="R676" t="s">
        <v>2053</v>
      </c>
      <c r="S676" s="9">
        <f t="shared" si="42"/>
        <v>40774.208333333336</v>
      </c>
      <c r="T676" s="9">
        <f t="shared" si="43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2062</v>
      </c>
      <c r="R677" t="s">
        <v>2063</v>
      </c>
      <c r="S677" s="9">
        <f t="shared" si="42"/>
        <v>43719.208333333328</v>
      </c>
      <c r="T677" s="9">
        <f t="shared" si="43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2052</v>
      </c>
      <c r="R678" t="s">
        <v>2053</v>
      </c>
      <c r="S678" s="9">
        <f t="shared" si="42"/>
        <v>41178.208333333336</v>
      </c>
      <c r="T678" s="9">
        <f t="shared" si="43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2045</v>
      </c>
      <c r="R679" t="s">
        <v>2051</v>
      </c>
      <c r="S679" s="9">
        <f t="shared" si="42"/>
        <v>42561.208333333328</v>
      </c>
      <c r="T679" s="9">
        <f t="shared" si="43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2039</v>
      </c>
      <c r="R680" t="s">
        <v>2042</v>
      </c>
      <c r="S680" s="9">
        <f t="shared" si="42"/>
        <v>43484.25</v>
      </c>
      <c r="T680" s="9">
        <f t="shared" si="43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2031</v>
      </c>
      <c r="R681" t="s">
        <v>2032</v>
      </c>
      <c r="S681" s="9">
        <f t="shared" si="42"/>
        <v>43756.208333333328</v>
      </c>
      <c r="T681" s="9">
        <f t="shared" si="43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2048</v>
      </c>
      <c r="R682" t="s">
        <v>2059</v>
      </c>
      <c r="S682" s="9">
        <f t="shared" si="42"/>
        <v>43813.25</v>
      </c>
      <c r="T682" s="9">
        <f t="shared" si="43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2037</v>
      </c>
      <c r="R683" t="s">
        <v>2038</v>
      </c>
      <c r="S683" s="9">
        <f t="shared" si="42"/>
        <v>40898.25</v>
      </c>
      <c r="T683" s="9">
        <f t="shared" si="43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2037</v>
      </c>
      <c r="R684" t="s">
        <v>2038</v>
      </c>
      <c r="S684" s="9">
        <f t="shared" si="42"/>
        <v>41619.25</v>
      </c>
      <c r="T684" s="9">
        <f t="shared" si="43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2037</v>
      </c>
      <c r="R685" t="s">
        <v>2038</v>
      </c>
      <c r="S685" s="9">
        <f t="shared" si="42"/>
        <v>43359.208333333328</v>
      </c>
      <c r="T685" s="9">
        <f t="shared" si="43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2045</v>
      </c>
      <c r="R686" t="s">
        <v>2046</v>
      </c>
      <c r="S686" s="9">
        <f t="shared" si="42"/>
        <v>40358.208333333336</v>
      </c>
      <c r="T686" s="9">
        <f t="shared" si="43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2037</v>
      </c>
      <c r="R687" t="s">
        <v>2038</v>
      </c>
      <c r="S687" s="9">
        <f t="shared" si="42"/>
        <v>42239.208333333328</v>
      </c>
      <c r="T687" s="9">
        <f t="shared" si="43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2035</v>
      </c>
      <c r="R688" t="s">
        <v>2044</v>
      </c>
      <c r="S688" s="9">
        <f t="shared" si="42"/>
        <v>43186.208333333328</v>
      </c>
      <c r="T688" s="9">
        <f t="shared" si="43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2037</v>
      </c>
      <c r="R689" t="s">
        <v>2038</v>
      </c>
      <c r="S689" s="9">
        <f t="shared" si="42"/>
        <v>42806.25</v>
      </c>
      <c r="T689" s="9">
        <f t="shared" si="43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2039</v>
      </c>
      <c r="R690" t="s">
        <v>2058</v>
      </c>
      <c r="S690" s="9">
        <f t="shared" si="42"/>
        <v>43475.25</v>
      </c>
      <c r="T690" s="9">
        <f t="shared" si="43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2035</v>
      </c>
      <c r="R691" t="s">
        <v>2036</v>
      </c>
      <c r="S691" s="9">
        <f t="shared" si="42"/>
        <v>41576.208333333336</v>
      </c>
      <c r="T691" s="9">
        <f t="shared" si="43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2039</v>
      </c>
      <c r="R692" t="s">
        <v>2040</v>
      </c>
      <c r="S692" s="9">
        <f t="shared" si="42"/>
        <v>40874.25</v>
      </c>
      <c r="T692" s="9">
        <f t="shared" si="43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2039</v>
      </c>
      <c r="R693" t="s">
        <v>2040</v>
      </c>
      <c r="S693" s="9">
        <f t="shared" si="42"/>
        <v>41185.208333333336</v>
      </c>
      <c r="T693" s="9">
        <f t="shared" si="43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2033</v>
      </c>
      <c r="R694" t="s">
        <v>2034</v>
      </c>
      <c r="S694" s="9">
        <f t="shared" si="42"/>
        <v>43655.208333333328</v>
      </c>
      <c r="T694" s="9">
        <f t="shared" si="43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2037</v>
      </c>
      <c r="R695" t="s">
        <v>2038</v>
      </c>
      <c r="S695" s="9">
        <f t="shared" si="42"/>
        <v>43025.208333333328</v>
      </c>
      <c r="T695" s="9">
        <f t="shared" si="43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2037</v>
      </c>
      <c r="R696" t="s">
        <v>2038</v>
      </c>
      <c r="S696" s="9">
        <f t="shared" si="42"/>
        <v>43066.25</v>
      </c>
      <c r="T696" s="9">
        <f t="shared" si="43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2033</v>
      </c>
      <c r="R697" t="s">
        <v>2034</v>
      </c>
      <c r="S697" s="9">
        <f t="shared" si="42"/>
        <v>42322.25</v>
      </c>
      <c r="T697" s="9">
        <f t="shared" si="43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2037</v>
      </c>
      <c r="R698" t="s">
        <v>2038</v>
      </c>
      <c r="S698" s="9">
        <f t="shared" si="42"/>
        <v>42114.208333333328</v>
      </c>
      <c r="T698" s="9">
        <f t="shared" si="43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2033</v>
      </c>
      <c r="R699" t="s">
        <v>2041</v>
      </c>
      <c r="S699" s="9">
        <f t="shared" si="42"/>
        <v>43190.208333333328</v>
      </c>
      <c r="T699" s="9">
        <f t="shared" si="43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2035</v>
      </c>
      <c r="R700" t="s">
        <v>2044</v>
      </c>
      <c r="S700" s="9">
        <f t="shared" si="42"/>
        <v>40871.25</v>
      </c>
      <c r="T700" s="9">
        <f t="shared" si="43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2039</v>
      </c>
      <c r="R701" t="s">
        <v>2042</v>
      </c>
      <c r="S701" s="9">
        <f t="shared" si="42"/>
        <v>43641.208333333328</v>
      </c>
      <c r="T701" s="9">
        <f t="shared" si="43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2035</v>
      </c>
      <c r="R702" t="s">
        <v>2044</v>
      </c>
      <c r="S702" s="9">
        <f t="shared" si="42"/>
        <v>40203.25</v>
      </c>
      <c r="T702" s="9">
        <f t="shared" si="43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2037</v>
      </c>
      <c r="R703" t="s">
        <v>2038</v>
      </c>
      <c r="S703" s="9">
        <f t="shared" si="42"/>
        <v>40629.208333333336</v>
      </c>
      <c r="T703" s="9">
        <f t="shared" si="43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2035</v>
      </c>
      <c r="R704" t="s">
        <v>2044</v>
      </c>
      <c r="S704" s="9">
        <f t="shared" si="42"/>
        <v>41477.208333333336</v>
      </c>
      <c r="T704" s="9">
        <f t="shared" si="43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2045</v>
      </c>
      <c r="R705" t="s">
        <v>2057</v>
      </c>
      <c r="S705" s="9">
        <f t="shared" si="42"/>
        <v>41020.208333333336</v>
      </c>
      <c r="T705" s="9">
        <f t="shared" si="43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2039</v>
      </c>
      <c r="R706" t="s">
        <v>2047</v>
      </c>
      <c r="S706" s="9">
        <f t="shared" si="42"/>
        <v>42555.208333333328</v>
      </c>
      <c r="T706" s="9">
        <f t="shared" si="43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ROUND((E707/D707)*100,0)</f>
        <v>99</v>
      </c>
      <c r="G707" t="s">
        <v>14</v>
      </c>
      <c r="H707">
        <v>2025</v>
      </c>
      <c r="I707">
        <f t="shared" ref="I707:I770" si="45">IF( H707,ROUND(E707/H707, 2),0)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2045</v>
      </c>
      <c r="R707" t="s">
        <v>2046</v>
      </c>
      <c r="S707" s="9">
        <f t="shared" ref="S707:S770" si="46">(((L707/60)/60)/24)+DATE(1970,1,1)</f>
        <v>41619.25</v>
      </c>
      <c r="T707" s="9">
        <f t="shared" ref="T707:T770" si="47">(((M707/60)/60)/24)+DATE(1970,1,1)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2035</v>
      </c>
      <c r="R708" t="s">
        <v>2036</v>
      </c>
      <c r="S708" s="9">
        <f t="shared" si="46"/>
        <v>43471.25</v>
      </c>
      <c r="T708" s="9">
        <f t="shared" si="47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2039</v>
      </c>
      <c r="R709" t="s">
        <v>2042</v>
      </c>
      <c r="S709" s="9">
        <f t="shared" si="46"/>
        <v>43442.25</v>
      </c>
      <c r="T709" s="9">
        <f t="shared" si="47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2037</v>
      </c>
      <c r="R710" t="s">
        <v>2038</v>
      </c>
      <c r="S710" s="9">
        <f t="shared" si="46"/>
        <v>42877.208333333328</v>
      </c>
      <c r="T710" s="9">
        <f t="shared" si="47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2037</v>
      </c>
      <c r="R711" t="s">
        <v>2038</v>
      </c>
      <c r="S711" s="9">
        <f t="shared" si="46"/>
        <v>41018.208333333336</v>
      </c>
      <c r="T711" s="9">
        <f t="shared" si="47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2037</v>
      </c>
      <c r="R712" t="s">
        <v>2038</v>
      </c>
      <c r="S712" s="9">
        <f t="shared" si="46"/>
        <v>43295.208333333328</v>
      </c>
      <c r="T712" s="9">
        <f t="shared" si="47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2037</v>
      </c>
      <c r="R713" t="s">
        <v>2038</v>
      </c>
      <c r="S713" s="9">
        <f t="shared" si="46"/>
        <v>42393.25</v>
      </c>
      <c r="T713" s="9">
        <f t="shared" si="47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2037</v>
      </c>
      <c r="R714" t="s">
        <v>2038</v>
      </c>
      <c r="S714" s="9">
        <f t="shared" si="46"/>
        <v>42559.208333333328</v>
      </c>
      <c r="T714" s="9">
        <f t="shared" si="47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2045</v>
      </c>
      <c r="R715" t="s">
        <v>2054</v>
      </c>
      <c r="S715" s="9">
        <f t="shared" si="46"/>
        <v>42604.208333333328</v>
      </c>
      <c r="T715" s="9">
        <f t="shared" si="47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2033</v>
      </c>
      <c r="R716" t="s">
        <v>2034</v>
      </c>
      <c r="S716" s="9">
        <f t="shared" si="46"/>
        <v>41870.208333333336</v>
      </c>
      <c r="T716" s="9">
        <f t="shared" si="47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2048</v>
      </c>
      <c r="R717" t="s">
        <v>2059</v>
      </c>
      <c r="S717" s="9">
        <f t="shared" si="46"/>
        <v>40397.208333333336</v>
      </c>
      <c r="T717" s="9">
        <f t="shared" si="47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2037</v>
      </c>
      <c r="R718" t="s">
        <v>2038</v>
      </c>
      <c r="S718" s="9">
        <f t="shared" si="46"/>
        <v>41465.208333333336</v>
      </c>
      <c r="T718" s="9">
        <f t="shared" si="47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2039</v>
      </c>
      <c r="R719" t="s">
        <v>2040</v>
      </c>
      <c r="S719" s="9">
        <f t="shared" si="46"/>
        <v>40777.208333333336</v>
      </c>
      <c r="T719" s="9">
        <f t="shared" si="47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2035</v>
      </c>
      <c r="R720" t="s">
        <v>2044</v>
      </c>
      <c r="S720" s="9">
        <f t="shared" si="46"/>
        <v>41442.208333333336</v>
      </c>
      <c r="T720" s="9">
        <f t="shared" si="47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2045</v>
      </c>
      <c r="R721" t="s">
        <v>2051</v>
      </c>
      <c r="S721" s="9">
        <f t="shared" si="46"/>
        <v>41058.208333333336</v>
      </c>
      <c r="T721" s="9">
        <f t="shared" si="47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2037</v>
      </c>
      <c r="R722" t="s">
        <v>2038</v>
      </c>
      <c r="S722" s="9">
        <f t="shared" si="46"/>
        <v>43152.25</v>
      </c>
      <c r="T722" s="9">
        <f t="shared" si="47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2033</v>
      </c>
      <c r="R723" t="s">
        <v>2034</v>
      </c>
      <c r="S723" s="9">
        <f t="shared" si="46"/>
        <v>43194.208333333328</v>
      </c>
      <c r="T723" s="9">
        <f t="shared" si="47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2039</v>
      </c>
      <c r="R724" t="s">
        <v>2040</v>
      </c>
      <c r="S724" s="9">
        <f t="shared" si="46"/>
        <v>43045.25</v>
      </c>
      <c r="T724" s="9">
        <f t="shared" si="47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2037</v>
      </c>
      <c r="R725" t="s">
        <v>2038</v>
      </c>
      <c r="S725" s="9">
        <f t="shared" si="46"/>
        <v>42431.25</v>
      </c>
      <c r="T725" s="9">
        <f t="shared" si="47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2037</v>
      </c>
      <c r="R726" t="s">
        <v>2038</v>
      </c>
      <c r="S726" s="9">
        <f t="shared" si="46"/>
        <v>41934.208333333336</v>
      </c>
      <c r="T726" s="9">
        <f t="shared" si="47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2048</v>
      </c>
      <c r="R727" t="s">
        <v>2059</v>
      </c>
      <c r="S727" s="9">
        <f t="shared" si="46"/>
        <v>41958.25</v>
      </c>
      <c r="T727" s="9">
        <f t="shared" si="47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2037</v>
      </c>
      <c r="R728" t="s">
        <v>2038</v>
      </c>
      <c r="S728" s="9">
        <f t="shared" si="46"/>
        <v>40476.208333333336</v>
      </c>
      <c r="T728" s="9">
        <f t="shared" si="47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2035</v>
      </c>
      <c r="R729" t="s">
        <v>2036</v>
      </c>
      <c r="S729" s="9">
        <f t="shared" si="46"/>
        <v>43485.25</v>
      </c>
      <c r="T729" s="9">
        <f t="shared" si="47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2037</v>
      </c>
      <c r="R730" t="s">
        <v>2038</v>
      </c>
      <c r="S730" s="9">
        <f t="shared" si="46"/>
        <v>42515.208333333328</v>
      </c>
      <c r="T730" s="9">
        <f t="shared" si="47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2039</v>
      </c>
      <c r="R731" t="s">
        <v>2042</v>
      </c>
      <c r="S731" s="9">
        <f t="shared" si="46"/>
        <v>41309.25</v>
      </c>
      <c r="T731" s="9">
        <f t="shared" si="47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2035</v>
      </c>
      <c r="R732" t="s">
        <v>2044</v>
      </c>
      <c r="S732" s="9">
        <f t="shared" si="46"/>
        <v>42147.208333333328</v>
      </c>
      <c r="T732" s="9">
        <f t="shared" si="47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2035</v>
      </c>
      <c r="R733" t="s">
        <v>2036</v>
      </c>
      <c r="S733" s="9">
        <f t="shared" si="46"/>
        <v>42939.208333333328</v>
      </c>
      <c r="T733" s="9">
        <f t="shared" si="47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2033</v>
      </c>
      <c r="R734" t="s">
        <v>2034</v>
      </c>
      <c r="S734" s="9">
        <f t="shared" si="46"/>
        <v>42816.208333333328</v>
      </c>
      <c r="T734" s="9">
        <f t="shared" si="47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2033</v>
      </c>
      <c r="R735" t="s">
        <v>2055</v>
      </c>
      <c r="S735" s="9">
        <f t="shared" si="46"/>
        <v>41844.208333333336</v>
      </c>
      <c r="T735" s="9">
        <f t="shared" si="47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2037</v>
      </c>
      <c r="R736" t="s">
        <v>2038</v>
      </c>
      <c r="S736" s="9">
        <f t="shared" si="46"/>
        <v>42763.25</v>
      </c>
      <c r="T736" s="9">
        <f t="shared" si="47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2052</v>
      </c>
      <c r="R737" t="s">
        <v>2053</v>
      </c>
      <c r="S737" s="9">
        <f t="shared" si="46"/>
        <v>42459.208333333328</v>
      </c>
      <c r="T737" s="9">
        <f t="shared" si="47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2045</v>
      </c>
      <c r="R738" t="s">
        <v>2046</v>
      </c>
      <c r="S738" s="9">
        <f t="shared" si="46"/>
        <v>42055.25</v>
      </c>
      <c r="T738" s="9">
        <f t="shared" si="47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2033</v>
      </c>
      <c r="R739" t="s">
        <v>2043</v>
      </c>
      <c r="S739" s="9">
        <f t="shared" si="46"/>
        <v>42685.25</v>
      </c>
      <c r="T739" s="9">
        <f t="shared" si="47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2037</v>
      </c>
      <c r="R740" t="s">
        <v>2038</v>
      </c>
      <c r="S740" s="9">
        <f t="shared" si="46"/>
        <v>41959.25</v>
      </c>
      <c r="T740" s="9">
        <f t="shared" si="47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2033</v>
      </c>
      <c r="R741" t="s">
        <v>2043</v>
      </c>
      <c r="S741" s="9">
        <f t="shared" si="46"/>
        <v>41089.208333333336</v>
      </c>
      <c r="T741" s="9">
        <f t="shared" si="47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2037</v>
      </c>
      <c r="R742" t="s">
        <v>2038</v>
      </c>
      <c r="S742" s="9">
        <f t="shared" si="46"/>
        <v>42769.25</v>
      </c>
      <c r="T742" s="9">
        <f t="shared" si="47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2037</v>
      </c>
      <c r="R743" t="s">
        <v>2038</v>
      </c>
      <c r="S743" s="9">
        <f t="shared" si="46"/>
        <v>40321.208333333336</v>
      </c>
      <c r="T743" s="9">
        <f t="shared" si="47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2033</v>
      </c>
      <c r="R744" t="s">
        <v>2041</v>
      </c>
      <c r="S744" s="9">
        <f t="shared" si="46"/>
        <v>40197.25</v>
      </c>
      <c r="T744" s="9">
        <f t="shared" si="47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2037</v>
      </c>
      <c r="R745" t="s">
        <v>2038</v>
      </c>
      <c r="S745" s="9">
        <f t="shared" si="46"/>
        <v>42298.208333333328</v>
      </c>
      <c r="T745" s="9">
        <f t="shared" si="47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2037</v>
      </c>
      <c r="R746" t="s">
        <v>2038</v>
      </c>
      <c r="S746" s="9">
        <f t="shared" si="46"/>
        <v>43322.208333333328</v>
      </c>
      <c r="T746" s="9">
        <f t="shared" si="47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2035</v>
      </c>
      <c r="R747" t="s">
        <v>2044</v>
      </c>
      <c r="S747" s="9">
        <f t="shared" si="46"/>
        <v>40328.208333333336</v>
      </c>
      <c r="T747" s="9">
        <f t="shared" si="47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2035</v>
      </c>
      <c r="R748" t="s">
        <v>2036</v>
      </c>
      <c r="S748" s="9">
        <f t="shared" si="46"/>
        <v>40825.208333333336</v>
      </c>
      <c r="T748" s="9">
        <f t="shared" si="47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2037</v>
      </c>
      <c r="R749" t="s">
        <v>2038</v>
      </c>
      <c r="S749" s="9">
        <f t="shared" si="46"/>
        <v>40423.208333333336</v>
      </c>
      <c r="T749" s="9">
        <f t="shared" si="47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2039</v>
      </c>
      <c r="R750" t="s">
        <v>2047</v>
      </c>
      <c r="S750" s="9">
        <f t="shared" si="46"/>
        <v>40238.25</v>
      </c>
      <c r="T750" s="9">
        <f t="shared" si="47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2035</v>
      </c>
      <c r="R751" t="s">
        <v>2044</v>
      </c>
      <c r="S751" s="9">
        <f t="shared" si="46"/>
        <v>41920.208333333336</v>
      </c>
      <c r="T751" s="9">
        <f t="shared" si="47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2033</v>
      </c>
      <c r="R752" t="s">
        <v>2041</v>
      </c>
      <c r="S752" s="9">
        <f t="shared" si="46"/>
        <v>40360.208333333336</v>
      </c>
      <c r="T752" s="9">
        <f t="shared" si="47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2045</v>
      </c>
      <c r="R753" t="s">
        <v>2046</v>
      </c>
      <c r="S753" s="9">
        <f t="shared" si="46"/>
        <v>42446.208333333328</v>
      </c>
      <c r="T753" s="9">
        <f t="shared" si="47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2037</v>
      </c>
      <c r="R754" t="s">
        <v>2038</v>
      </c>
      <c r="S754" s="9">
        <f t="shared" si="46"/>
        <v>40395.208333333336</v>
      </c>
      <c r="T754" s="9">
        <f t="shared" si="47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2052</v>
      </c>
      <c r="R755" t="s">
        <v>2053</v>
      </c>
      <c r="S755" s="9">
        <f t="shared" si="46"/>
        <v>40321.208333333336</v>
      </c>
      <c r="T755" s="9">
        <f t="shared" si="47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2037</v>
      </c>
      <c r="R756" t="s">
        <v>2038</v>
      </c>
      <c r="S756" s="9">
        <f t="shared" si="46"/>
        <v>41210.208333333336</v>
      </c>
      <c r="T756" s="9">
        <f t="shared" si="47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2037</v>
      </c>
      <c r="R757" t="s">
        <v>2038</v>
      </c>
      <c r="S757" s="9">
        <f t="shared" si="46"/>
        <v>43096.25</v>
      </c>
      <c r="T757" s="9">
        <f t="shared" si="47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2037</v>
      </c>
      <c r="R758" t="s">
        <v>2038</v>
      </c>
      <c r="S758" s="9">
        <f t="shared" si="46"/>
        <v>42024.25</v>
      </c>
      <c r="T758" s="9">
        <f t="shared" si="47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2039</v>
      </c>
      <c r="R759" t="s">
        <v>2042</v>
      </c>
      <c r="S759" s="9">
        <f t="shared" si="46"/>
        <v>40675.208333333336</v>
      </c>
      <c r="T759" s="9">
        <f t="shared" si="47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2033</v>
      </c>
      <c r="R760" t="s">
        <v>2034</v>
      </c>
      <c r="S760" s="9">
        <f t="shared" si="46"/>
        <v>41936.208333333336</v>
      </c>
      <c r="T760" s="9">
        <f t="shared" si="47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2033</v>
      </c>
      <c r="R761" t="s">
        <v>2041</v>
      </c>
      <c r="S761" s="9">
        <f t="shared" si="46"/>
        <v>43136.25</v>
      </c>
      <c r="T761" s="9">
        <f t="shared" si="47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2048</v>
      </c>
      <c r="R762" t="s">
        <v>2049</v>
      </c>
      <c r="S762" s="9">
        <f t="shared" si="46"/>
        <v>43678.208333333328</v>
      </c>
      <c r="T762" s="9">
        <f t="shared" si="47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2033</v>
      </c>
      <c r="R763" t="s">
        <v>2034</v>
      </c>
      <c r="S763" s="9">
        <f t="shared" si="46"/>
        <v>42938.208333333328</v>
      </c>
      <c r="T763" s="9">
        <f t="shared" si="47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2033</v>
      </c>
      <c r="R764" t="s">
        <v>2056</v>
      </c>
      <c r="S764" s="9">
        <f t="shared" si="46"/>
        <v>41241.25</v>
      </c>
      <c r="T764" s="9">
        <f t="shared" si="47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2037</v>
      </c>
      <c r="R765" t="s">
        <v>2038</v>
      </c>
      <c r="S765" s="9">
        <f t="shared" si="46"/>
        <v>41037.208333333336</v>
      </c>
      <c r="T765" s="9">
        <f t="shared" si="47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2033</v>
      </c>
      <c r="R766" t="s">
        <v>2034</v>
      </c>
      <c r="S766" s="9">
        <f t="shared" si="46"/>
        <v>40676.208333333336</v>
      </c>
      <c r="T766" s="9">
        <f t="shared" si="47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2033</v>
      </c>
      <c r="R767" t="s">
        <v>2043</v>
      </c>
      <c r="S767" s="9">
        <f t="shared" si="46"/>
        <v>42840.208333333328</v>
      </c>
      <c r="T767" s="9">
        <f t="shared" si="47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2039</v>
      </c>
      <c r="R768" t="s">
        <v>2061</v>
      </c>
      <c r="S768" s="9">
        <f t="shared" si="46"/>
        <v>43362.208333333328</v>
      </c>
      <c r="T768" s="9">
        <f t="shared" si="47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2045</v>
      </c>
      <c r="R769" t="s">
        <v>2057</v>
      </c>
      <c r="S769" s="9">
        <f t="shared" si="46"/>
        <v>42283.208333333328</v>
      </c>
      <c r="T769" s="9">
        <f t="shared" si="47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2037</v>
      </c>
      <c r="R770" t="s">
        <v>2038</v>
      </c>
      <c r="S770" s="9">
        <f t="shared" si="46"/>
        <v>41619.25</v>
      </c>
      <c r="T770" s="9">
        <f t="shared" si="47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ROUND((E771/D771)*100,0)</f>
        <v>87</v>
      </c>
      <c r="G771" t="s">
        <v>14</v>
      </c>
      <c r="H771">
        <v>3410</v>
      </c>
      <c r="I771">
        <f t="shared" ref="I771:I834" si="49">IF( H771,ROUND(E771/H771, 2),0)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2048</v>
      </c>
      <c r="R771" t="s">
        <v>2049</v>
      </c>
      <c r="S771" s="9">
        <f t="shared" ref="S771:S834" si="50">(((L771/60)/60)/24)+DATE(1970,1,1)</f>
        <v>41501.208333333336</v>
      </c>
      <c r="T771" s="9">
        <f t="shared" ref="T771:T834" si="51">(((M771/60)/60)/24)+DATE(1970,1,1)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2037</v>
      </c>
      <c r="R772" t="s">
        <v>2038</v>
      </c>
      <c r="S772" s="9">
        <f t="shared" si="50"/>
        <v>41743.208333333336</v>
      </c>
      <c r="T772" s="9">
        <f t="shared" si="51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2037</v>
      </c>
      <c r="R773" t="s">
        <v>2038</v>
      </c>
      <c r="S773" s="9">
        <f t="shared" si="50"/>
        <v>43491.25</v>
      </c>
      <c r="T773" s="9">
        <f t="shared" si="51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2033</v>
      </c>
      <c r="R774" t="s">
        <v>2043</v>
      </c>
      <c r="S774" s="9">
        <f t="shared" si="50"/>
        <v>43505.25</v>
      </c>
      <c r="T774" s="9">
        <f t="shared" si="51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2037</v>
      </c>
      <c r="R775" t="s">
        <v>2038</v>
      </c>
      <c r="S775" s="9">
        <f t="shared" si="50"/>
        <v>42838.208333333328</v>
      </c>
      <c r="T775" s="9">
        <f t="shared" si="51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2035</v>
      </c>
      <c r="R776" t="s">
        <v>2036</v>
      </c>
      <c r="S776" s="9">
        <f t="shared" si="50"/>
        <v>42513.208333333328</v>
      </c>
      <c r="T776" s="9">
        <f t="shared" si="51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2033</v>
      </c>
      <c r="R777" t="s">
        <v>2034</v>
      </c>
      <c r="S777" s="9">
        <f t="shared" si="50"/>
        <v>41949.25</v>
      </c>
      <c r="T777" s="9">
        <f t="shared" si="51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2037</v>
      </c>
      <c r="R778" t="s">
        <v>2038</v>
      </c>
      <c r="S778" s="9">
        <f t="shared" si="50"/>
        <v>43650.208333333328</v>
      </c>
      <c r="T778" s="9">
        <f t="shared" si="51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2037</v>
      </c>
      <c r="R779" t="s">
        <v>2038</v>
      </c>
      <c r="S779" s="9">
        <f t="shared" si="50"/>
        <v>40809.208333333336</v>
      </c>
      <c r="T779" s="9">
        <f t="shared" si="51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2039</v>
      </c>
      <c r="R780" t="s">
        <v>2047</v>
      </c>
      <c r="S780" s="9">
        <f t="shared" si="50"/>
        <v>40768.208333333336</v>
      </c>
      <c r="T780" s="9">
        <f t="shared" si="51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2037</v>
      </c>
      <c r="R781" t="s">
        <v>2038</v>
      </c>
      <c r="S781" s="9">
        <f t="shared" si="50"/>
        <v>42230.208333333328</v>
      </c>
      <c r="T781" s="9">
        <f t="shared" si="51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2039</v>
      </c>
      <c r="R782" t="s">
        <v>2042</v>
      </c>
      <c r="S782" s="9">
        <f t="shared" si="50"/>
        <v>42573.208333333328</v>
      </c>
      <c r="T782" s="9">
        <f t="shared" si="51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2037</v>
      </c>
      <c r="R783" t="s">
        <v>2038</v>
      </c>
      <c r="S783" s="9">
        <f t="shared" si="50"/>
        <v>40482.208333333336</v>
      </c>
      <c r="T783" s="9">
        <f t="shared" si="51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2039</v>
      </c>
      <c r="R784" t="s">
        <v>2047</v>
      </c>
      <c r="S784" s="9">
        <f t="shared" si="50"/>
        <v>40603.25</v>
      </c>
      <c r="T784" s="9">
        <f t="shared" si="51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2033</v>
      </c>
      <c r="R785" t="s">
        <v>2034</v>
      </c>
      <c r="S785" s="9">
        <f t="shared" si="50"/>
        <v>41625.25</v>
      </c>
      <c r="T785" s="9">
        <f t="shared" si="51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2035</v>
      </c>
      <c r="R786" t="s">
        <v>2036</v>
      </c>
      <c r="S786" s="9">
        <f t="shared" si="50"/>
        <v>42435.25</v>
      </c>
      <c r="T786" s="9">
        <f t="shared" si="51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2039</v>
      </c>
      <c r="R787" t="s">
        <v>2047</v>
      </c>
      <c r="S787" s="9">
        <f t="shared" si="50"/>
        <v>43582.208333333328</v>
      </c>
      <c r="T787" s="9">
        <f t="shared" si="51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2033</v>
      </c>
      <c r="R788" t="s">
        <v>2056</v>
      </c>
      <c r="S788" s="9">
        <f t="shared" si="50"/>
        <v>43186.208333333328</v>
      </c>
      <c r="T788" s="9">
        <f t="shared" si="51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2033</v>
      </c>
      <c r="R789" t="s">
        <v>2034</v>
      </c>
      <c r="S789" s="9">
        <f t="shared" si="50"/>
        <v>40684.208333333336</v>
      </c>
      <c r="T789" s="9">
        <f t="shared" si="51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2039</v>
      </c>
      <c r="R790" t="s">
        <v>2047</v>
      </c>
      <c r="S790" s="9">
        <f t="shared" si="50"/>
        <v>41202.208333333336</v>
      </c>
      <c r="T790" s="9">
        <f t="shared" si="51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2037</v>
      </c>
      <c r="R791" t="s">
        <v>2038</v>
      </c>
      <c r="S791" s="9">
        <f t="shared" si="50"/>
        <v>41786.208333333336</v>
      </c>
      <c r="T791" s="9">
        <f t="shared" si="51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2037</v>
      </c>
      <c r="R792" t="s">
        <v>2038</v>
      </c>
      <c r="S792" s="9">
        <f t="shared" si="50"/>
        <v>40223.25</v>
      </c>
      <c r="T792" s="9">
        <f t="shared" si="51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2031</v>
      </c>
      <c r="R793" t="s">
        <v>2032</v>
      </c>
      <c r="S793" s="9">
        <f t="shared" si="50"/>
        <v>42715.25</v>
      </c>
      <c r="T793" s="9">
        <f t="shared" si="51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2037</v>
      </c>
      <c r="R794" t="s">
        <v>2038</v>
      </c>
      <c r="S794" s="9">
        <f t="shared" si="50"/>
        <v>41451.208333333336</v>
      </c>
      <c r="T794" s="9">
        <f t="shared" si="51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2045</v>
      </c>
      <c r="R795" t="s">
        <v>2046</v>
      </c>
      <c r="S795" s="9">
        <f t="shared" si="50"/>
        <v>41450.208333333336</v>
      </c>
      <c r="T795" s="9">
        <f t="shared" si="51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2033</v>
      </c>
      <c r="R796" t="s">
        <v>2034</v>
      </c>
      <c r="S796" s="9">
        <f t="shared" si="50"/>
        <v>43091.25</v>
      </c>
      <c r="T796" s="9">
        <f t="shared" si="51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2039</v>
      </c>
      <c r="R797" t="s">
        <v>2042</v>
      </c>
      <c r="S797" s="9">
        <f t="shared" si="50"/>
        <v>42675.208333333328</v>
      </c>
      <c r="T797" s="9">
        <f t="shared" si="51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2048</v>
      </c>
      <c r="R798" t="s">
        <v>2059</v>
      </c>
      <c r="S798" s="9">
        <f t="shared" si="50"/>
        <v>41859.208333333336</v>
      </c>
      <c r="T798" s="9">
        <f t="shared" si="51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2035</v>
      </c>
      <c r="R799" t="s">
        <v>2036</v>
      </c>
      <c r="S799" s="9">
        <f t="shared" si="50"/>
        <v>43464.25</v>
      </c>
      <c r="T799" s="9">
        <f t="shared" si="51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2037</v>
      </c>
      <c r="R800" t="s">
        <v>2038</v>
      </c>
      <c r="S800" s="9">
        <f t="shared" si="50"/>
        <v>41060.208333333336</v>
      </c>
      <c r="T800" s="9">
        <f t="shared" si="51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2037</v>
      </c>
      <c r="R801" t="s">
        <v>2038</v>
      </c>
      <c r="S801" s="9">
        <f t="shared" si="50"/>
        <v>42399.25</v>
      </c>
      <c r="T801" s="9">
        <f t="shared" si="51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2033</v>
      </c>
      <c r="R802" t="s">
        <v>2034</v>
      </c>
      <c r="S802" s="9">
        <f t="shared" si="50"/>
        <v>42167.208333333328</v>
      </c>
      <c r="T802" s="9">
        <f t="shared" si="51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2052</v>
      </c>
      <c r="R803" t="s">
        <v>2053</v>
      </c>
      <c r="S803" s="9">
        <f t="shared" si="50"/>
        <v>43830.25</v>
      </c>
      <c r="T803" s="9">
        <f t="shared" si="51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2052</v>
      </c>
      <c r="R804" t="s">
        <v>2053</v>
      </c>
      <c r="S804" s="9">
        <f t="shared" si="50"/>
        <v>43650.208333333328</v>
      </c>
      <c r="T804" s="9">
        <f t="shared" si="51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2037</v>
      </c>
      <c r="R805" t="s">
        <v>2038</v>
      </c>
      <c r="S805" s="9">
        <f t="shared" si="50"/>
        <v>43492.25</v>
      </c>
      <c r="T805" s="9">
        <f t="shared" si="51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2033</v>
      </c>
      <c r="R806" t="s">
        <v>2034</v>
      </c>
      <c r="S806" s="9">
        <f t="shared" si="50"/>
        <v>43102.25</v>
      </c>
      <c r="T806" s="9">
        <f t="shared" si="51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2039</v>
      </c>
      <c r="R807" t="s">
        <v>2040</v>
      </c>
      <c r="S807" s="9">
        <f t="shared" si="50"/>
        <v>41958.25</v>
      </c>
      <c r="T807" s="9">
        <f t="shared" si="51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2039</v>
      </c>
      <c r="R808" t="s">
        <v>2042</v>
      </c>
      <c r="S808" s="9">
        <f t="shared" si="50"/>
        <v>40973.25</v>
      </c>
      <c r="T808" s="9">
        <f t="shared" si="51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2037</v>
      </c>
      <c r="R809" t="s">
        <v>2038</v>
      </c>
      <c r="S809" s="9">
        <f t="shared" si="50"/>
        <v>43753.208333333328</v>
      </c>
      <c r="T809" s="9">
        <f t="shared" si="51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2031</v>
      </c>
      <c r="R810" t="s">
        <v>2032</v>
      </c>
      <c r="S810" s="9">
        <f t="shared" si="50"/>
        <v>42507.208333333328</v>
      </c>
      <c r="T810" s="9">
        <f t="shared" si="51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2039</v>
      </c>
      <c r="R811" t="s">
        <v>2040</v>
      </c>
      <c r="S811" s="9">
        <f t="shared" si="50"/>
        <v>41135.208333333336</v>
      </c>
      <c r="T811" s="9">
        <f t="shared" si="51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2037</v>
      </c>
      <c r="R812" t="s">
        <v>2038</v>
      </c>
      <c r="S812" s="9">
        <f t="shared" si="50"/>
        <v>43067.25</v>
      </c>
      <c r="T812" s="9">
        <f t="shared" si="51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2048</v>
      </c>
      <c r="R813" t="s">
        <v>2049</v>
      </c>
      <c r="S813" s="9">
        <f t="shared" si="50"/>
        <v>42378.25</v>
      </c>
      <c r="T813" s="9">
        <f t="shared" si="51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2045</v>
      </c>
      <c r="R814" t="s">
        <v>2046</v>
      </c>
      <c r="S814" s="9">
        <f t="shared" si="50"/>
        <v>43206.208333333328</v>
      </c>
      <c r="T814" s="9">
        <f t="shared" si="51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2048</v>
      </c>
      <c r="R815" t="s">
        <v>2049</v>
      </c>
      <c r="S815" s="9">
        <f t="shared" si="50"/>
        <v>41148.208333333336</v>
      </c>
      <c r="T815" s="9">
        <f t="shared" si="51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2033</v>
      </c>
      <c r="R816" t="s">
        <v>2034</v>
      </c>
      <c r="S816" s="9">
        <f t="shared" si="50"/>
        <v>42517.208333333328</v>
      </c>
      <c r="T816" s="9">
        <f t="shared" si="51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2033</v>
      </c>
      <c r="R817" t="s">
        <v>2034</v>
      </c>
      <c r="S817" s="9">
        <f t="shared" si="50"/>
        <v>43068.25</v>
      </c>
      <c r="T817" s="9">
        <f t="shared" si="51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2037</v>
      </c>
      <c r="R818" t="s">
        <v>2038</v>
      </c>
      <c r="S818" s="9">
        <f t="shared" si="50"/>
        <v>41680.25</v>
      </c>
      <c r="T818" s="9">
        <f t="shared" si="51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2045</v>
      </c>
      <c r="R819" t="s">
        <v>2046</v>
      </c>
      <c r="S819" s="9">
        <f t="shared" si="50"/>
        <v>43589.208333333328</v>
      </c>
      <c r="T819" s="9">
        <f t="shared" si="51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2037</v>
      </c>
      <c r="R820" t="s">
        <v>2038</v>
      </c>
      <c r="S820" s="9">
        <f t="shared" si="50"/>
        <v>43486.25</v>
      </c>
      <c r="T820" s="9">
        <f t="shared" si="51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2048</v>
      </c>
      <c r="R821" t="s">
        <v>2049</v>
      </c>
      <c r="S821" s="9">
        <f t="shared" si="50"/>
        <v>41237.25</v>
      </c>
      <c r="T821" s="9">
        <f t="shared" si="51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2033</v>
      </c>
      <c r="R822" t="s">
        <v>2034</v>
      </c>
      <c r="S822" s="9">
        <f t="shared" si="50"/>
        <v>43310.208333333328</v>
      </c>
      <c r="T822" s="9">
        <f t="shared" si="51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2039</v>
      </c>
      <c r="R823" t="s">
        <v>2040</v>
      </c>
      <c r="S823" s="9">
        <f t="shared" si="50"/>
        <v>42794.25</v>
      </c>
      <c r="T823" s="9">
        <f t="shared" si="51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2033</v>
      </c>
      <c r="R824" t="s">
        <v>2034</v>
      </c>
      <c r="S824" s="9">
        <f t="shared" si="50"/>
        <v>41698.25</v>
      </c>
      <c r="T824" s="9">
        <f t="shared" si="51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2033</v>
      </c>
      <c r="R825" t="s">
        <v>2034</v>
      </c>
      <c r="S825" s="9">
        <f t="shared" si="50"/>
        <v>41892.208333333336</v>
      </c>
      <c r="T825" s="9">
        <f t="shared" si="51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2045</v>
      </c>
      <c r="R826" t="s">
        <v>2046</v>
      </c>
      <c r="S826" s="9">
        <f t="shared" si="50"/>
        <v>40348.208333333336</v>
      </c>
      <c r="T826" s="9">
        <f t="shared" si="51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2039</v>
      </c>
      <c r="R827" t="s">
        <v>2050</v>
      </c>
      <c r="S827" s="9">
        <f t="shared" si="50"/>
        <v>42941.208333333328</v>
      </c>
      <c r="T827" s="9">
        <f t="shared" si="51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2037</v>
      </c>
      <c r="R828" t="s">
        <v>2038</v>
      </c>
      <c r="S828" s="9">
        <f t="shared" si="50"/>
        <v>40525.25</v>
      </c>
      <c r="T828" s="9">
        <f t="shared" si="51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2039</v>
      </c>
      <c r="R829" t="s">
        <v>2042</v>
      </c>
      <c r="S829" s="9">
        <f t="shared" si="50"/>
        <v>40666.208333333336</v>
      </c>
      <c r="T829" s="9">
        <f t="shared" si="51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2037</v>
      </c>
      <c r="R830" t="s">
        <v>2038</v>
      </c>
      <c r="S830" s="9">
        <f t="shared" si="50"/>
        <v>43340.208333333328</v>
      </c>
      <c r="T830" s="9">
        <f t="shared" si="51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2037</v>
      </c>
      <c r="R831" t="s">
        <v>2038</v>
      </c>
      <c r="S831" s="9">
        <f t="shared" si="50"/>
        <v>42164.208333333328</v>
      </c>
      <c r="T831" s="9">
        <f t="shared" si="51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2037</v>
      </c>
      <c r="R832" t="s">
        <v>2038</v>
      </c>
      <c r="S832" s="9">
        <f t="shared" si="50"/>
        <v>43103.25</v>
      </c>
      <c r="T832" s="9">
        <f t="shared" si="51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2052</v>
      </c>
      <c r="R833" t="s">
        <v>2053</v>
      </c>
      <c r="S833" s="9">
        <f t="shared" si="50"/>
        <v>40994.208333333336</v>
      </c>
      <c r="T833" s="9">
        <f t="shared" si="51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2045</v>
      </c>
      <c r="R834" t="s">
        <v>2057</v>
      </c>
      <c r="S834" s="9">
        <f t="shared" si="50"/>
        <v>42299.208333333328</v>
      </c>
      <c r="T834" s="9">
        <f t="shared" si="51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ROUND((E835/D835)*100,0)</f>
        <v>158</v>
      </c>
      <c r="G835" t="s">
        <v>20</v>
      </c>
      <c r="H835">
        <v>165</v>
      </c>
      <c r="I835">
        <f t="shared" ref="I835:I898" si="53">IF( H835,ROUND(E835/H835, 2),0)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2045</v>
      </c>
      <c r="R835" t="s">
        <v>2057</v>
      </c>
      <c r="S835" s="9">
        <f t="shared" ref="S835:S898" si="54">(((L835/60)/60)/24)+DATE(1970,1,1)</f>
        <v>40588.25</v>
      </c>
      <c r="T835" s="9">
        <f t="shared" ref="T835:T898" si="55">(((M835/60)/60)/24)+DATE(1970,1,1)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2037</v>
      </c>
      <c r="R836" t="s">
        <v>2038</v>
      </c>
      <c r="S836" s="9">
        <f t="shared" si="54"/>
        <v>41448.208333333336</v>
      </c>
      <c r="T836" s="9">
        <f t="shared" si="55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2035</v>
      </c>
      <c r="R837" t="s">
        <v>2036</v>
      </c>
      <c r="S837" s="9">
        <f t="shared" si="54"/>
        <v>42063.25</v>
      </c>
      <c r="T837" s="9">
        <f t="shared" si="55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2033</v>
      </c>
      <c r="R838" t="s">
        <v>2043</v>
      </c>
      <c r="S838" s="9">
        <f t="shared" si="54"/>
        <v>40214.25</v>
      </c>
      <c r="T838" s="9">
        <f t="shared" si="55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2033</v>
      </c>
      <c r="R839" t="s">
        <v>2056</v>
      </c>
      <c r="S839" s="9">
        <f t="shared" si="54"/>
        <v>40629.208333333336</v>
      </c>
      <c r="T839" s="9">
        <f t="shared" si="55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2037</v>
      </c>
      <c r="R840" t="s">
        <v>2038</v>
      </c>
      <c r="S840" s="9">
        <f t="shared" si="54"/>
        <v>43370.208333333328</v>
      </c>
      <c r="T840" s="9">
        <f t="shared" si="55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2039</v>
      </c>
      <c r="R841" t="s">
        <v>2040</v>
      </c>
      <c r="S841" s="9">
        <f t="shared" si="54"/>
        <v>41715.208333333336</v>
      </c>
      <c r="T841" s="9">
        <f t="shared" si="55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2037</v>
      </c>
      <c r="R842" t="s">
        <v>2038</v>
      </c>
      <c r="S842" s="9">
        <f t="shared" si="54"/>
        <v>41836.208333333336</v>
      </c>
      <c r="T842" s="9">
        <f t="shared" si="55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2035</v>
      </c>
      <c r="R843" t="s">
        <v>2036</v>
      </c>
      <c r="S843" s="9">
        <f t="shared" si="54"/>
        <v>42419.25</v>
      </c>
      <c r="T843" s="9">
        <f t="shared" si="55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2035</v>
      </c>
      <c r="R844" t="s">
        <v>2044</v>
      </c>
      <c r="S844" s="9">
        <f t="shared" si="54"/>
        <v>43266.208333333328</v>
      </c>
      <c r="T844" s="9">
        <f t="shared" si="55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2052</v>
      </c>
      <c r="R845" t="s">
        <v>2053</v>
      </c>
      <c r="S845" s="9">
        <f t="shared" si="54"/>
        <v>43338.208333333328</v>
      </c>
      <c r="T845" s="9">
        <f t="shared" si="55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2039</v>
      </c>
      <c r="R846" t="s">
        <v>2040</v>
      </c>
      <c r="S846" s="9">
        <f t="shared" si="54"/>
        <v>40930.25</v>
      </c>
      <c r="T846" s="9">
        <f t="shared" si="55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2035</v>
      </c>
      <c r="R847" t="s">
        <v>2036</v>
      </c>
      <c r="S847" s="9">
        <f t="shared" si="54"/>
        <v>43235.208333333328</v>
      </c>
      <c r="T847" s="9">
        <f t="shared" si="55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2035</v>
      </c>
      <c r="R848" t="s">
        <v>2036</v>
      </c>
      <c r="S848" s="9">
        <f t="shared" si="54"/>
        <v>43302.208333333328</v>
      </c>
      <c r="T848" s="9">
        <f t="shared" si="55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2031</v>
      </c>
      <c r="R849" t="s">
        <v>2032</v>
      </c>
      <c r="S849" s="9">
        <f t="shared" si="54"/>
        <v>43107.25</v>
      </c>
      <c r="T849" s="9">
        <f t="shared" si="55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2039</v>
      </c>
      <c r="R850" t="s">
        <v>2042</v>
      </c>
      <c r="S850" s="9">
        <f t="shared" si="54"/>
        <v>40341.208333333336</v>
      </c>
      <c r="T850" s="9">
        <f t="shared" si="55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2033</v>
      </c>
      <c r="R851" t="s">
        <v>2043</v>
      </c>
      <c r="S851" s="9">
        <f t="shared" si="54"/>
        <v>40948.25</v>
      </c>
      <c r="T851" s="9">
        <f t="shared" si="55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2033</v>
      </c>
      <c r="R852" t="s">
        <v>2034</v>
      </c>
      <c r="S852" s="9">
        <f t="shared" si="54"/>
        <v>40866.25</v>
      </c>
      <c r="T852" s="9">
        <f t="shared" si="55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2033</v>
      </c>
      <c r="R853" t="s">
        <v>2041</v>
      </c>
      <c r="S853" s="9">
        <f t="shared" si="54"/>
        <v>41031.208333333336</v>
      </c>
      <c r="T853" s="9">
        <f t="shared" si="55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2048</v>
      </c>
      <c r="R854" t="s">
        <v>2049</v>
      </c>
      <c r="S854" s="9">
        <f t="shared" si="54"/>
        <v>40740.208333333336</v>
      </c>
      <c r="T854" s="9">
        <f t="shared" si="55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2033</v>
      </c>
      <c r="R855" t="s">
        <v>2043</v>
      </c>
      <c r="S855" s="9">
        <f t="shared" si="54"/>
        <v>40714.208333333336</v>
      </c>
      <c r="T855" s="9">
        <f t="shared" si="55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2045</v>
      </c>
      <c r="R856" t="s">
        <v>2051</v>
      </c>
      <c r="S856" s="9">
        <f t="shared" si="54"/>
        <v>43787.25</v>
      </c>
      <c r="T856" s="9">
        <f t="shared" si="55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2037</v>
      </c>
      <c r="R857" t="s">
        <v>2038</v>
      </c>
      <c r="S857" s="9">
        <f t="shared" si="54"/>
        <v>40712.208333333336</v>
      </c>
      <c r="T857" s="9">
        <f t="shared" si="55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2031</v>
      </c>
      <c r="R858" t="s">
        <v>2032</v>
      </c>
      <c r="S858" s="9">
        <f t="shared" si="54"/>
        <v>41023.208333333336</v>
      </c>
      <c r="T858" s="9">
        <f t="shared" si="55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2039</v>
      </c>
      <c r="R859" t="s">
        <v>2050</v>
      </c>
      <c r="S859" s="9">
        <f t="shared" si="54"/>
        <v>40944.25</v>
      </c>
      <c r="T859" s="9">
        <f t="shared" si="55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2031</v>
      </c>
      <c r="R860" t="s">
        <v>2032</v>
      </c>
      <c r="S860" s="9">
        <f t="shared" si="54"/>
        <v>43211.208333333328</v>
      </c>
      <c r="T860" s="9">
        <f t="shared" si="55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2037</v>
      </c>
      <c r="R861" t="s">
        <v>2038</v>
      </c>
      <c r="S861" s="9">
        <f t="shared" si="54"/>
        <v>41334.25</v>
      </c>
      <c r="T861" s="9">
        <f t="shared" si="55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2035</v>
      </c>
      <c r="R862" t="s">
        <v>2044</v>
      </c>
      <c r="S862" s="9">
        <f t="shared" si="54"/>
        <v>43515.25</v>
      </c>
      <c r="T862" s="9">
        <f t="shared" si="55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2037</v>
      </c>
      <c r="R863" t="s">
        <v>2038</v>
      </c>
      <c r="S863" s="9">
        <f t="shared" si="54"/>
        <v>40258.208333333336</v>
      </c>
      <c r="T863" s="9">
        <f t="shared" si="55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2037</v>
      </c>
      <c r="R864" t="s">
        <v>2038</v>
      </c>
      <c r="S864" s="9">
        <f t="shared" si="54"/>
        <v>40756.208333333336</v>
      </c>
      <c r="T864" s="9">
        <f t="shared" si="55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2039</v>
      </c>
      <c r="R865" t="s">
        <v>2058</v>
      </c>
      <c r="S865" s="9">
        <f t="shared" si="54"/>
        <v>42172.208333333328</v>
      </c>
      <c r="T865" s="9">
        <f t="shared" si="55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2039</v>
      </c>
      <c r="R866" t="s">
        <v>2050</v>
      </c>
      <c r="S866" s="9">
        <f t="shared" si="54"/>
        <v>42601.208333333328</v>
      </c>
      <c r="T866" s="9">
        <f t="shared" si="55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2037</v>
      </c>
      <c r="R867" t="s">
        <v>2038</v>
      </c>
      <c r="S867" s="9">
        <f t="shared" si="54"/>
        <v>41897.208333333336</v>
      </c>
      <c r="T867" s="9">
        <f t="shared" si="55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2052</v>
      </c>
      <c r="R868" t="s">
        <v>2053</v>
      </c>
      <c r="S868" s="9">
        <f t="shared" si="54"/>
        <v>40671.208333333336</v>
      </c>
      <c r="T868" s="9">
        <f t="shared" si="55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2031</v>
      </c>
      <c r="R869" t="s">
        <v>2032</v>
      </c>
      <c r="S869" s="9">
        <f t="shared" si="54"/>
        <v>43382.208333333328</v>
      </c>
      <c r="T869" s="9">
        <f t="shared" si="55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2037</v>
      </c>
      <c r="R870" t="s">
        <v>2038</v>
      </c>
      <c r="S870" s="9">
        <f t="shared" si="54"/>
        <v>41559.208333333336</v>
      </c>
      <c r="T870" s="9">
        <f t="shared" si="55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2039</v>
      </c>
      <c r="R871" t="s">
        <v>2042</v>
      </c>
      <c r="S871" s="9">
        <f t="shared" si="54"/>
        <v>40350.208333333336</v>
      </c>
      <c r="T871" s="9">
        <f t="shared" si="55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2037</v>
      </c>
      <c r="R872" t="s">
        <v>2038</v>
      </c>
      <c r="S872" s="9">
        <f t="shared" si="54"/>
        <v>42240.208333333328</v>
      </c>
      <c r="T872" s="9">
        <f t="shared" si="55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2037</v>
      </c>
      <c r="R873" t="s">
        <v>2038</v>
      </c>
      <c r="S873" s="9">
        <f t="shared" si="54"/>
        <v>43040.208333333328</v>
      </c>
      <c r="T873" s="9">
        <f t="shared" si="55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2039</v>
      </c>
      <c r="R874" t="s">
        <v>2061</v>
      </c>
      <c r="S874" s="9">
        <f t="shared" si="54"/>
        <v>43346.208333333328</v>
      </c>
      <c r="T874" s="9">
        <f t="shared" si="55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2052</v>
      </c>
      <c r="R875" t="s">
        <v>2053</v>
      </c>
      <c r="S875" s="9">
        <f t="shared" si="54"/>
        <v>41647.25</v>
      </c>
      <c r="T875" s="9">
        <f t="shared" si="55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2052</v>
      </c>
      <c r="R876" t="s">
        <v>2053</v>
      </c>
      <c r="S876" s="9">
        <f t="shared" si="54"/>
        <v>40291.208333333336</v>
      </c>
      <c r="T876" s="9">
        <f t="shared" si="55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2033</v>
      </c>
      <c r="R877" t="s">
        <v>2034</v>
      </c>
      <c r="S877" s="9">
        <f t="shared" si="54"/>
        <v>40556.25</v>
      </c>
      <c r="T877" s="9">
        <f t="shared" si="55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2052</v>
      </c>
      <c r="R878" t="s">
        <v>2053</v>
      </c>
      <c r="S878" s="9">
        <f t="shared" si="54"/>
        <v>43624.208333333328</v>
      </c>
      <c r="T878" s="9">
        <f t="shared" si="55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2031</v>
      </c>
      <c r="R879" t="s">
        <v>2032</v>
      </c>
      <c r="S879" s="9">
        <f t="shared" si="54"/>
        <v>42577.208333333328</v>
      </c>
      <c r="T879" s="9">
        <f t="shared" si="55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2033</v>
      </c>
      <c r="R880" t="s">
        <v>2055</v>
      </c>
      <c r="S880" s="9">
        <f t="shared" si="54"/>
        <v>43845.25</v>
      </c>
      <c r="T880" s="9">
        <f t="shared" si="55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2045</v>
      </c>
      <c r="R881" t="s">
        <v>2046</v>
      </c>
      <c r="S881" s="9">
        <f t="shared" si="54"/>
        <v>42788.25</v>
      </c>
      <c r="T881" s="9">
        <f t="shared" si="55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2033</v>
      </c>
      <c r="R882" t="s">
        <v>2041</v>
      </c>
      <c r="S882" s="9">
        <f t="shared" si="54"/>
        <v>43667.208333333328</v>
      </c>
      <c r="T882" s="9">
        <f t="shared" si="55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2037</v>
      </c>
      <c r="R883" t="s">
        <v>2038</v>
      </c>
      <c r="S883" s="9">
        <f t="shared" si="54"/>
        <v>42194.208333333328</v>
      </c>
      <c r="T883" s="9">
        <f t="shared" si="55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2037</v>
      </c>
      <c r="R884" t="s">
        <v>2038</v>
      </c>
      <c r="S884" s="9">
        <f t="shared" si="54"/>
        <v>42025.25</v>
      </c>
      <c r="T884" s="9">
        <f t="shared" si="55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2039</v>
      </c>
      <c r="R885" t="s">
        <v>2050</v>
      </c>
      <c r="S885" s="9">
        <f t="shared" si="54"/>
        <v>40323.208333333336</v>
      </c>
      <c r="T885" s="9">
        <f t="shared" si="55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2037</v>
      </c>
      <c r="R886" t="s">
        <v>2038</v>
      </c>
      <c r="S886" s="9">
        <f t="shared" si="54"/>
        <v>41763.208333333336</v>
      </c>
      <c r="T886" s="9">
        <f t="shared" si="55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2037</v>
      </c>
      <c r="R887" t="s">
        <v>2038</v>
      </c>
      <c r="S887" s="9">
        <f t="shared" si="54"/>
        <v>40335.208333333336</v>
      </c>
      <c r="T887" s="9">
        <f t="shared" si="55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2033</v>
      </c>
      <c r="R888" t="s">
        <v>2043</v>
      </c>
      <c r="S888" s="9">
        <f t="shared" si="54"/>
        <v>40416.208333333336</v>
      </c>
      <c r="T888" s="9">
        <f t="shared" si="55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2037</v>
      </c>
      <c r="R889" t="s">
        <v>2038</v>
      </c>
      <c r="S889" s="9">
        <f t="shared" si="54"/>
        <v>42202.208333333328</v>
      </c>
      <c r="T889" s="9">
        <f t="shared" si="55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2037</v>
      </c>
      <c r="R890" t="s">
        <v>2038</v>
      </c>
      <c r="S890" s="9">
        <f t="shared" si="54"/>
        <v>42836.208333333328</v>
      </c>
      <c r="T890" s="9">
        <f t="shared" si="55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2033</v>
      </c>
      <c r="R891" t="s">
        <v>2041</v>
      </c>
      <c r="S891" s="9">
        <f t="shared" si="54"/>
        <v>41710.208333333336</v>
      </c>
      <c r="T891" s="9">
        <f t="shared" si="55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2033</v>
      </c>
      <c r="R892" t="s">
        <v>2043</v>
      </c>
      <c r="S892" s="9">
        <f t="shared" si="54"/>
        <v>43640.208333333328</v>
      </c>
      <c r="T892" s="9">
        <f t="shared" si="55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2039</v>
      </c>
      <c r="R893" t="s">
        <v>2040</v>
      </c>
      <c r="S893" s="9">
        <f t="shared" si="54"/>
        <v>40880.25</v>
      </c>
      <c r="T893" s="9">
        <f t="shared" si="55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2045</v>
      </c>
      <c r="R894" t="s">
        <v>2057</v>
      </c>
      <c r="S894" s="9">
        <f t="shared" si="54"/>
        <v>40319.208333333336</v>
      </c>
      <c r="T894" s="9">
        <f t="shared" si="55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2039</v>
      </c>
      <c r="R895" t="s">
        <v>2040</v>
      </c>
      <c r="S895" s="9">
        <f t="shared" si="54"/>
        <v>42170.208333333328</v>
      </c>
      <c r="T895" s="9">
        <f t="shared" si="55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2039</v>
      </c>
      <c r="R896" t="s">
        <v>2058</v>
      </c>
      <c r="S896" s="9">
        <f t="shared" si="54"/>
        <v>41466.208333333336</v>
      </c>
      <c r="T896" s="9">
        <f t="shared" si="55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2037</v>
      </c>
      <c r="R897" t="s">
        <v>2038</v>
      </c>
      <c r="S897" s="9">
        <f t="shared" si="54"/>
        <v>43134.25</v>
      </c>
      <c r="T897" s="9">
        <f t="shared" si="55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2031</v>
      </c>
      <c r="R898" t="s">
        <v>2032</v>
      </c>
      <c r="S898" s="9">
        <f t="shared" si="54"/>
        <v>40738.208333333336</v>
      </c>
      <c r="T898" s="9">
        <f t="shared" si="55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ROUND((E899/D899)*100,0)</f>
        <v>28</v>
      </c>
      <c r="G899" t="s">
        <v>14</v>
      </c>
      <c r="H899">
        <v>27</v>
      </c>
      <c r="I899">
        <f t="shared" ref="I899:I962" si="57">IF( H899,ROUND(E899/H899, 2),0)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2037</v>
      </c>
      <c r="R899" t="s">
        <v>2038</v>
      </c>
      <c r="S899" s="9">
        <f t="shared" ref="S899:S962" si="58">(((L899/60)/60)/24)+DATE(1970,1,1)</f>
        <v>43583.208333333328</v>
      </c>
      <c r="T899" s="9">
        <f t="shared" ref="T899:T962" si="59">(((M899/60)/60)/24)+DATE(1970,1,1)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2039</v>
      </c>
      <c r="R900" t="s">
        <v>2040</v>
      </c>
      <c r="S900" s="9">
        <f t="shared" si="58"/>
        <v>43815.25</v>
      </c>
      <c r="T900" s="9">
        <f t="shared" si="59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2033</v>
      </c>
      <c r="R901" t="s">
        <v>2056</v>
      </c>
      <c r="S901" s="9">
        <f t="shared" si="58"/>
        <v>41554.208333333336</v>
      </c>
      <c r="T901" s="9">
        <f t="shared" si="59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2035</v>
      </c>
      <c r="R902" t="s">
        <v>2036</v>
      </c>
      <c r="S902" s="9">
        <f t="shared" si="58"/>
        <v>41901.208333333336</v>
      </c>
      <c r="T902" s="9">
        <f t="shared" si="59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2033</v>
      </c>
      <c r="R903" t="s">
        <v>2034</v>
      </c>
      <c r="S903" s="9">
        <f t="shared" si="58"/>
        <v>43298.208333333328</v>
      </c>
      <c r="T903" s="9">
        <f t="shared" si="59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2035</v>
      </c>
      <c r="R904" t="s">
        <v>2036</v>
      </c>
      <c r="S904" s="9">
        <f t="shared" si="58"/>
        <v>42399.25</v>
      </c>
      <c r="T904" s="9">
        <f t="shared" si="59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2045</v>
      </c>
      <c r="R905" t="s">
        <v>2046</v>
      </c>
      <c r="S905" s="9">
        <f t="shared" si="58"/>
        <v>41034.208333333336</v>
      </c>
      <c r="T905" s="9">
        <f t="shared" si="59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2045</v>
      </c>
      <c r="R906" t="s">
        <v>2054</v>
      </c>
      <c r="S906" s="9">
        <f t="shared" si="58"/>
        <v>41186.208333333336</v>
      </c>
      <c r="T906" s="9">
        <f t="shared" si="59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2037</v>
      </c>
      <c r="R907" t="s">
        <v>2038</v>
      </c>
      <c r="S907" s="9">
        <f t="shared" si="58"/>
        <v>41536.208333333336</v>
      </c>
      <c r="T907" s="9">
        <f t="shared" si="59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2039</v>
      </c>
      <c r="R908" t="s">
        <v>2040</v>
      </c>
      <c r="S908" s="9">
        <f t="shared" si="58"/>
        <v>42868.208333333328</v>
      </c>
      <c r="T908" s="9">
        <f t="shared" si="59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2037</v>
      </c>
      <c r="R909" t="s">
        <v>2038</v>
      </c>
      <c r="S909" s="9">
        <f t="shared" si="58"/>
        <v>40660.208333333336</v>
      </c>
      <c r="T909" s="9">
        <f t="shared" si="59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2048</v>
      </c>
      <c r="R910" t="s">
        <v>2049</v>
      </c>
      <c r="S910" s="9">
        <f t="shared" si="58"/>
        <v>41031.208333333336</v>
      </c>
      <c r="T910" s="9">
        <f t="shared" si="59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2037</v>
      </c>
      <c r="R911" t="s">
        <v>2038</v>
      </c>
      <c r="S911" s="9">
        <f t="shared" si="58"/>
        <v>43255.208333333328</v>
      </c>
      <c r="T911" s="9">
        <f t="shared" si="59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2037</v>
      </c>
      <c r="R912" t="s">
        <v>2038</v>
      </c>
      <c r="S912" s="9">
        <f t="shared" si="58"/>
        <v>42026.25</v>
      </c>
      <c r="T912" s="9">
        <f t="shared" si="59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2035</v>
      </c>
      <c r="R913" t="s">
        <v>2036</v>
      </c>
      <c r="S913" s="9">
        <f t="shared" si="58"/>
        <v>43717.208333333328</v>
      </c>
      <c r="T913" s="9">
        <f t="shared" si="59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2039</v>
      </c>
      <c r="R914" t="s">
        <v>2042</v>
      </c>
      <c r="S914" s="9">
        <f t="shared" si="58"/>
        <v>41157.208333333336</v>
      </c>
      <c r="T914" s="9">
        <f t="shared" si="59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2039</v>
      </c>
      <c r="R915" t="s">
        <v>2042</v>
      </c>
      <c r="S915" s="9">
        <f t="shared" si="58"/>
        <v>43597.208333333328</v>
      </c>
      <c r="T915" s="9">
        <f t="shared" si="59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2037</v>
      </c>
      <c r="R916" t="s">
        <v>2038</v>
      </c>
      <c r="S916" s="9">
        <f t="shared" si="58"/>
        <v>41490.208333333336</v>
      </c>
      <c r="T916" s="9">
        <f t="shared" si="59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2039</v>
      </c>
      <c r="R917" t="s">
        <v>2058</v>
      </c>
      <c r="S917" s="9">
        <f t="shared" si="58"/>
        <v>42976.208333333328</v>
      </c>
      <c r="T917" s="9">
        <f t="shared" si="59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2052</v>
      </c>
      <c r="R918" t="s">
        <v>2053</v>
      </c>
      <c r="S918" s="9">
        <f t="shared" si="58"/>
        <v>41991.25</v>
      </c>
      <c r="T918" s="9">
        <f t="shared" si="59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2039</v>
      </c>
      <c r="R919" t="s">
        <v>2050</v>
      </c>
      <c r="S919" s="9">
        <f t="shared" si="58"/>
        <v>40722.208333333336</v>
      </c>
      <c r="T919" s="9">
        <f t="shared" si="59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2045</v>
      </c>
      <c r="R920" t="s">
        <v>2054</v>
      </c>
      <c r="S920" s="9">
        <f t="shared" si="58"/>
        <v>41117.208333333336</v>
      </c>
      <c r="T920" s="9">
        <f t="shared" si="59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2037</v>
      </c>
      <c r="R921" t="s">
        <v>2038</v>
      </c>
      <c r="S921" s="9">
        <f t="shared" si="58"/>
        <v>43022.208333333328</v>
      </c>
      <c r="T921" s="9">
        <f t="shared" si="59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2039</v>
      </c>
      <c r="R922" t="s">
        <v>2047</v>
      </c>
      <c r="S922" s="9">
        <f t="shared" si="58"/>
        <v>43503.25</v>
      </c>
      <c r="T922" s="9">
        <f t="shared" si="59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2035</v>
      </c>
      <c r="R923" t="s">
        <v>2036</v>
      </c>
      <c r="S923" s="9">
        <f t="shared" si="58"/>
        <v>40951.25</v>
      </c>
      <c r="T923" s="9">
        <f t="shared" si="59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2033</v>
      </c>
      <c r="R924" t="s">
        <v>2060</v>
      </c>
      <c r="S924" s="9">
        <f t="shared" si="58"/>
        <v>43443.25</v>
      </c>
      <c r="T924" s="9">
        <f t="shared" si="59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2037</v>
      </c>
      <c r="R925" t="s">
        <v>2038</v>
      </c>
      <c r="S925" s="9">
        <f t="shared" si="58"/>
        <v>40373.208333333336</v>
      </c>
      <c r="T925" s="9">
        <f t="shared" si="59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2037</v>
      </c>
      <c r="R926" t="s">
        <v>2038</v>
      </c>
      <c r="S926" s="9">
        <f t="shared" si="58"/>
        <v>43769.208333333328</v>
      </c>
      <c r="T926" s="9">
        <f t="shared" si="59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2037</v>
      </c>
      <c r="R927" t="s">
        <v>2038</v>
      </c>
      <c r="S927" s="9">
        <f t="shared" si="58"/>
        <v>43000.208333333328</v>
      </c>
      <c r="T927" s="9">
        <f t="shared" si="59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2031</v>
      </c>
      <c r="R928" t="s">
        <v>2032</v>
      </c>
      <c r="S928" s="9">
        <f t="shared" si="58"/>
        <v>42502.208333333328</v>
      </c>
      <c r="T928" s="9">
        <f t="shared" si="59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2037</v>
      </c>
      <c r="R929" t="s">
        <v>2038</v>
      </c>
      <c r="S929" s="9">
        <f t="shared" si="58"/>
        <v>41102.208333333336</v>
      </c>
      <c r="T929" s="9">
        <f t="shared" si="59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2035</v>
      </c>
      <c r="R930" t="s">
        <v>2036</v>
      </c>
      <c r="S930" s="9">
        <f t="shared" si="58"/>
        <v>41637.25</v>
      </c>
      <c r="T930" s="9">
        <f t="shared" si="59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2037</v>
      </c>
      <c r="R931" t="s">
        <v>2038</v>
      </c>
      <c r="S931" s="9">
        <f t="shared" si="58"/>
        <v>42858.208333333328</v>
      </c>
      <c r="T931" s="9">
        <f t="shared" si="59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2037</v>
      </c>
      <c r="R932" t="s">
        <v>2038</v>
      </c>
      <c r="S932" s="9">
        <f t="shared" si="58"/>
        <v>42060.25</v>
      </c>
      <c r="T932" s="9">
        <f t="shared" si="59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2037</v>
      </c>
      <c r="R933" t="s">
        <v>2038</v>
      </c>
      <c r="S933" s="9">
        <f t="shared" si="58"/>
        <v>41818.208333333336</v>
      </c>
      <c r="T933" s="9">
        <f t="shared" si="59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2033</v>
      </c>
      <c r="R934" t="s">
        <v>2034</v>
      </c>
      <c r="S934" s="9">
        <f t="shared" si="58"/>
        <v>41709.208333333336</v>
      </c>
      <c r="T934" s="9">
        <f t="shared" si="59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2037</v>
      </c>
      <c r="R935" t="s">
        <v>2038</v>
      </c>
      <c r="S935" s="9">
        <f t="shared" si="58"/>
        <v>41372.208333333336</v>
      </c>
      <c r="T935" s="9">
        <f t="shared" si="59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2037</v>
      </c>
      <c r="R936" t="s">
        <v>2038</v>
      </c>
      <c r="S936" s="9">
        <f t="shared" si="58"/>
        <v>42422.25</v>
      </c>
      <c r="T936" s="9">
        <f t="shared" si="59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2037</v>
      </c>
      <c r="R937" t="s">
        <v>2038</v>
      </c>
      <c r="S937" s="9">
        <f t="shared" si="58"/>
        <v>42209.208333333328</v>
      </c>
      <c r="T937" s="9">
        <f t="shared" si="59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2037</v>
      </c>
      <c r="R938" t="s">
        <v>2038</v>
      </c>
      <c r="S938" s="9">
        <f t="shared" si="58"/>
        <v>43668.208333333328</v>
      </c>
      <c r="T938" s="9">
        <f t="shared" si="59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2039</v>
      </c>
      <c r="R939" t="s">
        <v>2040</v>
      </c>
      <c r="S939" s="9">
        <f t="shared" si="58"/>
        <v>42334.25</v>
      </c>
      <c r="T939" s="9">
        <f t="shared" si="59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2045</v>
      </c>
      <c r="R940" t="s">
        <v>2051</v>
      </c>
      <c r="S940" s="9">
        <f t="shared" si="58"/>
        <v>43263.208333333328</v>
      </c>
      <c r="T940" s="9">
        <f t="shared" si="59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2048</v>
      </c>
      <c r="R941" t="s">
        <v>2049</v>
      </c>
      <c r="S941" s="9">
        <f t="shared" si="58"/>
        <v>40670.208333333336</v>
      </c>
      <c r="T941" s="9">
        <f t="shared" si="59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2035</v>
      </c>
      <c r="R942" t="s">
        <v>2036</v>
      </c>
      <c r="S942" s="9">
        <f t="shared" si="58"/>
        <v>41244.25</v>
      </c>
      <c r="T942" s="9">
        <f t="shared" si="59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2037</v>
      </c>
      <c r="R943" t="s">
        <v>2038</v>
      </c>
      <c r="S943" s="9">
        <f t="shared" si="58"/>
        <v>40552.25</v>
      </c>
      <c r="T943" s="9">
        <f t="shared" si="59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2037</v>
      </c>
      <c r="R944" t="s">
        <v>2038</v>
      </c>
      <c r="S944" s="9">
        <f t="shared" si="58"/>
        <v>40568.25</v>
      </c>
      <c r="T944" s="9">
        <f t="shared" si="59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2031</v>
      </c>
      <c r="R945" t="s">
        <v>2032</v>
      </c>
      <c r="S945" s="9">
        <f t="shared" si="58"/>
        <v>41906.208333333336</v>
      </c>
      <c r="T945" s="9">
        <f t="shared" si="59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2052</v>
      </c>
      <c r="R946" t="s">
        <v>2053</v>
      </c>
      <c r="S946" s="9">
        <f t="shared" si="58"/>
        <v>42776.25</v>
      </c>
      <c r="T946" s="9">
        <f t="shared" si="59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2052</v>
      </c>
      <c r="R947" t="s">
        <v>2053</v>
      </c>
      <c r="S947" s="9">
        <f t="shared" si="58"/>
        <v>41004.208333333336</v>
      </c>
      <c r="T947" s="9">
        <f t="shared" si="59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2037</v>
      </c>
      <c r="R948" t="s">
        <v>2038</v>
      </c>
      <c r="S948" s="9">
        <f t="shared" si="58"/>
        <v>40710.208333333336</v>
      </c>
      <c r="T948" s="9">
        <f t="shared" si="59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2037</v>
      </c>
      <c r="R949" t="s">
        <v>2038</v>
      </c>
      <c r="S949" s="9">
        <f t="shared" si="58"/>
        <v>41908.208333333336</v>
      </c>
      <c r="T949" s="9">
        <f t="shared" si="59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2039</v>
      </c>
      <c r="R950" t="s">
        <v>2040</v>
      </c>
      <c r="S950" s="9">
        <f t="shared" si="58"/>
        <v>41985.25</v>
      </c>
      <c r="T950" s="9">
        <f t="shared" si="59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2035</v>
      </c>
      <c r="R951" t="s">
        <v>2036</v>
      </c>
      <c r="S951" s="9">
        <f t="shared" si="58"/>
        <v>42112.208333333328</v>
      </c>
      <c r="T951" s="9">
        <f t="shared" si="59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2037</v>
      </c>
      <c r="R952" t="s">
        <v>2038</v>
      </c>
      <c r="S952" s="9">
        <f t="shared" si="58"/>
        <v>43571.208333333328</v>
      </c>
      <c r="T952" s="9">
        <f t="shared" si="59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2033</v>
      </c>
      <c r="R953" t="s">
        <v>2034</v>
      </c>
      <c r="S953" s="9">
        <f t="shared" si="58"/>
        <v>42730.25</v>
      </c>
      <c r="T953" s="9">
        <f t="shared" si="59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2039</v>
      </c>
      <c r="R954" t="s">
        <v>2040</v>
      </c>
      <c r="S954" s="9">
        <f t="shared" si="58"/>
        <v>42591.208333333328</v>
      </c>
      <c r="T954" s="9">
        <f t="shared" si="59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2039</v>
      </c>
      <c r="R955" t="s">
        <v>2061</v>
      </c>
      <c r="S955" s="9">
        <f t="shared" si="58"/>
        <v>42358.25</v>
      </c>
      <c r="T955" s="9">
        <f t="shared" si="59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2035</v>
      </c>
      <c r="R956" t="s">
        <v>2036</v>
      </c>
      <c r="S956" s="9">
        <f t="shared" si="58"/>
        <v>41174.208333333336</v>
      </c>
      <c r="T956" s="9">
        <f t="shared" si="59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2037</v>
      </c>
      <c r="R957" t="s">
        <v>2038</v>
      </c>
      <c r="S957" s="9">
        <f t="shared" si="58"/>
        <v>41238.25</v>
      </c>
      <c r="T957" s="9">
        <f t="shared" si="59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2039</v>
      </c>
      <c r="R958" t="s">
        <v>2061</v>
      </c>
      <c r="S958" s="9">
        <f t="shared" si="58"/>
        <v>42360.25</v>
      </c>
      <c r="T958" s="9">
        <f t="shared" si="59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2037</v>
      </c>
      <c r="R959" t="s">
        <v>2038</v>
      </c>
      <c r="S959" s="9">
        <f t="shared" si="58"/>
        <v>40955.25</v>
      </c>
      <c r="T959" s="9">
        <f t="shared" si="59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2039</v>
      </c>
      <c r="R960" t="s">
        <v>2047</v>
      </c>
      <c r="S960" s="9">
        <f t="shared" si="58"/>
        <v>40350.208333333336</v>
      </c>
      <c r="T960" s="9">
        <f t="shared" si="59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2045</v>
      </c>
      <c r="R961" t="s">
        <v>2057</v>
      </c>
      <c r="S961" s="9">
        <f t="shared" si="58"/>
        <v>40357.208333333336</v>
      </c>
      <c r="T961" s="9">
        <f t="shared" si="59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2035</v>
      </c>
      <c r="R962" t="s">
        <v>2036</v>
      </c>
      <c r="S962" s="9">
        <f t="shared" si="58"/>
        <v>42408.25</v>
      </c>
      <c r="T962" s="9">
        <f t="shared" si="59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ROUND((E963/D963)*100,0)</f>
        <v>119</v>
      </c>
      <c r="G963" t="s">
        <v>20</v>
      </c>
      <c r="H963">
        <v>155</v>
      </c>
      <c r="I963">
        <f t="shared" ref="I963:I1001" si="61">IF( H963,ROUND(E963/H963, 2),0)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2045</v>
      </c>
      <c r="R963" t="s">
        <v>2057</v>
      </c>
      <c r="S963" s="9">
        <f t="shared" ref="S963:S1001" si="62">(((L963/60)/60)/24)+DATE(1970,1,1)</f>
        <v>40591.25</v>
      </c>
      <c r="T963" s="9">
        <f t="shared" ref="T963:T1001" si="63">(((M963/60)/60)/24)+DATE(1970,1,1)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2031</v>
      </c>
      <c r="R964" t="s">
        <v>2032</v>
      </c>
      <c r="S964" s="9">
        <f t="shared" si="62"/>
        <v>41592.25</v>
      </c>
      <c r="T964" s="9">
        <f t="shared" si="63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2052</v>
      </c>
      <c r="R965" t="s">
        <v>2053</v>
      </c>
      <c r="S965" s="9">
        <f t="shared" si="62"/>
        <v>40607.25</v>
      </c>
      <c r="T965" s="9">
        <f t="shared" si="63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2037</v>
      </c>
      <c r="R966" t="s">
        <v>2038</v>
      </c>
      <c r="S966" s="9">
        <f t="shared" si="62"/>
        <v>42135.208333333328</v>
      </c>
      <c r="T966" s="9">
        <f t="shared" si="63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2033</v>
      </c>
      <c r="R967" t="s">
        <v>2034</v>
      </c>
      <c r="S967" s="9">
        <f t="shared" si="62"/>
        <v>40203.25</v>
      </c>
      <c r="T967" s="9">
        <f t="shared" si="63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2037</v>
      </c>
      <c r="R968" t="s">
        <v>2038</v>
      </c>
      <c r="S968" s="9">
        <f t="shared" si="62"/>
        <v>42901.208333333328</v>
      </c>
      <c r="T968" s="9">
        <f t="shared" si="63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2033</v>
      </c>
      <c r="R969" t="s">
        <v>2060</v>
      </c>
      <c r="S969" s="9">
        <f t="shared" si="62"/>
        <v>41005.208333333336</v>
      </c>
      <c r="T969" s="9">
        <f t="shared" si="63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2031</v>
      </c>
      <c r="R970" t="s">
        <v>2032</v>
      </c>
      <c r="S970" s="9">
        <f t="shared" si="62"/>
        <v>40544.25</v>
      </c>
      <c r="T970" s="9">
        <f t="shared" si="63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2037</v>
      </c>
      <c r="R971" t="s">
        <v>2038</v>
      </c>
      <c r="S971" s="9">
        <f t="shared" si="62"/>
        <v>43821.25</v>
      </c>
      <c r="T971" s="9">
        <f t="shared" si="63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2037</v>
      </c>
      <c r="R972" t="s">
        <v>2038</v>
      </c>
      <c r="S972" s="9">
        <f t="shared" si="62"/>
        <v>40672.208333333336</v>
      </c>
      <c r="T972" s="9">
        <f t="shared" si="63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2039</v>
      </c>
      <c r="R973" t="s">
        <v>2058</v>
      </c>
      <c r="S973" s="9">
        <f t="shared" si="62"/>
        <v>41555.208333333336</v>
      </c>
      <c r="T973" s="9">
        <f t="shared" si="63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2035</v>
      </c>
      <c r="R974" t="s">
        <v>2036</v>
      </c>
      <c r="S974" s="9">
        <f t="shared" si="62"/>
        <v>41792.208333333336</v>
      </c>
      <c r="T974" s="9">
        <f t="shared" si="63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2037</v>
      </c>
      <c r="R975" t="s">
        <v>2038</v>
      </c>
      <c r="S975" s="9">
        <f t="shared" si="62"/>
        <v>40522.25</v>
      </c>
      <c r="T975" s="9">
        <f t="shared" si="63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2033</v>
      </c>
      <c r="R976" t="s">
        <v>2043</v>
      </c>
      <c r="S976" s="9">
        <f t="shared" si="62"/>
        <v>41412.208333333336</v>
      </c>
      <c r="T976" s="9">
        <f t="shared" si="63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2037</v>
      </c>
      <c r="R977" t="s">
        <v>2038</v>
      </c>
      <c r="S977" s="9">
        <f t="shared" si="62"/>
        <v>42337.25</v>
      </c>
      <c r="T977" s="9">
        <f t="shared" si="63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2037</v>
      </c>
      <c r="R978" t="s">
        <v>2038</v>
      </c>
      <c r="S978" s="9">
        <f t="shared" si="62"/>
        <v>40571.25</v>
      </c>
      <c r="T978" s="9">
        <f t="shared" si="63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2031</v>
      </c>
      <c r="R979" t="s">
        <v>2032</v>
      </c>
      <c r="S979" s="9">
        <f t="shared" si="62"/>
        <v>43138.25</v>
      </c>
      <c r="T979" s="9">
        <f t="shared" si="63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2048</v>
      </c>
      <c r="R980" t="s">
        <v>2049</v>
      </c>
      <c r="S980" s="9">
        <f t="shared" si="62"/>
        <v>42686.25</v>
      </c>
      <c r="T980" s="9">
        <f t="shared" si="63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2037</v>
      </c>
      <c r="R981" t="s">
        <v>2038</v>
      </c>
      <c r="S981" s="9">
        <f t="shared" si="62"/>
        <v>42078.208333333328</v>
      </c>
      <c r="T981" s="9">
        <f t="shared" si="63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2045</v>
      </c>
      <c r="R982" t="s">
        <v>2046</v>
      </c>
      <c r="S982" s="9">
        <f t="shared" si="62"/>
        <v>42307.208333333328</v>
      </c>
      <c r="T982" s="9">
        <f t="shared" si="63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2035</v>
      </c>
      <c r="R983" t="s">
        <v>2036</v>
      </c>
      <c r="S983" s="9">
        <f t="shared" si="62"/>
        <v>43094.25</v>
      </c>
      <c r="T983" s="9">
        <f t="shared" si="63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2039</v>
      </c>
      <c r="R984" t="s">
        <v>2040</v>
      </c>
      <c r="S984" s="9">
        <f t="shared" si="62"/>
        <v>40743.208333333336</v>
      </c>
      <c r="T984" s="9">
        <f t="shared" si="63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2039</v>
      </c>
      <c r="R985" t="s">
        <v>2040</v>
      </c>
      <c r="S985" s="9">
        <f t="shared" si="62"/>
        <v>43681.208333333328</v>
      </c>
      <c r="T985" s="9">
        <f t="shared" si="63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2037</v>
      </c>
      <c r="R986" t="s">
        <v>2038</v>
      </c>
      <c r="S986" s="9">
        <f t="shared" si="62"/>
        <v>43716.208333333328</v>
      </c>
      <c r="T986" s="9">
        <f t="shared" si="63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2033</v>
      </c>
      <c r="R987" t="s">
        <v>2034</v>
      </c>
      <c r="S987" s="9">
        <f t="shared" si="62"/>
        <v>41614.25</v>
      </c>
      <c r="T987" s="9">
        <f t="shared" si="63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2033</v>
      </c>
      <c r="R988" t="s">
        <v>2034</v>
      </c>
      <c r="S988" s="9">
        <f t="shared" si="62"/>
        <v>40638.208333333336</v>
      </c>
      <c r="T988" s="9">
        <f t="shared" si="63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2039</v>
      </c>
      <c r="R989" t="s">
        <v>2040</v>
      </c>
      <c r="S989" s="9">
        <f t="shared" si="62"/>
        <v>42852.208333333328</v>
      </c>
      <c r="T989" s="9">
        <f t="shared" si="63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2045</v>
      </c>
      <c r="R990" t="s">
        <v>2054</v>
      </c>
      <c r="S990" s="9">
        <f t="shared" si="62"/>
        <v>42686.25</v>
      </c>
      <c r="T990" s="9">
        <f t="shared" si="63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2045</v>
      </c>
      <c r="R991" t="s">
        <v>2057</v>
      </c>
      <c r="S991" s="9">
        <f t="shared" si="62"/>
        <v>43571.208333333328</v>
      </c>
      <c r="T991" s="9">
        <f t="shared" si="63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2039</v>
      </c>
      <c r="R992" t="s">
        <v>2042</v>
      </c>
      <c r="S992" s="9">
        <f t="shared" si="62"/>
        <v>42432.25</v>
      </c>
      <c r="T992" s="9">
        <f t="shared" si="63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2033</v>
      </c>
      <c r="R993" t="s">
        <v>2034</v>
      </c>
      <c r="S993" s="9">
        <f t="shared" si="62"/>
        <v>41907.208333333336</v>
      </c>
      <c r="T993" s="9">
        <f t="shared" si="63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2039</v>
      </c>
      <c r="R994" t="s">
        <v>2042</v>
      </c>
      <c r="S994" s="9">
        <f t="shared" si="62"/>
        <v>43227.208333333328</v>
      </c>
      <c r="T994" s="9">
        <f t="shared" si="63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2052</v>
      </c>
      <c r="R995" t="s">
        <v>2053</v>
      </c>
      <c r="S995" s="9">
        <f t="shared" si="62"/>
        <v>42362.25</v>
      </c>
      <c r="T995" s="9">
        <f t="shared" si="63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2045</v>
      </c>
      <c r="R996" t="s">
        <v>2057</v>
      </c>
      <c r="S996" s="9">
        <f t="shared" si="62"/>
        <v>41929.208333333336</v>
      </c>
      <c r="T996" s="9">
        <f t="shared" si="63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2031</v>
      </c>
      <c r="R997" t="s">
        <v>2032</v>
      </c>
      <c r="S997" s="9">
        <f t="shared" si="62"/>
        <v>43408.208333333328</v>
      </c>
      <c r="T997" s="9">
        <f t="shared" si="63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2037</v>
      </c>
      <c r="R998" t="s">
        <v>2038</v>
      </c>
      <c r="S998" s="9">
        <f t="shared" si="62"/>
        <v>41276.25</v>
      </c>
      <c r="T998" s="9">
        <f t="shared" si="63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2037</v>
      </c>
      <c r="R999" t="s">
        <v>2038</v>
      </c>
      <c r="S999" s="9">
        <f t="shared" si="62"/>
        <v>41659.25</v>
      </c>
      <c r="T999" s="9">
        <f t="shared" si="63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2033</v>
      </c>
      <c r="R1000" t="s">
        <v>2043</v>
      </c>
      <c r="S1000" s="9">
        <f t="shared" si="62"/>
        <v>40220.25</v>
      </c>
      <c r="T1000" s="9">
        <f t="shared" si="63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2031</v>
      </c>
      <c r="R1001" t="s">
        <v>2032</v>
      </c>
      <c r="S1001" s="9">
        <f t="shared" si="62"/>
        <v>42550.208333333328</v>
      </c>
      <c r="T1001" s="9">
        <f t="shared" si="63"/>
        <v>42557.208333333328</v>
      </c>
    </row>
  </sheetData>
  <autoFilter ref="G1:G1001" xr:uid="{00000000-0001-0000-0000-000000000000}"/>
  <conditionalFormatting sqref="G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  <cfRule type="uniqueValues" priority="6"/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5050"/>
        <color rgb="FF00B050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 per category</vt:lpstr>
      <vt:lpstr>pivot table per subcategory</vt:lpstr>
      <vt:lpstr>pivot table per month</vt:lpstr>
      <vt:lpstr>Crowfunding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Eduardo Rea Williams</cp:lastModifiedBy>
  <dcterms:created xsi:type="dcterms:W3CDTF">2021-09-29T18:52:28Z</dcterms:created>
  <dcterms:modified xsi:type="dcterms:W3CDTF">2023-06-16T03:03:16Z</dcterms:modified>
</cp:coreProperties>
</file>