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3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6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9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22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25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7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8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3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3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34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6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tables/table1.xml" ContentType="application/vnd.openxmlformats-officedocument.spreadsheetml.table+xml"/>
  <Override PartName="/xl/drawings/drawing3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ERE2024\envio 3er Envio\"/>
    </mc:Choice>
  </mc:AlternateContent>
  <xr:revisionPtr revIDLastSave="0" documentId="13_ncr:1_{64852841-C568-4BBB-9289-CFCDE1C8F3C9}" xr6:coauthVersionLast="47" xr6:coauthVersionMax="47" xr10:uidLastSave="{00000000-0000-0000-0000-000000000000}"/>
  <bookViews>
    <workbookView showSheetTabs="0" xWindow="-110" yWindow="-110" windowWidth="19420" windowHeight="10300" tabRatio="844" xr2:uid="{42CD1398-65A4-4949-9B8E-E32CE63C4B2D}"/>
  </bookViews>
  <sheets>
    <sheet name="Inicio" sheetId="1" r:id="rId1"/>
    <sheet name="ResumenTotal" sheetId="54" r:id="rId2"/>
    <sheet name="RespA" sheetId="3" r:id="rId3"/>
    <sheet name="ResA" sheetId="5" r:id="rId4"/>
    <sheet name="GrafA" sheetId="8" r:id="rId5"/>
    <sheet name="RespB" sheetId="22" r:id="rId6"/>
    <sheet name="ResB" sheetId="23" r:id="rId7"/>
    <sheet name="GrafB" sheetId="24" r:id="rId8"/>
    <sheet name="RespC" sheetId="25" r:id="rId9"/>
    <sheet name="ResC" sheetId="26" r:id="rId10"/>
    <sheet name="GrafC" sheetId="27" r:id="rId11"/>
    <sheet name="RespD" sheetId="28" r:id="rId12"/>
    <sheet name="ResD" sheetId="29" r:id="rId13"/>
    <sheet name="GrafD" sheetId="30" r:id="rId14"/>
    <sheet name="RespE" sheetId="31" r:id="rId15"/>
    <sheet name="ResE" sheetId="32" r:id="rId16"/>
    <sheet name="GrafE" sheetId="33" r:id="rId17"/>
    <sheet name="RespF" sheetId="34" r:id="rId18"/>
    <sheet name="ResF" sheetId="35" r:id="rId19"/>
    <sheet name="GrafF" sheetId="36" r:id="rId20"/>
    <sheet name="RespG" sheetId="37" r:id="rId21"/>
    <sheet name="ResG" sheetId="38" r:id="rId22"/>
    <sheet name="GrafG" sheetId="39" r:id="rId23"/>
    <sheet name="RespH" sheetId="40" r:id="rId24"/>
    <sheet name="ResH" sheetId="41" r:id="rId25"/>
    <sheet name="GrafH" sheetId="42" r:id="rId26"/>
    <sheet name="RespI" sheetId="43" r:id="rId27"/>
    <sheet name="ResI" sheetId="44" r:id="rId28"/>
    <sheet name="GrafI" sheetId="45" r:id="rId29"/>
    <sheet name="RespJ" sheetId="46" r:id="rId30"/>
    <sheet name="ResJ" sheetId="47" r:id="rId31"/>
    <sheet name="GrafJ" sheetId="48" r:id="rId32"/>
    <sheet name="RespK" sheetId="49" r:id="rId33"/>
    <sheet name="ResK" sheetId="50" r:id="rId34"/>
    <sheet name="GrafK" sheetId="51" r:id="rId35"/>
    <sheet name="Data" sheetId="2" r:id="rId36"/>
    <sheet name="Matriz" sheetId="4" r:id="rId37"/>
    <sheet name="Configuracion" sheetId="9" r:id="rId38"/>
    <sheet name="Consolidado" sheetId="52" r:id="rId3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Y53" i="50"/>
  <c r="Y51" i="50"/>
  <c r="I51" i="50"/>
  <c r="Y48" i="50"/>
  <c r="Y45" i="50"/>
  <c r="L45" i="50"/>
  <c r="I43" i="50"/>
  <c r="Y38" i="50"/>
  <c r="I35" i="50"/>
  <c r="U25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AI40" i="47"/>
  <c r="H40" i="47" s="1"/>
  <c r="AH40" i="47"/>
  <c r="F40" i="47"/>
  <c r="E40" i="47"/>
  <c r="D40" i="47"/>
  <c r="C40" i="47"/>
  <c r="BA39" i="47"/>
  <c r="Z39" i="47" s="1"/>
  <c r="AZ39" i="47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AI32" i="47"/>
  <c r="H32" i="47" s="1"/>
  <c r="AH32" i="47"/>
  <c r="F32" i="47"/>
  <c r="E32" i="47"/>
  <c r="D32" i="47"/>
  <c r="C32" i="47"/>
  <c r="BA31" i="47"/>
  <c r="Z31" i="47" s="1"/>
  <c r="AZ31" i="47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Y50" i="47"/>
  <c r="S50" i="47"/>
  <c r="Q48" i="47"/>
  <c r="I47" i="47"/>
  <c r="Q46" i="47"/>
  <c r="Y44" i="47"/>
  <c r="Y43" i="47"/>
  <c r="Q42" i="47"/>
  <c r="I40" i="47"/>
  <c r="Y39" i="47"/>
  <c r="I39" i="47"/>
  <c r="Y37" i="47"/>
  <c r="I36" i="47"/>
  <c r="I35" i="47"/>
  <c r="I34" i="47"/>
  <c r="I32" i="47"/>
  <c r="Y31" i="47"/>
  <c r="I31" i="47"/>
  <c r="I30" i="47"/>
  <c r="Q28" i="47"/>
  <c r="Y27" i="47"/>
  <c r="Q26" i="47"/>
  <c r="Q2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AA25" i="50"/>
  <c r="J38" i="50"/>
  <c r="AA33" i="47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BC32" i="47" l="1"/>
  <c r="AB32" i="47" s="1"/>
  <c r="BD42" i="50"/>
  <c r="AC42" i="50" s="1"/>
  <c r="BC36" i="47"/>
  <c r="AB36" i="47" s="1"/>
  <c r="BD31" i="47"/>
  <c r="AC31" i="47" s="1"/>
  <c r="BD22" i="50"/>
  <c r="AC22" i="50" s="1"/>
  <c r="AA47" i="47"/>
  <c r="AA22" i="50"/>
  <c r="AA52" i="47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AT53" i="44"/>
  <c r="S53" i="44" s="1"/>
  <c r="AS53" i="44"/>
  <c r="R53" i="44" s="1"/>
  <c r="AR53" i="44"/>
  <c r="Q53" i="44" s="1"/>
  <c r="AQ53" i="44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T53" i="44"/>
  <c r="P53" i="44"/>
  <c r="T52" i="44"/>
  <c r="L52" i="44"/>
  <c r="T51" i="44"/>
  <c r="T49" i="44"/>
  <c r="L49" i="44"/>
  <c r="T47" i="44"/>
  <c r="T46" i="44"/>
  <c r="T45" i="44"/>
  <c r="L45" i="44"/>
  <c r="L44" i="44"/>
  <c r="T43" i="44"/>
  <c r="L43" i="44"/>
  <c r="N41" i="44"/>
  <c r="T40" i="44"/>
  <c r="L39" i="44"/>
  <c r="L38" i="44"/>
  <c r="T36" i="44"/>
  <c r="N33" i="44"/>
  <c r="T32" i="44"/>
  <c r="T31" i="44"/>
  <c r="L31" i="44"/>
  <c r="T29" i="44"/>
  <c r="L28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AM48" i="41"/>
  <c r="L48" i="41" s="1"/>
  <c r="AL48" i="41"/>
  <c r="K48" i="41" s="1"/>
  <c r="AK48" i="41"/>
  <c r="J48" i="41" s="1"/>
  <c r="AJ48" i="4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Q52" i="41"/>
  <c r="Y51" i="41"/>
  <c r="I51" i="41"/>
  <c r="Q50" i="41"/>
  <c r="Q49" i="41"/>
  <c r="I49" i="41"/>
  <c r="M48" i="41"/>
  <c r="I48" i="41"/>
  <c r="X46" i="41"/>
  <c r="Q40" i="41"/>
  <c r="J40" i="41"/>
  <c r="H39" i="41"/>
  <c r="Q36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Y53" i="38"/>
  <c r="P49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X53" i="35"/>
  <c r="H51" i="35"/>
  <c r="L47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N52" i="32"/>
  <c r="N50" i="32"/>
  <c r="N47" i="32"/>
  <c r="V46" i="32"/>
  <c r="R41" i="32"/>
  <c r="N34" i="32"/>
  <c r="V27" i="32"/>
  <c r="N25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R51" i="29"/>
  <c r="Z50" i="29"/>
  <c r="Z48" i="29"/>
  <c r="R46" i="29"/>
  <c r="Z36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I43" i="26"/>
  <c r="N42" i="26"/>
  <c r="N37" i="26"/>
  <c r="N31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O7" i="3"/>
  <c r="G5" i="3"/>
  <c r="W5" i="3"/>
  <c r="D7" i="3"/>
  <c r="BB17" i="32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B27" i="32"/>
  <c r="BC27" i="32" s="1"/>
  <c r="AB27" i="32" s="1"/>
  <c r="BB28" i="32"/>
  <c r="BB29" i="32"/>
  <c r="BB30" i="32"/>
  <c r="BB32" i="32"/>
  <c r="BD32" i="32" s="1"/>
  <c r="AC32" i="32" s="1"/>
  <c r="BB33" i="32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BB48" i="32"/>
  <c r="BD48" i="32" s="1"/>
  <c r="AC48" i="32" s="1"/>
  <c r="BB49" i="32"/>
  <c r="BD49" i="32" s="1"/>
  <c r="AC49" i="32" s="1"/>
  <c r="BB50" i="32"/>
  <c r="BB52" i="32"/>
  <c r="BB53" i="32"/>
  <c r="BD53" i="32" s="1"/>
  <c r="AC53" i="32" s="1"/>
  <c r="BB20" i="38"/>
  <c r="BD20" i="38" s="1"/>
  <c r="G21" i="38"/>
  <c r="BB21" i="38"/>
  <c r="BB22" i="38"/>
  <c r="AA22" i="38" s="1"/>
  <c r="BB23" i="38"/>
  <c r="AA23" i="38" s="1"/>
  <c r="BB24" i="38"/>
  <c r="G25" i="38"/>
  <c r="BB25" i="38"/>
  <c r="BD25" i="38" s="1"/>
  <c r="AC25" i="38" s="1"/>
  <c r="BB26" i="38"/>
  <c r="BB27" i="38"/>
  <c r="BD27" i="38" s="1"/>
  <c r="AC27" i="38" s="1"/>
  <c r="BB28" i="38"/>
  <c r="BB29" i="38"/>
  <c r="BC29" i="38" s="1"/>
  <c r="AB29" i="38" s="1"/>
  <c r="BB30" i="38"/>
  <c r="AA30" i="38" s="1"/>
  <c r="BB31" i="38"/>
  <c r="BB32" i="38"/>
  <c r="BC32" i="38" s="1"/>
  <c r="AB32" i="38" s="1"/>
  <c r="BB33" i="38"/>
  <c r="BD33" i="38" s="1"/>
  <c r="AC33" i="38" s="1"/>
  <c r="BB34" i="38"/>
  <c r="BB35" i="38"/>
  <c r="AA35" i="38" s="1"/>
  <c r="BB36" i="38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G43" i="38"/>
  <c r="BB43" i="38"/>
  <c r="AA43" i="38" s="1"/>
  <c r="BB44" i="38"/>
  <c r="BD44" i="38" s="1"/>
  <c r="AC44" i="38" s="1"/>
  <c r="BB45" i="38"/>
  <c r="BB46" i="38"/>
  <c r="BB47" i="38"/>
  <c r="BB48" i="38"/>
  <c r="BD48" i="38" s="1"/>
  <c r="AC48" i="38" s="1"/>
  <c r="BB49" i="38"/>
  <c r="BB50" i="38"/>
  <c r="BC50" i="38" s="1"/>
  <c r="AB50" i="38" s="1"/>
  <c r="BB51" i="38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B40" i="23"/>
  <c r="BB41" i="23"/>
  <c r="AA41" i="23" s="1"/>
  <c r="BB42" i="23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B53" i="26"/>
  <c r="AA53" i="26" s="1"/>
  <c r="BB20" i="29"/>
  <c r="BC20" i="29" s="1"/>
  <c r="AB20" i="29" s="1"/>
  <c r="BB21" i="29"/>
  <c r="BB22" i="29"/>
  <c r="BC22" i="29" s="1"/>
  <c r="AB22" i="29" s="1"/>
  <c r="BB23" i="29"/>
  <c r="BB24" i="29"/>
  <c r="BC24" i="29" s="1"/>
  <c r="AB24" i="29" s="1"/>
  <c r="BB25" i="29"/>
  <c r="G26" i="29"/>
  <c r="BB26" i="29"/>
  <c r="BB27" i="29"/>
  <c r="BB28" i="29"/>
  <c r="G29" i="29"/>
  <c r="BB29" i="29"/>
  <c r="G30" i="29"/>
  <c r="BB30" i="29"/>
  <c r="BB31" i="29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BB37" i="29"/>
  <c r="BB38" i="29"/>
  <c r="G39" i="29"/>
  <c r="BB39" i="29"/>
  <c r="AA39" i="29" s="1"/>
  <c r="BB40" i="29"/>
  <c r="BD40" i="29" s="1"/>
  <c r="AC40" i="29" s="1"/>
  <c r="BB41" i="29"/>
  <c r="BB42" i="29"/>
  <c r="BB43" i="29"/>
  <c r="AA43" i="29" s="1"/>
  <c r="BB44" i="29"/>
  <c r="BB45" i="29"/>
  <c r="BB46" i="29"/>
  <c r="G47" i="29"/>
  <c r="BB47" i="29"/>
  <c r="BE47" i="29" s="1"/>
  <c r="AD47" i="29" s="1"/>
  <c r="BB48" i="29"/>
  <c r="BB49" i="29"/>
  <c r="BB50" i="29"/>
  <c r="BB51" i="29"/>
  <c r="AA51" i="29" s="1"/>
  <c r="BB52" i="29"/>
  <c r="BB53" i="29"/>
  <c r="G23" i="32"/>
  <c r="BB23" i="32"/>
  <c r="BD23" i="32" s="1"/>
  <c r="AC23" i="32" s="1"/>
  <c r="G31" i="32"/>
  <c r="BB31" i="32"/>
  <c r="AA31" i="32" s="1"/>
  <c r="G35" i="32"/>
  <c r="BB35" i="32"/>
  <c r="G39" i="32"/>
  <c r="BB39" i="32"/>
  <c r="AA39" i="32" s="1"/>
  <c r="G43" i="32"/>
  <c r="BB43" i="32"/>
  <c r="BD43" i="32" s="1"/>
  <c r="AC43" i="32" s="1"/>
  <c r="G47" i="32"/>
  <c r="BB47" i="32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BB24" i="41"/>
  <c r="BB25" i="41"/>
  <c r="BC25" i="41" s="1"/>
  <c r="AB25" i="41" s="1"/>
  <c r="G26" i="41"/>
  <c r="BB26" i="41"/>
  <c r="AA26" i="41" s="1"/>
  <c r="BB27" i="41"/>
  <c r="AA27" i="41" s="1"/>
  <c r="BB28" i="41"/>
  <c r="BB29" i="41"/>
  <c r="BE29" i="41" s="1"/>
  <c r="AD29" i="41" s="1"/>
  <c r="G30" i="41"/>
  <c r="BB30" i="41"/>
  <c r="AA30" i="41" s="1"/>
  <c r="BB31" i="41"/>
  <c r="BB32" i="41"/>
  <c r="AA32" i="41" s="1"/>
  <c r="BB33" i="41"/>
  <c r="BD33" i="41" s="1"/>
  <c r="AC33" i="41" s="1"/>
  <c r="G34" i="41"/>
  <c r="BB34" i="41"/>
  <c r="BB35" i="41"/>
  <c r="AA35" i="41" s="1"/>
  <c r="BB36" i="41"/>
  <c r="BB37" i="41"/>
  <c r="G38" i="41"/>
  <c r="BB38" i="41"/>
  <c r="AA38" i="41" s="1"/>
  <c r="BB39" i="41"/>
  <c r="BB40" i="41"/>
  <c r="BD40" i="41" s="1"/>
  <c r="AC40" i="41" s="1"/>
  <c r="BB41" i="41"/>
  <c r="G42" i="41"/>
  <c r="BB42" i="41"/>
  <c r="BD42" i="41" s="1"/>
  <c r="AC42" i="41" s="1"/>
  <c r="BB43" i="41"/>
  <c r="AA43" i="41" s="1"/>
  <c r="BB44" i="41"/>
  <c r="BD44" i="41" s="1"/>
  <c r="AC44" i="41" s="1"/>
  <c r="BB45" i="41"/>
  <c r="BD45" i="41" s="1"/>
  <c r="AC45" i="41" s="1"/>
  <c r="G46" i="41"/>
  <c r="BB46" i="41"/>
  <c r="BD46" i="41" s="1"/>
  <c r="AC46" i="41" s="1"/>
  <c r="BB47" i="41"/>
  <c r="BB48" i="41"/>
  <c r="AA48" i="41" s="1"/>
  <c r="BB49" i="4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G21" i="44"/>
  <c r="BB21" i="44"/>
  <c r="BC21" i="44" s="1"/>
  <c r="AB21" i="44" s="1"/>
  <c r="BB22" i="44"/>
  <c r="AA22" i="44" s="1"/>
  <c r="BB23" i="44"/>
  <c r="BC23" i="44" s="1"/>
  <c r="AB23" i="44" s="1"/>
  <c r="BB24" i="44"/>
  <c r="G25" i="44"/>
  <c r="BB25" i="44"/>
  <c r="BB26" i="44"/>
  <c r="BB27" i="44"/>
  <c r="BD27" i="44" s="1"/>
  <c r="AC27" i="44" s="1"/>
  <c r="BB28" i="44"/>
  <c r="AA28" i="44" s="1"/>
  <c r="G29" i="44"/>
  <c r="BB29" i="44"/>
  <c r="AA29" i="44" s="1"/>
  <c r="BB30" i="44"/>
  <c r="BB31" i="44"/>
  <c r="BD31" i="44" s="1"/>
  <c r="AC31" i="44" s="1"/>
  <c r="BB32" i="44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BB39" i="44"/>
  <c r="BB40" i="44"/>
  <c r="BC40" i="44" s="1"/>
  <c r="AB40" i="44" s="1"/>
  <c r="G41" i="44"/>
  <c r="BB41" i="44"/>
  <c r="BC41" i="44" s="1"/>
  <c r="AB41" i="44" s="1"/>
  <c r="BB42" i="44"/>
  <c r="BD42" i="44" s="1"/>
  <c r="AC42" i="44" s="1"/>
  <c r="BB43" i="44"/>
  <c r="BB44" i="44"/>
  <c r="BD44" i="44" s="1"/>
  <c r="AC44" i="44" s="1"/>
  <c r="BB45" i="44"/>
  <c r="BD45" i="44" s="1"/>
  <c r="AC45" i="44" s="1"/>
  <c r="BB46" i="44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G25" i="35"/>
  <c r="BB25" i="35"/>
  <c r="AA25" i="35" s="1"/>
  <c r="G26" i="35"/>
  <c r="BB26" i="35"/>
  <c r="G27" i="35"/>
  <c r="BB27" i="35"/>
  <c r="BC27" i="35" s="1"/>
  <c r="AB27" i="35" s="1"/>
  <c r="G28" i="35"/>
  <c r="BB28" i="35"/>
  <c r="BB29" i="35"/>
  <c r="BC29" i="35" s="1"/>
  <c r="AB29" i="35" s="1"/>
  <c r="BB30" i="35"/>
  <c r="BD30" i="35" s="1"/>
  <c r="AC30" i="35" s="1"/>
  <c r="BB31" i="35"/>
  <c r="BB32" i="35"/>
  <c r="G33" i="35"/>
  <c r="BB33" i="35"/>
  <c r="BC33" i="35" s="1"/>
  <c r="AB33" i="35" s="1"/>
  <c r="BB34" i="35"/>
  <c r="BD34" i="35" s="1"/>
  <c r="AC34" i="35" s="1"/>
  <c r="BB35" i="35"/>
  <c r="AA35" i="35" s="1"/>
  <c r="BB36" i="35"/>
  <c r="AA36" i="35" s="1"/>
  <c r="BB37" i="35"/>
  <c r="BD37" i="35" s="1"/>
  <c r="AC37" i="35" s="1"/>
  <c r="BB38" i="35"/>
  <c r="BC38" i="35" s="1"/>
  <c r="AB38" i="35" s="1"/>
  <c r="BB39" i="35"/>
  <c r="BB40" i="35"/>
  <c r="BC40" i="35" s="1"/>
  <c r="AB40" i="35" s="1"/>
  <c r="BB41" i="35"/>
  <c r="BC41" i="35" s="1"/>
  <c r="AB41" i="35" s="1"/>
  <c r="BB42" i="35"/>
  <c r="AA42" i="35" s="1"/>
  <c r="BB43" i="35"/>
  <c r="BC43" i="35" s="1"/>
  <c r="AB43" i="35" s="1"/>
  <c r="BB44" i="35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C50" i="35" s="1"/>
  <c r="AB50" i="35" s="1"/>
  <c r="BB51" i="35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BD46" i="44"/>
  <c r="AC46" i="44" s="1"/>
  <c r="G43" i="29"/>
  <c r="G51" i="29"/>
  <c r="G24" i="29"/>
  <c r="J46" i="41"/>
  <c r="BD47" i="32"/>
  <c r="AC47" i="32" s="1"/>
  <c r="G49" i="44"/>
  <c r="G45" i="44"/>
  <c r="I48" i="29"/>
  <c r="I52" i="29"/>
  <c r="I35" i="29"/>
  <c r="BD24" i="38"/>
  <c r="AC24" i="38" s="1"/>
  <c r="I31" i="32"/>
  <c r="I23" i="32"/>
  <c r="I51" i="32"/>
  <c r="AA52" i="32"/>
  <c r="I52" i="32"/>
  <c r="I47" i="32"/>
  <c r="BD26" i="35"/>
  <c r="AC26" i="35" s="1"/>
  <c r="BD26" i="38"/>
  <c r="AC26" i="38" s="1"/>
  <c r="BD28" i="38"/>
  <c r="AA31" i="38"/>
  <c r="BD34" i="38"/>
  <c r="AC34" i="38" s="1"/>
  <c r="BC36" i="38"/>
  <c r="AB36" i="38" s="1"/>
  <c r="BC37" i="38"/>
  <c r="AB37" i="38" s="1"/>
  <c r="BD39" i="38"/>
  <c r="AC39" i="38" s="1"/>
  <c r="BD42" i="38"/>
  <c r="AC42" i="38" s="1"/>
  <c r="BC45" i="38"/>
  <c r="AB45" i="38" s="1"/>
  <c r="AA46" i="38"/>
  <c r="BD47" i="38"/>
  <c r="AC47" i="38" s="1"/>
  <c r="BC49" i="38"/>
  <c r="AB49" i="38" s="1"/>
  <c r="BC17" i="32"/>
  <c r="AB17" i="32" s="1"/>
  <c r="BC21" i="32"/>
  <c r="AB21" i="32" s="1"/>
  <c r="BD26" i="32"/>
  <c r="AC26" i="32" s="1"/>
  <c r="BC29" i="32"/>
  <c r="AB29" i="32" s="1"/>
  <c r="BD30" i="32"/>
  <c r="AC30" i="32" s="1"/>
  <c r="BD35" i="32"/>
  <c r="AC35" i="32" s="1"/>
  <c r="BC40" i="32"/>
  <c r="AB40" i="32" s="1"/>
  <c r="AA41" i="32"/>
  <c r="BD44" i="32"/>
  <c r="AC44" i="32" s="1"/>
  <c r="AA24" i="35"/>
  <c r="BC31" i="35"/>
  <c r="AB31" i="35" s="1"/>
  <c r="BC32" i="35"/>
  <c r="AB32" i="35" s="1"/>
  <c r="BD38" i="35"/>
  <c r="AC38" i="35" s="1"/>
  <c r="BC39" i="35"/>
  <c r="AB39" i="35" s="1"/>
  <c r="BC51" i="35"/>
  <c r="AB51" i="35" s="1"/>
  <c r="AA25" i="44"/>
  <c r="H26" i="35"/>
  <c r="BC23" i="29"/>
  <c r="AB23" i="29" s="1"/>
  <c r="AA37" i="29"/>
  <c r="G19" i="32"/>
  <c r="G27" i="32"/>
  <c r="G37" i="35"/>
  <c r="G45" i="35"/>
  <c r="AA46" i="32"/>
  <c r="G29" i="38"/>
  <c r="G21" i="35"/>
  <c r="G29" i="35"/>
  <c r="G41" i="35"/>
  <c r="G23" i="38"/>
  <c r="G47" i="38"/>
  <c r="BC51" i="38"/>
  <c r="AB51" i="38" s="1"/>
  <c r="G51" i="38"/>
  <c r="G35" i="38"/>
  <c r="AA21" i="44"/>
  <c r="H50" i="41"/>
  <c r="I25" i="44"/>
  <c r="I33" i="44"/>
  <c r="BC20" i="44"/>
  <c r="AB20" i="44" s="1"/>
  <c r="AA24" i="44"/>
  <c r="BD26" i="44"/>
  <c r="AC26" i="44" s="1"/>
  <c r="BD30" i="44"/>
  <c r="AC30" i="44" s="1"/>
  <c r="BC32" i="44"/>
  <c r="AB32" i="44" s="1"/>
  <c r="AA38" i="44"/>
  <c r="BD39" i="44"/>
  <c r="AC39" i="44" s="1"/>
  <c r="BD43" i="44"/>
  <c r="AC43" i="44" s="1"/>
  <c r="AA23" i="41"/>
  <c r="BD24" i="41"/>
  <c r="AC24" i="41" s="1"/>
  <c r="BD28" i="41"/>
  <c r="AC28" i="41" s="1"/>
  <c r="BC36" i="41"/>
  <c r="AB36" i="41" s="1"/>
  <c r="AA37" i="41"/>
  <c r="AA39" i="41"/>
  <c r="BD41" i="41"/>
  <c r="AC41" i="41" s="1"/>
  <c r="BD47" i="41"/>
  <c r="AC47" i="41" s="1"/>
  <c r="BD49" i="41"/>
  <c r="AC49" i="41" s="1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BC52" i="44"/>
  <c r="AB52" i="44" s="1"/>
  <c r="BD23" i="44"/>
  <c r="AC23" i="44" s="1"/>
  <c r="BD28" i="44"/>
  <c r="AC28" i="44" s="1"/>
  <c r="BC28" i="44"/>
  <c r="AB28" i="44" s="1"/>
  <c r="AA42" i="44"/>
  <c r="BE45" i="44"/>
  <c r="AD45" i="44" s="1"/>
  <c r="AA45" i="44"/>
  <c r="BC46" i="44"/>
  <c r="AB46" i="44" s="1"/>
  <c r="AA46" i="44"/>
  <c r="AA48" i="44"/>
  <c r="BE49" i="44"/>
  <c r="AD49" i="44" s="1"/>
  <c r="BE51" i="44"/>
  <c r="AD51" i="44" s="1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BE30" i="41"/>
  <c r="AD30" i="41" s="1"/>
  <c r="AA31" i="41"/>
  <c r="BC32" i="41"/>
  <c r="AB32" i="41" s="1"/>
  <c r="BD34" i="41"/>
  <c r="AC34" i="41" s="1"/>
  <c r="BC34" i="41"/>
  <c r="AB34" i="41" s="1"/>
  <c r="AA34" i="41"/>
  <c r="BD36" i="41"/>
  <c r="AC36" i="41" s="1"/>
  <c r="BC37" i="41"/>
  <c r="AB37" i="41" s="1"/>
  <c r="BC38" i="41"/>
  <c r="AB38" i="41" s="1"/>
  <c r="BC40" i="41"/>
  <c r="AB40" i="41" s="1"/>
  <c r="BC43" i="41"/>
  <c r="AB43" i="41" s="1"/>
  <c r="BE45" i="41"/>
  <c r="AD45" i="41" s="1"/>
  <c r="AA45" i="41"/>
  <c r="BD50" i="41"/>
  <c r="AC50" i="41" s="1"/>
  <c r="BC51" i="41"/>
  <c r="AB51" i="41" s="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24" i="38"/>
  <c r="AB24" i="38" s="1"/>
  <c r="BC34" i="38"/>
  <c r="AB34" i="38" s="1"/>
  <c r="BC38" i="38"/>
  <c r="AB38" i="38" s="1"/>
  <c r="BD40" i="38"/>
  <c r="AC40" i="38" s="1"/>
  <c r="BC42" i="38"/>
  <c r="AB42" i="38" s="1"/>
  <c r="BD45" i="38"/>
  <c r="AC45" i="38" s="1"/>
  <c r="BC46" i="38"/>
  <c r="AB46" i="38" s="1"/>
  <c r="BC30" i="38"/>
  <c r="AB30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BC28" i="35"/>
  <c r="AB28" i="35" s="1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BC22" i="35"/>
  <c r="AB22" i="35" s="1"/>
  <c r="BC23" i="35"/>
  <c r="AB23" i="35" s="1"/>
  <c r="BC26" i="35"/>
  <c r="AB26" i="35" s="1"/>
  <c r="BD25" i="35"/>
  <c r="AC25" i="35" s="1"/>
  <c r="AA29" i="35"/>
  <c r="AA30" i="35"/>
  <c r="BD31" i="35"/>
  <c r="AC31" i="35" s="1"/>
  <c r="BD32" i="35"/>
  <c r="AC32" i="35" s="1"/>
  <c r="BD35" i="35"/>
  <c r="AC35" i="35" s="1"/>
  <c r="BC35" i="35"/>
  <c r="AB35" i="35" s="1"/>
  <c r="BC37" i="35"/>
  <c r="AB37" i="35" s="1"/>
  <c r="AA38" i="35"/>
  <c r="BD42" i="35"/>
  <c r="AC42" i="35" s="1"/>
  <c r="AA43" i="35"/>
  <c r="BD44" i="35"/>
  <c r="AC44" i="35" s="1"/>
  <c r="BC44" i="35"/>
  <c r="AB44" i="35" s="1"/>
  <c r="AA44" i="35"/>
  <c r="AA47" i="35"/>
  <c r="BD50" i="35"/>
  <c r="AC50" i="35" s="1"/>
  <c r="AA50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AA17" i="32"/>
  <c r="BC19" i="32"/>
  <c r="AB19" i="32" s="1"/>
  <c r="BC20" i="32"/>
  <c r="AB20" i="32" s="1"/>
  <c r="BD21" i="32"/>
  <c r="AC21" i="32" s="1"/>
  <c r="BC26" i="32"/>
  <c r="AB26" i="32" s="1"/>
  <c r="AA28" i="32"/>
  <c r="BD29" i="32"/>
  <c r="AC29" i="32" s="1"/>
  <c r="AA30" i="32"/>
  <c r="AA33" i="32"/>
  <c r="AA35" i="32"/>
  <c r="BD40" i="32"/>
  <c r="AC40" i="32" s="1"/>
  <c r="AA50" i="32"/>
  <c r="BC51" i="32"/>
  <c r="AB51" i="32" s="1"/>
  <c r="D7" i="32"/>
  <c r="G52" i="32"/>
  <c r="G5" i="31"/>
  <c r="O7" i="31"/>
  <c r="AA24" i="26"/>
  <c r="I24" i="26"/>
  <c r="I31" i="26"/>
  <c r="AA41" i="29"/>
  <c r="AA42" i="29"/>
  <c r="AA45" i="29"/>
  <c r="AA46" i="29"/>
  <c r="AA49" i="29"/>
  <c r="AA50" i="29"/>
  <c r="AA53" i="29"/>
  <c r="G20" i="29"/>
  <c r="BC33" i="26"/>
  <c r="AB33" i="26" s="1"/>
  <c r="AA39" i="26"/>
  <c r="BC46" i="26"/>
  <c r="AB46" i="26" s="1"/>
  <c r="BC52" i="26"/>
  <c r="AB52" i="26" s="1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BD31" i="29"/>
  <c r="AC31" i="29" s="1"/>
  <c r="BC31" i="29"/>
  <c r="AB31" i="29" s="1"/>
  <c r="AA31" i="29"/>
  <c r="BE27" i="29"/>
  <c r="AD27" i="29" s="1"/>
  <c r="BD27" i="29"/>
  <c r="AC27" i="29" s="1"/>
  <c r="BC27" i="29"/>
  <c r="AB27" i="29" s="1"/>
  <c r="AA27" i="29"/>
  <c r="BE28" i="29"/>
  <c r="AD28" i="29" s="1"/>
  <c r="BD28" i="29"/>
  <c r="AC28" i="29" s="1"/>
  <c r="BC28" i="29"/>
  <c r="AB28" i="29" s="1"/>
  <c r="AA28" i="29"/>
  <c r="BE29" i="29"/>
  <c r="AD29" i="29" s="1"/>
  <c r="BD29" i="29"/>
  <c r="AC29" i="29" s="1"/>
  <c r="BC29" i="29"/>
  <c r="AB29" i="29" s="1"/>
  <c r="AA29" i="29"/>
  <c r="AA20" i="29"/>
  <c r="BC21" i="29"/>
  <c r="AB21" i="29" s="1"/>
  <c r="AA21" i="29"/>
  <c r="BD21" i="29"/>
  <c r="AC21" i="29" s="1"/>
  <c r="BD25" i="29"/>
  <c r="AC25" i="29" s="1"/>
  <c r="BC25" i="29"/>
  <c r="AB25" i="29" s="1"/>
  <c r="AA25" i="29"/>
  <c r="D7" i="29"/>
  <c r="BD36" i="29"/>
  <c r="AC36" i="29" s="1"/>
  <c r="BC36" i="29"/>
  <c r="AB36" i="29" s="1"/>
  <c r="AA36" i="29"/>
  <c r="BD38" i="29"/>
  <c r="AC38" i="29" s="1"/>
  <c r="BC38" i="29"/>
  <c r="AB38" i="29" s="1"/>
  <c r="AA38" i="29"/>
  <c r="BD44" i="29"/>
  <c r="AC44" i="29" s="1"/>
  <c r="BC44" i="29"/>
  <c r="AB44" i="29" s="1"/>
  <c r="AA44" i="29"/>
  <c r="BD48" i="29"/>
  <c r="AC48" i="29" s="1"/>
  <c r="BC48" i="29"/>
  <c r="AB48" i="29" s="1"/>
  <c r="AA48" i="29"/>
  <c r="BD52" i="29"/>
  <c r="AC52" i="29" s="1"/>
  <c r="BC52" i="29"/>
  <c r="AB52" i="29" s="1"/>
  <c r="AA52" i="29"/>
  <c r="H5" i="29"/>
  <c r="G31" i="29"/>
  <c r="BD37" i="29"/>
  <c r="AC37" i="29" s="1"/>
  <c r="BC37" i="29"/>
  <c r="AB37" i="29" s="1"/>
  <c r="BE39" i="29"/>
  <c r="AD39" i="29" s="1"/>
  <c r="BD39" i="29"/>
  <c r="AC39" i="29" s="1"/>
  <c r="BC39" i="29"/>
  <c r="AB39" i="29" s="1"/>
  <c r="BD41" i="29"/>
  <c r="AC41" i="29" s="1"/>
  <c r="BC41" i="29"/>
  <c r="AB41" i="29" s="1"/>
  <c r="BD43" i="29"/>
  <c r="AC43" i="29" s="1"/>
  <c r="BC43" i="29"/>
  <c r="AB43" i="29" s="1"/>
  <c r="BD51" i="29"/>
  <c r="AC51" i="29" s="1"/>
  <c r="BC51" i="29"/>
  <c r="AB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39" i="23"/>
  <c r="AB39" i="23" s="1"/>
  <c r="BC42" i="23"/>
  <c r="AB4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BC46" i="35" l="1"/>
  <c r="AB46" i="35" s="1"/>
  <c r="BC34" i="35"/>
  <c r="AB34" i="35" s="1"/>
  <c r="BD23" i="35"/>
  <c r="AC23" i="35" s="1"/>
  <c r="AA46" i="41"/>
  <c r="BD22" i="44"/>
  <c r="AC22" i="44" s="1"/>
  <c r="BD30" i="41"/>
  <c r="AC30" i="41" s="1"/>
  <c r="BC42" i="35"/>
  <c r="AB42" i="35" s="1"/>
  <c r="BD37" i="44"/>
  <c r="AC37" i="44" s="1"/>
  <c r="AA44" i="44"/>
  <c r="BD52" i="44"/>
  <c r="AC52" i="44" s="1"/>
  <c r="AA44" i="41"/>
  <c r="BE48" i="44"/>
  <c r="AD48" i="44" s="1"/>
  <c r="AA36" i="44"/>
  <c r="AA23" i="44"/>
  <c r="BC42" i="41"/>
  <c r="AB42" i="41" s="1"/>
  <c r="AA34" i="44"/>
  <c r="BD34" i="44"/>
  <c r="AC34" i="44" s="1"/>
  <c r="AA50" i="44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<sst xmlns="http://schemas.openxmlformats.org/spreadsheetml/2006/main" count="3464" uniqueCount="674">
  <si>
    <t>EVALUACIÓN REGIONAL DE ESTUDIANTES DE INICIO 2024</t>
  </si>
  <si>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</si>
  <si>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</si>
  <si>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</si>
  <si>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</si>
  <si>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</si>
  <si>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</si>
  <si>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</si>
  <si>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</si>
  <si>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</si>
  <si>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</si>
  <si>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</si>
  <si>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</si>
  <si>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</si>
  <si>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</si>
  <si>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</si>
  <si>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</si>
  <si>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</si>
  <si>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</si>
  <si>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</si>
  <si>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</si>
  <si>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</si>
  <si>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</si>
  <si>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</si>
  <si>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</si>
  <si>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</si>
  <si>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</si>
  <si>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</si>
  <si>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</si>
  <si>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</si>
  <si>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</si>
  <si>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</si>
  <si>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</si>
  <si>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</si>
  <si>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</si>
  <si>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</si>
  <si>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</si>
  <si>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</si>
  <si>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</si>
  <si>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</si>
  <si>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</si>
  <si>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</si>
  <si>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</si>
  <si>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</si>
  <si>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</si>
  <si>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</si>
  <si>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</si>
  <si>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</si>
  <si>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</si>
  <si>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</si>
  <si>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</si>
  <si>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</si>
  <si>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</si>
  <si>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</si>
  <si>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</si>
  <si>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</si>
  <si>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</si>
  <si>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</si>
  <si>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</si>
  <si>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</si>
  <si>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</si>
  <si>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</si>
  <si>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</si>
  <si>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</si>
  <si>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</si>
  <si>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</si>
  <si>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</si>
  <si>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</si>
  <si>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</si>
  <si>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</si>
  <si>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</si>
  <si>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</si>
  <si>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</si>
  <si>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</si>
  <si>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</si>
  <si>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</si>
  <si>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</si>
  <si>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</si>
  <si>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</si>
  <si>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</si>
  <si>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</si>
  <si>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</si>
  <si>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</si>
  <si>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</si>
  <si>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</si>
  <si>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</si>
  <si>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</si>
  <si>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</si>
  <si>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</si>
  <si>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</si>
  <si>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</si>
  <si>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</si>
  <si>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</si>
  <si>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</si>
  <si>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</si>
  <si>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</si>
  <si>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</si>
  <si>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</si>
  <si>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</si>
  <si>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</si>
  <si>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</si>
  <si>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</si>
  <si>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</si>
  <si>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</si>
  <si>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</si>
  <si>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</si>
  <si>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</si>
  <si>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</si>
  <si>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</si>
  <si>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</si>
  <si>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</si>
  <si>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</si>
  <si>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</si>
  <si>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</si>
  <si>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</si>
  <si>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</si>
  <si>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</si>
  <si>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</si>
  <si>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</si>
  <si>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</si>
  <si>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</si>
  <si>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</si>
  <si>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</si>
  <si>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</si>
  <si>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</si>
  <si>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</si>
  <si>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</si>
  <si>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</si>
  <si>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</si>
  <si>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</si>
  <si>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</si>
  <si>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</si>
  <si>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</si>
  <si>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</si>
  <si>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</si>
  <si>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</si>
  <si>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</si>
  <si>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</si>
  <si>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</si>
  <si>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</si>
  <si>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</si>
  <si>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</si>
  <si>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</si>
  <si>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</si>
  <si>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</si>
  <si>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</si>
  <si>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</si>
  <si>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</si>
  <si>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</si>
  <si>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</si>
  <si>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</si>
  <si>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</si>
  <si>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</si>
  <si>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</si>
  <si>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</si>
  <si>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</si>
  <si>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</si>
  <si>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</si>
  <si>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</si>
  <si>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</si>
  <si>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</si>
  <si>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</si>
  <si>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</si>
  <si>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</si>
  <si>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</si>
  <si>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</si>
  <si>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</si>
  <si>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</si>
  <si>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</si>
  <si>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</si>
  <si>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</si>
  <si>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</si>
  <si>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</si>
  <si>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</si>
  <si>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</si>
  <si>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</si>
  <si>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</si>
  <si>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</si>
  <si>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</si>
  <si>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</si>
  <si>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</si>
  <si>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</si>
  <si>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</si>
  <si>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</si>
  <si>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</si>
  <si>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</si>
  <si>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</si>
  <si>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CONSOLIDADO DE RESULTADO DE AULA - ERE 2023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</si>
  <si>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</si>
  <si>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</si>
  <si>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</si>
  <si>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</si>
  <si>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</si>
  <si>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</si>
  <si>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</si>
  <si>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</si>
  <si>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</si>
  <si>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</si>
  <si>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</si>
  <si>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</si>
  <si>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</si>
  <si>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</si>
  <si>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</si>
  <si>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</si>
  <si>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</si>
  <si>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</si>
  <si>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</si>
  <si>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</si>
  <si>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</si>
  <si>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</si>
  <si>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</si>
  <si>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</si>
  <si>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</si>
  <si>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</si>
  <si>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</si>
  <si>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</si>
  <si>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</si>
  <si>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</si>
  <si>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</si>
  <si>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</si>
  <si>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</si>
  <si>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</si>
  <si>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</si>
  <si>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</si>
  <si>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</si>
  <si>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</si>
  <si>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</si>
  <si>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</si>
  <si>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</si>
  <si>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</si>
  <si>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</si>
  <si>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</si>
  <si>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</si>
  <si>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</si>
  <si>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</si>
  <si>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</si>
  <si>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</si>
  <si>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</si>
  <si>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</si>
  <si>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</si>
  <si>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</si>
  <si>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</si>
  <si>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</si>
  <si>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</si>
  <si>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</si>
  <si>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</si>
  <si>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</si>
  <si>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</si>
  <si>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</si>
  <si>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</si>
  <si>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</si>
  <si>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</si>
  <si>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</si>
  <si>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</si>
  <si>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</si>
  <si>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</si>
  <si>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</si>
  <si>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</si>
  <si>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</si>
  <si>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</si>
  <si>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</si>
  <si>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</si>
  <si>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</si>
  <si>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</si>
  <si>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</si>
  <si>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</si>
  <si>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</si>
  <si>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</si>
  <si>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</si>
  <si>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</si>
  <si>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</si>
  <si>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</si>
  <si>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</si>
  <si>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</si>
  <si>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</si>
  <si>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</si>
  <si>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</si>
  <si>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</si>
  <si>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</si>
  <si>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</si>
  <si>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</si>
  <si>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</si>
  <si>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</si>
  <si>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</si>
  <si>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</si>
  <si>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</si>
  <si>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</si>
  <si>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</si>
  <si>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</si>
  <si>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</si>
  <si>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</si>
  <si>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</si>
  <si>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</si>
  <si>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</si>
  <si>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</si>
  <si>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</si>
  <si>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</si>
  <si>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</si>
  <si>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</si>
  <si>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</si>
  <si>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</si>
  <si>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</si>
  <si>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</si>
  <si>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</si>
  <si>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</si>
  <si>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</si>
  <si>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</si>
  <si>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</si>
  <si>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</si>
  <si>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</si>
  <si>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</si>
  <si>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</si>
  <si>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</si>
  <si>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</si>
  <si>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</si>
  <si>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</si>
  <si>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</si>
  <si>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</si>
  <si>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</si>
  <si>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</si>
  <si>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</si>
  <si>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</si>
  <si>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</si>
  <si>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</si>
  <si>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</si>
  <si>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</si>
  <si>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</si>
  <si>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</si>
  <si>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</si>
  <si>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</si>
  <si>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</si>
  <si>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</si>
  <si>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</si>
  <si>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</si>
  <si>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</si>
  <si>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</si>
  <si>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</si>
  <si>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</si>
  <si>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</si>
  <si>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</si>
  <si>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</si>
  <si>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</si>
  <si>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</si>
  <si>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</si>
  <si>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</si>
  <si>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</si>
  <si>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</si>
  <si>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</si>
  <si>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</si>
  <si>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</si>
  <si>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</si>
  <si>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</si>
  <si>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</si>
  <si>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</si>
  <si>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</si>
  <si>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</si>
  <si>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</si>
  <si>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</si>
  <si>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</si>
  <si>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</si>
  <si>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</si>
  <si>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</si>
  <si>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</si>
  <si>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</si>
  <si>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</si>
  <si>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</si>
  <si>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</si>
  <si>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</si>
  <si>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</si>
  <si>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</si>
  <si>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</si>
  <si>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</si>
  <si>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</si>
  <si>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</si>
  <si>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</si>
  <si>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</si>
  <si>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</si>
  <si>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</si>
  <si>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</si>
  <si>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</si>
  <si>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</si>
  <si>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</si>
  <si>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</si>
  <si>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</si>
  <si>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</si>
  <si>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</si>
  <si>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</si>
  <si>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</si>
  <si>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</si>
  <si>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</si>
  <si>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</si>
  <si>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</si>
  <si>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</si>
  <si>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</si>
  <si>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</si>
  <si>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</si>
  <si>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</si>
  <si>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</si>
  <si>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</si>
  <si>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</si>
  <si>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</si>
  <si>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</si>
  <si>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</si>
  <si>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</si>
  <si>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</si>
  <si>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</si>
  <si>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</si>
  <si>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</si>
  <si>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RESULTADO ERE 2023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</si>
  <si>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</si>
  <si>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</si>
  <si>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</si>
  <si>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</si>
  <si>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</si>
  <si>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</si>
  <si>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</si>
  <si>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</si>
  <si>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</si>
  <si>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</si>
  <si>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</si>
  <si>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</si>
  <si>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</si>
  <si>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</si>
  <si>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</si>
  <si>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</si>
  <si>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</si>
  <si>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</si>
  <si>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</si>
  <si>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</si>
  <si>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</si>
  <si>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</si>
  <si>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</si>
  <si>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</si>
  <si>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</si>
  <si>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</si>
  <si>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</si>
  <si>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</si>
  <si>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</si>
  <si>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</si>
  <si>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</si>
  <si>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</si>
  <si>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</si>
  <si>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</si>
  <si>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</si>
  <si>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</si>
  <si>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</si>
  <si>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</si>
  <si>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</si>
  <si>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</si>
  <si>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</si>
  <si>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</si>
  <si>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</si>
  <si>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</si>
  <si>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</si>
  <si>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</si>
  <si>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</si>
  <si>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</si>
  <si>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</si>
  <si>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</si>
  <si>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</si>
  <si>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</si>
  <si>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</si>
  <si>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</si>
  <si>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</si>
  <si>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</si>
  <si>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</si>
  <si>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</si>
  <si>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</si>
  <si>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</si>
  <si>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</si>
  <si>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</si>
  <si>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</si>
  <si>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CONSOLIDADO RESULTADO ERE 2023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</si>
  <si>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</si>
  <si>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</si>
  <si>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</si>
  <si>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</si>
  <si>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</si>
  <si>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</si>
  <si>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</si>
  <si>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</si>
  <si>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</si>
  <si>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</si>
  <si>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VER. 1.0.1</t>
  </si>
  <si>
    <t>Estudiantes Registrados</t>
  </si>
  <si>
    <t>Columna1</t>
  </si>
  <si>
    <t>0287078</t>
  </si>
  <si>
    <t>43057 SAN FRANCISCO</t>
  </si>
  <si>
    <t>0287243</t>
  </si>
  <si>
    <t>0287219</t>
  </si>
  <si>
    <t>0501965</t>
  </si>
  <si>
    <t>0287193</t>
  </si>
  <si>
    <t>0286815</t>
  </si>
  <si>
    <t>0287458</t>
  </si>
  <si>
    <t>0287284</t>
  </si>
  <si>
    <t>0287276</t>
  </si>
  <si>
    <t>0286831</t>
  </si>
  <si>
    <t>0287110</t>
  </si>
  <si>
    <t>43060 SAN VICENTE DE PAUL</t>
  </si>
  <si>
    <t>0287102</t>
  </si>
  <si>
    <t>0680900</t>
  </si>
  <si>
    <t>0541722</t>
  </si>
  <si>
    <t>0286849</t>
  </si>
  <si>
    <t>0856278</t>
  </si>
  <si>
    <t>0637900</t>
  </si>
  <si>
    <t>0286914</t>
  </si>
  <si>
    <t>CHILATA</t>
  </si>
  <si>
    <t>0287011</t>
  </si>
  <si>
    <t>0286989</t>
  </si>
  <si>
    <t>43121 DANIEL ALCIDES CARRION</t>
  </si>
  <si>
    <t>0286880</t>
  </si>
  <si>
    <t>0708644</t>
  </si>
  <si>
    <t>0708586</t>
  </si>
  <si>
    <t>0286872</t>
  </si>
  <si>
    <t>0287318</t>
  </si>
  <si>
    <t>0287383</t>
  </si>
  <si>
    <t>0287375</t>
  </si>
  <si>
    <t>0287029</t>
  </si>
  <si>
    <t>TASSA</t>
  </si>
  <si>
    <t>0287367</t>
  </si>
  <si>
    <t>ALMIRANTE MIGUEL GRAU SEMINARIO</t>
  </si>
  <si>
    <t>0287003</t>
  </si>
  <si>
    <t>JOSE ANTONIO ENCINAS</t>
  </si>
  <si>
    <t>1546365</t>
  </si>
  <si>
    <t>0756213</t>
  </si>
  <si>
    <t>JOSE MANUEL UBALDE ZEVALLOS</t>
  </si>
  <si>
    <t>0680934</t>
  </si>
  <si>
    <t>1434620</t>
  </si>
  <si>
    <t>CARABAYA</t>
  </si>
  <si>
    <t>1732452</t>
  </si>
  <si>
    <t>YARAGUA</t>
  </si>
  <si>
    <t>0287060</t>
  </si>
  <si>
    <t>0286948</t>
  </si>
  <si>
    <t>0286823</t>
  </si>
  <si>
    <t>SAN ISIDRO LABRADOR</t>
  </si>
  <si>
    <t>0501866</t>
  </si>
  <si>
    <t>0286765</t>
  </si>
  <si>
    <t>0287201</t>
  </si>
  <si>
    <t>0680868</t>
  </si>
  <si>
    <t>0519074</t>
  </si>
  <si>
    <t>0543819</t>
  </si>
  <si>
    <t>0287334</t>
  </si>
  <si>
    <t>QUERALA</t>
  </si>
  <si>
    <t>0287235</t>
  </si>
  <si>
    <t>0287037</t>
  </si>
  <si>
    <t>0287292</t>
  </si>
  <si>
    <t>JOSE ABELARDO QUIÑONES</t>
  </si>
  <si>
    <t>0614743</t>
  </si>
  <si>
    <t>01/04/2024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</si>
  <si>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</si>
  <si>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</si>
  <si>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</si>
  <si>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</si>
  <si>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</si>
  <si>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</si>
  <si>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</si>
  <si>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</si>
  <si>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</si>
  <si>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</si>
  <si>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</si>
  <si>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</si>
  <si>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</si>
  <si>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</si>
  <si>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</si>
  <si>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</si>
  <si>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</si>
  <si>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</si>
  <si>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</si>
  <si>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</si>
  <si>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</si>
  <si>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</si>
  <si>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</si>
  <si>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</si>
  <si>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</si>
  <si>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</si>
  <si>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</si>
  <si>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</si>
  <si>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</si>
  <si>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</si>
  <si>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</si>
  <si>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</si>
  <si>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</si>
  <si>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</si>
  <si>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</si>
  <si>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</si>
  <si>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</si>
  <si>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</si>
  <si>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</si>
  <si>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</si>
  <si>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</si>
  <si>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</si>
  <si>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</si>
  <si>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</si>
  <si>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</si>
  <si>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</si>
  <si>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</si>
  <si>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</si>
  <si>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</si>
  <si>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</si>
  <si>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</si>
  <si>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</si>
  <si>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</si>
  <si>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</si>
  <si>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</si>
  <si>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</si>
  <si>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</si>
  <si>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</si>
  <si>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</si>
  <si>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</si>
  <si>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43165</t>
  </si>
  <si>
    <t>43057</t>
  </si>
  <si>
    <t>43056</t>
  </si>
  <si>
    <t>0287052</t>
  </si>
  <si>
    <t>43055</t>
  </si>
  <si>
    <t>0219915</t>
  </si>
  <si>
    <t>43052 INMACULADA CONCEPCION</t>
  </si>
  <si>
    <t>43133</t>
  </si>
  <si>
    <t>0793596</t>
  </si>
  <si>
    <t>43162</t>
  </si>
  <si>
    <t>0502062</t>
  </si>
  <si>
    <t>43089</t>
  </si>
  <si>
    <t>43053</t>
  </si>
  <si>
    <t>43080</t>
  </si>
  <si>
    <t>43076</t>
  </si>
  <si>
    <t>43059</t>
  </si>
  <si>
    <t>0856369</t>
  </si>
  <si>
    <t>43168</t>
  </si>
  <si>
    <t>0656736</t>
  </si>
  <si>
    <t>43145</t>
  </si>
  <si>
    <t>43079</t>
  </si>
  <si>
    <t>43064</t>
  </si>
  <si>
    <t>43054</t>
  </si>
  <si>
    <t>43062</t>
  </si>
  <si>
    <t>1126978</t>
  </si>
  <si>
    <t>43063</t>
  </si>
  <si>
    <t>43126</t>
  </si>
  <si>
    <t>1765080</t>
  </si>
  <si>
    <t>0287227</t>
  </si>
  <si>
    <t>43105</t>
  </si>
  <si>
    <t>0644021</t>
  </si>
  <si>
    <t>ELIAS AGUIRRE ROMERO</t>
  </si>
  <si>
    <t>43106</t>
  </si>
  <si>
    <t>43103</t>
  </si>
  <si>
    <t>43154</t>
  </si>
  <si>
    <t>43119</t>
  </si>
  <si>
    <t>3016110</t>
  </si>
  <si>
    <t>43140</t>
  </si>
  <si>
    <t>43069</t>
  </si>
  <si>
    <t>43068</t>
  </si>
  <si>
    <t>43067</t>
  </si>
  <si>
    <t>43065</t>
  </si>
  <si>
    <t>43085</t>
  </si>
  <si>
    <t>1127091</t>
  </si>
  <si>
    <t>43146</t>
  </si>
  <si>
    <t>43134</t>
  </si>
  <si>
    <t>43127</t>
  </si>
  <si>
    <t>43131</t>
  </si>
  <si>
    <t>1127216</t>
  </si>
  <si>
    <t>43125</t>
  </si>
  <si>
    <t>43124</t>
  </si>
  <si>
    <t>1127331</t>
  </si>
  <si>
    <t>1127299</t>
  </si>
  <si>
    <t>43156</t>
  </si>
  <si>
    <t>43183</t>
  </si>
  <si>
    <t>1546399</t>
  </si>
  <si>
    <t>1311307</t>
  </si>
  <si>
    <t>1320399</t>
  </si>
  <si>
    <t>43148</t>
  </si>
  <si>
    <t>1351006</t>
  </si>
  <si>
    <t>43152</t>
  </si>
  <si>
    <t>1127257</t>
  </si>
  <si>
    <t>1732445</t>
  </si>
  <si>
    <t>43101</t>
  </si>
  <si>
    <t>43100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</si>
</sst>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rgb="FFC00000"/>
      <name val="Antique Olive Compact"/>
      <family val="2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medium">
        <color rgb="FFDEE2E6"/>
      </right>
      <top style="thin">
        <color theme="6" tint="0.39997558519241921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 style="medium">
        <color rgb="FFDEE2E6"/>
      </right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rgb="FFDEE2E6"/>
      </left>
      <right/>
      <top style="thin">
        <color theme="6" tint="0.39997558519241921"/>
      </top>
      <bottom style="medium">
        <color rgb="FFDEE2E6"/>
      </bottom>
      <diagonal/>
    </border>
    <border>
      <left/>
      <right/>
      <top style="thin">
        <color theme="6" tint="0.39997558519241921"/>
      </top>
      <bottom style="medium">
        <color rgb="FFDEE2E6"/>
      </bottom>
      <diagonal/>
    </border>
    <border>
      <left/>
      <right style="medium">
        <color rgb="FFDEE2E6"/>
      </right>
      <top style="thin">
        <color theme="6" tint="0.39997558519241921"/>
      </top>
      <bottom style="medium">
        <color rgb="FFDEE2E6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2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30" fillId="0" borderId="3" xfId="0" applyFont="1" applyBorder="1" applyAlignment="1">
      <alignment horizontal="center" vertical="top" wrapText="1"/>
    </xf>
    <xf numFmtId="0" fontId="30" fillId="0" borderId="5" xfId="0" applyFont="1" applyBorder="1" applyAlignment="1">
      <alignment horizontal="center" vertical="top" wrapText="1"/>
    </xf>
    <xf numFmtId="0" fontId="30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1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30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3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0" fillId="0" borderId="16" xfId="0" applyBorder="1"/>
    <xf numFmtId="49" fontId="5" fillId="18" borderId="5" xfId="0" applyNumberFormat="1" applyFont="1" applyFill="1" applyBorder="1" applyAlignment="1">
      <alignment vertical="top" wrapText="1"/>
    </xf>
    <xf numFmtId="49" fontId="5" fillId="18" borderId="6" xfId="0" applyNumberFormat="1" applyFont="1" applyFill="1" applyBorder="1" applyAlignment="1">
      <alignment horizontal="left" vertical="top" wrapText="1"/>
    </xf>
    <xf numFmtId="49" fontId="5" fillId="18" borderId="6" xfId="0" applyNumberFormat="1" applyFont="1" applyFill="1" applyBorder="1" applyAlignment="1">
      <alignment vertical="top" wrapText="1"/>
    </xf>
    <xf numFmtId="0" fontId="5" fillId="18" borderId="6" xfId="0" applyFont="1" applyFill="1" applyBorder="1" applyAlignment="1">
      <alignment vertical="top" wrapText="1"/>
    </xf>
    <xf numFmtId="0" fontId="5" fillId="18" borderId="7" xfId="0" applyFont="1" applyFill="1" applyBorder="1" applyAlignment="1">
      <alignment vertical="top" wrapText="1"/>
    </xf>
    <xf numFmtId="0" fontId="9" fillId="18" borderId="29" xfId="0" applyFont="1" applyFill="1" applyBorder="1"/>
    <xf numFmtId="0" fontId="9" fillId="18" borderId="30" xfId="0" applyFont="1" applyFill="1" applyBorder="1"/>
    <xf numFmtId="49" fontId="39" fillId="0" borderId="0" xfId="0" applyNumberFormat="1" applyFont="1"/>
    <xf numFmtId="0" fontId="0" fillId="18" borderId="33" xfId="0" applyFill="1" applyBorder="1"/>
    <xf numFmtId="0" fontId="0" fillId="18" borderId="31" xfId="0" applyFill="1" applyBorder="1"/>
    <xf numFmtId="0" fontId="0" fillId="18" borderId="32" xfId="0" applyFill="1" applyBorder="1"/>
    <xf numFmtId="0" fontId="0" fillId="0" borderId="33" xfId="0" applyBorder="1"/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3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8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24" fillId="11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3" fillId="0" borderId="1" xfId="0" applyNumberFormat="1" applyFont="1" applyBorder="1" applyAlignment="1">
      <alignment horizontal="center"/>
    </xf>
    <xf numFmtId="0" fontId="34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36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18" fillId="5" borderId="11" xfId="0" applyFont="1" applyFill="1" applyBorder="1" applyAlignment="1">
      <alignment horizontal="center" vertical="center"/>
    </xf>
    <xf numFmtId="0" fontId="24" fillId="5" borderId="0" xfId="0" applyFont="1" applyFill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5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</cellXfs>
  <cellStyles count="1">
    <cellStyle name="Normal" xfId="0" builtinId="0"/>
  </cellStyles>
  <dxfs count="183"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 outline="0">
        <left/>
        <right/>
        <top style="medium">
          <color rgb="FFDEE2E6"/>
        </top>
        <bottom/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12529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3.emf"/><Relationship Id="rId1" Type="http://schemas.openxmlformats.org/officeDocument/2006/relationships/image" Target="../media/image5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5.emf"/><Relationship Id="rId1" Type="http://schemas.openxmlformats.org/officeDocument/2006/relationships/image" Target="../media/image64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4.emf"/><Relationship Id="rId1" Type="http://schemas.openxmlformats.org/officeDocument/2006/relationships/image" Target="../media/image73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0.emf"/><Relationship Id="rId1" Type="http://schemas.openxmlformats.org/officeDocument/2006/relationships/image" Target="../media/image79.emf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4.emf"/><Relationship Id="rId1" Type="http://schemas.openxmlformats.org/officeDocument/2006/relationships/image" Target="../media/image8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6</xdr:row>
          <xdr:rowOff>69850</xdr:rowOff>
        </xdr:from>
        <xdr:to>
          <xdr:col>13</xdr:col>
          <xdr:colOff>546100</xdr:colOff>
          <xdr:row>9</xdr:row>
          <xdr:rowOff>469900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18</xdr:row>
          <xdr:rowOff>127000</xdr:rowOff>
        </xdr:from>
        <xdr:to>
          <xdr:col>2</xdr:col>
          <xdr:colOff>1358900</xdr:colOff>
          <xdr:row>20</xdr:row>
          <xdr:rowOff>171450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1365250</xdr:colOff>
          <xdr:row>18</xdr:row>
          <xdr:rowOff>127000</xdr:rowOff>
        </xdr:from>
        <xdr:to>
          <xdr:col>3</xdr:col>
          <xdr:colOff>349250</xdr:colOff>
          <xdr:row>20</xdr:row>
          <xdr:rowOff>171450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127000</xdr:rowOff>
        </xdr:from>
        <xdr:to>
          <xdr:col>4</xdr:col>
          <xdr:colOff>393700</xdr:colOff>
          <xdr:row>20</xdr:row>
          <xdr:rowOff>171450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18</xdr:row>
          <xdr:rowOff>127000</xdr:rowOff>
        </xdr:from>
        <xdr:to>
          <xdr:col>5</xdr:col>
          <xdr:colOff>177800</xdr:colOff>
          <xdr:row>20</xdr:row>
          <xdr:rowOff>171450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127000</xdr:rowOff>
        </xdr:from>
        <xdr:to>
          <xdr:col>6</xdr:col>
          <xdr:colOff>69850</xdr:colOff>
          <xdr:row>20</xdr:row>
          <xdr:rowOff>171450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69850</xdr:colOff>
          <xdr:row>18</xdr:row>
          <xdr:rowOff>127000</xdr:rowOff>
        </xdr:from>
        <xdr:to>
          <xdr:col>6</xdr:col>
          <xdr:colOff>609600</xdr:colOff>
          <xdr:row>20</xdr:row>
          <xdr:rowOff>171450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127000</xdr:rowOff>
        </xdr:from>
        <xdr:to>
          <xdr:col>7</xdr:col>
          <xdr:colOff>539750</xdr:colOff>
          <xdr:row>20</xdr:row>
          <xdr:rowOff>171450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18</xdr:row>
          <xdr:rowOff>127000</xdr:rowOff>
        </xdr:from>
        <xdr:to>
          <xdr:col>8</xdr:col>
          <xdr:colOff>482600</xdr:colOff>
          <xdr:row>20</xdr:row>
          <xdr:rowOff>171450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488950</xdr:colOff>
          <xdr:row>18</xdr:row>
          <xdr:rowOff>127000</xdr:rowOff>
        </xdr:from>
        <xdr:to>
          <xdr:col>9</xdr:col>
          <xdr:colOff>457200</xdr:colOff>
          <xdr:row>20</xdr:row>
          <xdr:rowOff>171450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450850</xdr:colOff>
          <xdr:row>18</xdr:row>
          <xdr:rowOff>127000</xdr:rowOff>
        </xdr:from>
        <xdr:to>
          <xdr:col>10</xdr:col>
          <xdr:colOff>228600</xdr:colOff>
          <xdr:row>20</xdr:row>
          <xdr:rowOff>171450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222250</xdr:colOff>
          <xdr:row>18</xdr:row>
          <xdr:rowOff>127000</xdr:rowOff>
        </xdr:from>
        <xdr:to>
          <xdr:col>11</xdr:col>
          <xdr:colOff>50800</xdr:colOff>
          <xdr:row>20</xdr:row>
          <xdr:rowOff>171450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9</xdr:row>
          <xdr:rowOff>457200</xdr:rowOff>
        </xdr:from>
        <xdr:to>
          <xdr:col>13</xdr:col>
          <xdr:colOff>565150</xdr:colOff>
          <xdr:row>15</xdr:row>
          <xdr:rowOff>165100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19050</xdr:rowOff>
        </xdr:from>
        <xdr:to>
          <xdr:col>4</xdr:col>
          <xdr:colOff>57150</xdr:colOff>
          <xdr:row>2</xdr:row>
          <xdr:rowOff>6350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8</xdr:row>
          <xdr:rowOff>95250</xdr:rowOff>
        </xdr:from>
        <xdr:to>
          <xdr:col>29</xdr:col>
          <xdr:colOff>603250</xdr:colOff>
          <xdr:row>13</xdr:row>
          <xdr:rowOff>165100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13</xdr:row>
          <xdr:rowOff>165100</xdr:rowOff>
        </xdr:from>
        <xdr:to>
          <xdr:col>29</xdr:col>
          <xdr:colOff>603250</xdr:colOff>
          <xdr:row>19</xdr:row>
          <xdr:rowOff>50800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6</xdr:row>
          <xdr:rowOff>69850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6</xdr:row>
          <xdr:rowOff>88900</xdr:rowOff>
        </xdr:from>
        <xdr:to>
          <xdr:col>32</xdr:col>
          <xdr:colOff>635000</xdr:colOff>
          <xdr:row>12</xdr:row>
          <xdr:rowOff>330200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31750</xdr:rowOff>
        </xdr:from>
        <xdr:to>
          <xdr:col>4</xdr:col>
          <xdr:colOff>31750</xdr:colOff>
          <xdr:row>2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1</xdr:row>
          <xdr:rowOff>38100</xdr:rowOff>
        </xdr:from>
        <xdr:to>
          <xdr:col>32</xdr:col>
          <xdr:colOff>596900</xdr:colOff>
          <xdr:row>5</xdr:row>
          <xdr:rowOff>133350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146050</xdr:colOff>
          <xdr:row>5</xdr:row>
          <xdr:rowOff>146050</xdr:rowOff>
        </xdr:from>
        <xdr:to>
          <xdr:col>32</xdr:col>
          <xdr:colOff>596900</xdr:colOff>
          <xdr:row>12</xdr:row>
          <xdr:rowOff>203200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609600</xdr:colOff>
          <xdr:row>6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6</xdr:row>
          <xdr:rowOff>19050</xdr:rowOff>
        </xdr:from>
        <xdr:to>
          <xdr:col>29</xdr:col>
          <xdr:colOff>603250</xdr:colOff>
          <xdr:row>11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11</xdr:row>
          <xdr:rowOff>88900</xdr:rowOff>
        </xdr:from>
        <xdr:to>
          <xdr:col>29</xdr:col>
          <xdr:colOff>603250</xdr:colOff>
          <xdr:row>16</xdr:row>
          <xdr:rowOff>146050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B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B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19050</xdr:rowOff>
        </xdr:from>
        <xdr:to>
          <xdr:col>29</xdr:col>
          <xdr:colOff>584200</xdr:colOff>
          <xdr:row>6</xdr:row>
          <xdr:rowOff>38100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E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38100</xdr:rowOff>
        </xdr:from>
        <xdr:to>
          <xdr:col>29</xdr:col>
          <xdr:colOff>584200</xdr:colOff>
          <xdr:row>11</xdr:row>
          <xdr:rowOff>95250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E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107950</xdr:rowOff>
        </xdr:from>
        <xdr:to>
          <xdr:col>29</xdr:col>
          <xdr:colOff>584200</xdr:colOff>
          <xdr:row>16</xdr:row>
          <xdr:rowOff>165100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E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F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F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0</xdr:rowOff>
        </xdr:from>
        <xdr:to>
          <xdr:col>29</xdr:col>
          <xdr:colOff>584200</xdr:colOff>
          <xdr:row>6</xdr:row>
          <xdr:rowOff>19050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1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19050</xdr:rowOff>
        </xdr:from>
        <xdr:to>
          <xdr:col>29</xdr:col>
          <xdr:colOff>584200</xdr:colOff>
          <xdr:row>11</xdr:row>
          <xdr:rowOff>76200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1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88900</xdr:rowOff>
        </xdr:from>
        <xdr:to>
          <xdr:col>29</xdr:col>
          <xdr:colOff>584200</xdr:colOff>
          <xdr:row>16</xdr:row>
          <xdr:rowOff>152400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1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2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2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5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5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146050</xdr:colOff>
          <xdr:row>1</xdr:row>
          <xdr:rowOff>0</xdr:rowOff>
        </xdr:from>
        <xdr:to>
          <xdr:col>29</xdr:col>
          <xdr:colOff>603250</xdr:colOff>
          <xdr:row>6</xdr:row>
          <xdr:rowOff>19050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6</xdr:row>
          <xdr:rowOff>19050</xdr:rowOff>
        </xdr:from>
        <xdr:to>
          <xdr:col>29</xdr:col>
          <xdr:colOff>590550</xdr:colOff>
          <xdr:row>11</xdr:row>
          <xdr:rowOff>76200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133350</xdr:colOff>
          <xdr:row>11</xdr:row>
          <xdr:rowOff>88900</xdr:rowOff>
        </xdr:from>
        <xdr:to>
          <xdr:col>29</xdr:col>
          <xdr:colOff>590550</xdr:colOff>
          <xdr:row>16</xdr:row>
          <xdr:rowOff>152400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9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</xdr:row>
          <xdr:rowOff>12700</xdr:rowOff>
        </xdr:from>
        <xdr:to>
          <xdr:col>29</xdr:col>
          <xdr:colOff>584200</xdr:colOff>
          <xdr:row>6</xdr:row>
          <xdr:rowOff>31750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A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6</xdr:row>
          <xdr:rowOff>31750</xdr:rowOff>
        </xdr:from>
        <xdr:to>
          <xdr:col>29</xdr:col>
          <xdr:colOff>584200</xdr:colOff>
          <xdr:row>11</xdr:row>
          <xdr:rowOff>88900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A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127000</xdr:colOff>
          <xdr:row>11</xdr:row>
          <xdr:rowOff>95250</xdr:rowOff>
        </xdr:from>
        <xdr:to>
          <xdr:col>29</xdr:col>
          <xdr:colOff>584200</xdr:colOff>
          <xdr:row>16</xdr:row>
          <xdr:rowOff>158750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B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C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6</xdr:row>
          <xdr:rowOff>31750</xdr:rowOff>
        </xdr:from>
        <xdr:to>
          <xdr:col>29</xdr:col>
          <xdr:colOff>565150</xdr:colOff>
          <xdr:row>11</xdr:row>
          <xdr:rowOff>88900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11</xdr:row>
          <xdr:rowOff>107950</xdr:rowOff>
        </xdr:from>
        <xdr:to>
          <xdr:col>29</xdr:col>
          <xdr:colOff>565150</xdr:colOff>
          <xdr:row>16</xdr:row>
          <xdr:rowOff>171450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D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4</xdr:col>
          <xdr:colOff>222250</xdr:colOff>
          <xdr:row>2</xdr:row>
          <xdr:rowOff>44450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F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107950</xdr:colOff>
          <xdr:row>1</xdr:row>
          <xdr:rowOff>12700</xdr:rowOff>
        </xdr:from>
        <xdr:to>
          <xdr:col>29</xdr:col>
          <xdr:colOff>565150</xdr:colOff>
          <xdr:row>6</xdr:row>
          <xdr:rowOff>31750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6</xdr:row>
          <xdr:rowOff>31750</xdr:rowOff>
        </xdr:from>
        <xdr:to>
          <xdr:col>29</xdr:col>
          <xdr:colOff>552450</xdr:colOff>
          <xdr:row>11</xdr:row>
          <xdr:rowOff>88900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95250</xdr:colOff>
          <xdr:row>11</xdr:row>
          <xdr:rowOff>95250</xdr:rowOff>
        </xdr:from>
        <xdr:to>
          <xdr:col>29</xdr:col>
          <xdr:colOff>552450</xdr:colOff>
          <xdr:row>16</xdr:row>
          <xdr:rowOff>152400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0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1</xdr:row>
          <xdr:rowOff>12700</xdr:rowOff>
        </xdr:from>
        <xdr:to>
          <xdr:col>32</xdr:col>
          <xdr:colOff>635000</xdr:colOff>
          <xdr:row>5</xdr:row>
          <xdr:rowOff>107950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1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184150</xdr:colOff>
          <xdr:row>5</xdr:row>
          <xdr:rowOff>127000</xdr:rowOff>
        </xdr:from>
        <xdr:to>
          <xdr:col>32</xdr:col>
          <xdr:colOff>628650</xdr:colOff>
          <xdr:row>12</xdr:row>
          <xdr:rowOff>190500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1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57150</xdr:rowOff>
        </xdr:from>
        <xdr:to>
          <xdr:col>3</xdr:col>
          <xdr:colOff>1079500</xdr:colOff>
          <xdr:row>2</xdr:row>
          <xdr:rowOff>44450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146050</xdr:colOff>
          <xdr:row>1</xdr:row>
          <xdr:rowOff>69850</xdr:rowOff>
        </xdr:from>
        <xdr:to>
          <xdr:col>11</xdr:col>
          <xdr:colOff>107950</xdr:colOff>
          <xdr:row>303</xdr:row>
          <xdr:rowOff>104637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3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31750</xdr:colOff>
          <xdr:row>0</xdr:row>
          <xdr:rowOff>298450</xdr:rowOff>
        </xdr:from>
        <xdr:to>
          <xdr:col>12</xdr:col>
          <xdr:colOff>755650</xdr:colOff>
          <xdr:row>3</xdr:row>
          <xdr:rowOff>6350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24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19050</xdr:rowOff>
        </xdr:from>
        <xdr:to>
          <xdr:col>12</xdr:col>
          <xdr:colOff>730250</xdr:colOff>
          <xdr:row>7</xdr:row>
          <xdr:rowOff>25400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24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2" totalsRowShown="0" headerRowDxfId="24" tableBorderDxfId="23">
  <autoFilter ref="A1:H302" xr:uid="{DD490D6F-16C4-412D-A26B-C23A3B5FCF16}">
    <filterColumn colId="0">
      <filters>
        <filter val="0306654"/>
      </filters>
    </filterColumn>
  </autoFilter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22"/>
    <tableColumn id="2" xr3:uid="{FDC3B2E5-DE0A-45B8-A11B-4FBD398AEFF8}" name="descripcion" dataDxfId="21"/>
    <tableColumn id="3" xr3:uid="{53522299-5B0B-410D-974D-DC0E02FF099C}" name="DISTRITO" dataDxfId="20"/>
    <tableColumn id="4" xr3:uid="{D6D51539-9191-4CC4-9D60-464AC0A11FCE}" name="UGEL" dataDxfId="19"/>
    <tableColumn id="5" xr3:uid="{BA3F1DAD-AE60-4E9E-8DA5-BF9EDABBCA62}" name="NIVEL" dataDxfId="18"/>
    <tableColumn id="7" xr3:uid="{DADF33DD-8307-4CAA-A199-B31A399227A4}" name="UGEL2" dataDxfId="17"/>
    <tableColumn id="13" xr3:uid="{384D9710-CD34-409B-95C7-A689EFBABADB}" name="ZONA" dataDxfId="16"/>
    <tableColumn id="14" xr3:uid="{EF1757D7-5987-443D-9CBD-FDADF5510349}" name="GESTION" dataDxfId="15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D23" totalsRowCount="1" headerRowDxfId="14" dataDxfId="12" headerRowBorderDxfId="13" tableBorderDxfId="11" totalsRowBorderDxfId="10">
  <autoFilter ref="A2:D22" xr:uid="{371BEB5A-A705-47FC-9DFD-81603721FBFB}"/>
  <tableColumns count="4">
    <tableColumn id="1" xr3:uid="{1322D9DC-5595-4F5C-9AD0-B7A4D1336ED7}" name="ITEM" totalsRowLabel="Total" dataDxfId="9" totalsRowDxfId="8"/>
    <tableColumn id="2" xr3:uid="{472B0C2B-9DF5-45E6-87EF-CB7125F4566D}" name="NIVEL" totalsRowFunction="sum" dataDxfId="7" totalsRowDxfId="6"/>
    <tableColumn id="3" xr3:uid="{F2D808A2-03FB-4F85-90C3-9D87CC10046B}" name="CLAVE" totalsRowFunction="count" dataDxfId="5" totalsRowDxfId="4"/>
    <tableColumn id="4" xr3:uid="{1F557698-197E-4563-A1F0-04B4E500C92F}" name="Columna1" dataDxfId="3" totalsRowDxfId="2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1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0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image" Target="../media/image2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5" Type="http://schemas.openxmlformats.org/officeDocument/2006/relationships/control" Target="../activeX/activeX25.xml"/><Relationship Id="rId4" Type="http://schemas.openxmlformats.org/officeDocument/2006/relationships/image" Target="../media/image2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control" Target="../activeX/activeX27.xml"/><Relationship Id="rId7" Type="http://schemas.openxmlformats.org/officeDocument/2006/relationships/control" Target="../activeX/activeX2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29.emf"/><Relationship Id="rId5" Type="http://schemas.openxmlformats.org/officeDocument/2006/relationships/control" Target="../activeX/activeX28.xml"/><Relationship Id="rId4" Type="http://schemas.openxmlformats.org/officeDocument/2006/relationships/image" Target="../media/image2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2.emf"/><Relationship Id="rId5" Type="http://schemas.openxmlformats.org/officeDocument/2006/relationships/control" Target="../activeX/activeX31.xml"/><Relationship Id="rId4" Type="http://schemas.openxmlformats.org/officeDocument/2006/relationships/image" Target="../media/image3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control" Target="../activeX/activeX33.xml"/><Relationship Id="rId7" Type="http://schemas.openxmlformats.org/officeDocument/2006/relationships/control" Target="../activeX/activeX3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35.emf"/><Relationship Id="rId5" Type="http://schemas.openxmlformats.org/officeDocument/2006/relationships/control" Target="../activeX/activeX34.xml"/><Relationship Id="rId4" Type="http://schemas.openxmlformats.org/officeDocument/2006/relationships/image" Target="../media/image34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8.emf"/><Relationship Id="rId5" Type="http://schemas.openxmlformats.org/officeDocument/2006/relationships/control" Target="../activeX/activeX37.xml"/><Relationship Id="rId4" Type="http://schemas.openxmlformats.org/officeDocument/2006/relationships/image" Target="../media/image37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image" Target="../media/image41.emf"/><Relationship Id="rId5" Type="http://schemas.openxmlformats.org/officeDocument/2006/relationships/control" Target="../activeX/activeX40.xml"/><Relationship Id="rId4" Type="http://schemas.openxmlformats.org/officeDocument/2006/relationships/image" Target="../media/image40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2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4.emf"/><Relationship Id="rId5" Type="http://schemas.openxmlformats.org/officeDocument/2006/relationships/control" Target="../activeX/activeX43.xml"/><Relationship Id="rId4" Type="http://schemas.openxmlformats.org/officeDocument/2006/relationships/image" Target="../media/image4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3" Type="http://schemas.openxmlformats.org/officeDocument/2006/relationships/control" Target="../activeX/activeX45.xml"/><Relationship Id="rId7" Type="http://schemas.openxmlformats.org/officeDocument/2006/relationships/control" Target="../activeX/activeX47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image" Target="../media/image47.emf"/><Relationship Id="rId5" Type="http://schemas.openxmlformats.org/officeDocument/2006/relationships/control" Target="../activeX/activeX46.xml"/><Relationship Id="rId4" Type="http://schemas.openxmlformats.org/officeDocument/2006/relationships/image" Target="../media/image46.emf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8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50.emf"/><Relationship Id="rId5" Type="http://schemas.openxmlformats.org/officeDocument/2006/relationships/control" Target="../activeX/activeX49.xml"/><Relationship Id="rId4" Type="http://schemas.openxmlformats.org/officeDocument/2006/relationships/image" Target="../media/image49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control" Target="../activeX/activeX51.xml"/><Relationship Id="rId7" Type="http://schemas.openxmlformats.org/officeDocument/2006/relationships/control" Target="../activeX/activeX53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6" Type="http://schemas.openxmlformats.org/officeDocument/2006/relationships/image" Target="../media/image53.emf"/><Relationship Id="rId5" Type="http://schemas.openxmlformats.org/officeDocument/2006/relationships/control" Target="../activeX/activeX52.xml"/><Relationship Id="rId4" Type="http://schemas.openxmlformats.org/officeDocument/2006/relationships/image" Target="../media/image5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6.emf"/><Relationship Id="rId5" Type="http://schemas.openxmlformats.org/officeDocument/2006/relationships/control" Target="../activeX/activeX55.xml"/><Relationship Id="rId4" Type="http://schemas.openxmlformats.org/officeDocument/2006/relationships/image" Target="../media/image55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emf"/><Relationship Id="rId3" Type="http://schemas.openxmlformats.org/officeDocument/2006/relationships/control" Target="../activeX/activeX57.xml"/><Relationship Id="rId7" Type="http://schemas.openxmlformats.org/officeDocument/2006/relationships/control" Target="../activeX/activeX59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6" Type="http://schemas.openxmlformats.org/officeDocument/2006/relationships/image" Target="../media/image59.emf"/><Relationship Id="rId5" Type="http://schemas.openxmlformats.org/officeDocument/2006/relationships/control" Target="../activeX/activeX58.xml"/><Relationship Id="rId4" Type="http://schemas.openxmlformats.org/officeDocument/2006/relationships/image" Target="../media/image58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0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2.emf"/><Relationship Id="rId5" Type="http://schemas.openxmlformats.org/officeDocument/2006/relationships/control" Target="../activeX/activeX61.xml"/><Relationship Id="rId4" Type="http://schemas.openxmlformats.org/officeDocument/2006/relationships/image" Target="../media/image61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emf"/><Relationship Id="rId3" Type="http://schemas.openxmlformats.org/officeDocument/2006/relationships/control" Target="../activeX/activeX63.xml"/><Relationship Id="rId7" Type="http://schemas.openxmlformats.org/officeDocument/2006/relationships/control" Target="../activeX/activeX65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6" Type="http://schemas.openxmlformats.org/officeDocument/2006/relationships/image" Target="../media/image65.emf"/><Relationship Id="rId5" Type="http://schemas.openxmlformats.org/officeDocument/2006/relationships/control" Target="../activeX/activeX64.xml"/><Relationship Id="rId4" Type="http://schemas.openxmlformats.org/officeDocument/2006/relationships/image" Target="../media/image64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6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8.emf"/><Relationship Id="rId5" Type="http://schemas.openxmlformats.org/officeDocument/2006/relationships/control" Target="../activeX/activeX67.xml"/><Relationship Id="rId4" Type="http://schemas.openxmlformats.org/officeDocument/2006/relationships/image" Target="../media/image67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control" Target="../activeX/activeX69.xml"/><Relationship Id="rId7" Type="http://schemas.openxmlformats.org/officeDocument/2006/relationships/control" Target="../activeX/activeX71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6" Type="http://schemas.openxmlformats.org/officeDocument/2006/relationships/image" Target="../media/image71.emf"/><Relationship Id="rId5" Type="http://schemas.openxmlformats.org/officeDocument/2006/relationships/control" Target="../activeX/activeX70.xml"/><Relationship Id="rId4" Type="http://schemas.openxmlformats.org/officeDocument/2006/relationships/image" Target="../media/image70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2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4.emf"/><Relationship Id="rId5" Type="http://schemas.openxmlformats.org/officeDocument/2006/relationships/control" Target="../activeX/activeX73.xml"/><Relationship Id="rId4" Type="http://schemas.openxmlformats.org/officeDocument/2006/relationships/image" Target="../media/image73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6" Type="http://schemas.openxmlformats.org/officeDocument/2006/relationships/image" Target="../media/image77.emf"/><Relationship Id="rId5" Type="http://schemas.openxmlformats.org/officeDocument/2006/relationships/control" Target="../activeX/activeX76.xml"/><Relationship Id="rId4" Type="http://schemas.openxmlformats.org/officeDocument/2006/relationships/image" Target="../media/image76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8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80.emf"/><Relationship Id="rId5" Type="http://schemas.openxmlformats.org/officeDocument/2006/relationships/control" Target="../activeX/activeX79.xml"/><Relationship Id="rId4" Type="http://schemas.openxmlformats.org/officeDocument/2006/relationships/image" Target="../media/image79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5" Type="http://schemas.openxmlformats.org/officeDocument/2006/relationships/table" Target="../tables/table1.xml"/><Relationship Id="rId4" Type="http://schemas.openxmlformats.org/officeDocument/2006/relationships/image" Target="../media/image82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6" Type="http://schemas.openxmlformats.org/officeDocument/2006/relationships/image" Target="../media/image84.emf"/><Relationship Id="rId5" Type="http://schemas.openxmlformats.org/officeDocument/2006/relationships/control" Target="../activeX/activeX83.xml"/><Relationship Id="rId4" Type="http://schemas.openxmlformats.org/officeDocument/2006/relationships/image" Target="../media/image83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tabSelected="1" zoomScaleNormal="100" workbookViewId="0">
      <selection activeCell="B2" sqref="B2"/>
    </sheetView>
  </sheetViews>
  <sheetFormatPr baseColWidth="10" defaultRowHeight="14.5" x14ac:dyDescent="0.35"/>
  <cols>
    <col min="1" max="1" width="8.54296875" customWidth="1"/>
    <col min="2" max="2" width="12.54296875" customWidth="1"/>
    <col min="3" max="3" width="22.26953125" customWidth="1"/>
    <col min="4" max="4" width="7" customWidth="1"/>
    <col min="6" max="6" width="9.453125" customWidth="1"/>
    <col min="7" max="7" width="8.81640625" customWidth="1"/>
    <col min="8" max="8" width="8.7265625" customWidth="1"/>
    <col min="9" max="9" width="8.1796875" customWidth="1"/>
    <col min="11" max="11" width="10.1796875" customWidth="1"/>
    <col min="12" max="12" width="2.54296875" customWidth="1"/>
  </cols>
  <sheetData>
    <row r="1" spans="2:14" ht="34" customHeight="1" x14ac:dyDescent="0.35">
      <c r="B1" s="126">
        <f ca="1">TODAY()</f>
        <v>45386</v>
      </c>
      <c r="C1" s="126"/>
    </row>
    <row r="2" spans="2:14" x14ac:dyDescent="0.35">
      <c r="B2" s="96"/>
    </row>
    <row r="5" spans="2:14" ht="18" customHeight="1" x14ac:dyDescent="0.35">
      <c r="B5" s="128" t="s">
        <v>0</v>
      </c>
      <c r="C5" s="128"/>
      <c r="D5" s="128"/>
      <c r="E5" s="128"/>
      <c r="F5" s="128"/>
      <c r="G5" s="128"/>
      <c r="H5" s="128"/>
      <c r="I5" s="128"/>
      <c r="J5" s="128"/>
      <c r="K5" s="128"/>
    </row>
    <row r="6" spans="2:14" ht="15" customHeight="1" x14ac:dyDescent="0.35">
      <c r="B6" s="128"/>
      <c r="C6" s="128"/>
      <c r="D6" s="128"/>
      <c r="E6" s="128"/>
      <c r="F6" s="128"/>
      <c r="G6" s="128"/>
      <c r="H6" s="128"/>
      <c r="I6" s="128"/>
      <c r="J6" s="128"/>
      <c r="K6" s="128"/>
    </row>
    <row r="7" spans="2:14" ht="6" customHeight="1" x14ac:dyDescent="0.35">
      <c r="B7" s="1"/>
      <c r="C7" s="1"/>
      <c r="D7" s="1"/>
      <c r="E7" s="1"/>
      <c r="F7" s="1"/>
      <c r="G7" s="1"/>
      <c r="H7" s="1"/>
      <c r="I7" s="1"/>
      <c r="J7" s="1"/>
      <c r="N7" t="s">
        <v>413</v>
      </c>
    </row>
    <row r="8" spans="2:14" ht="30" customHeight="1" x14ac:dyDescent="0.35">
      <c r="B8" s="50" t="s">
        <v>1</v>
      </c>
      <c r="C8" s="52" t="str">
        <f>Matriz!$A$1</f>
        <v>PRIMARIA</v>
      </c>
      <c r="D8" s="46"/>
      <c r="E8" s="50" t="s">
        <v>3</v>
      </c>
      <c r="F8" s="127" t="str">
        <f>Matriz!$B$1</f>
        <v>Matematica</v>
      </c>
      <c r="G8" s="127"/>
      <c r="H8" s="127"/>
      <c r="J8" s="50" t="s">
        <v>4</v>
      </c>
      <c r="K8" s="53">
        <f>Matriz!$C$1</f>
        <v>6</v>
      </c>
    </row>
    <row r="9" spans="2:14" ht="6.75" customHeight="1" x14ac:dyDescent="0.35">
      <c r="B9" s="1"/>
      <c r="C9" s="1"/>
      <c r="D9" s="1"/>
      <c r="E9" s="1"/>
      <c r="F9" s="1"/>
      <c r="G9" s="1"/>
      <c r="H9" s="1"/>
      <c r="I9" s="1"/>
      <c r="J9" s="1"/>
    </row>
    <row r="10" spans="2:14" ht="40" customHeight="1" x14ac:dyDescent="0.35">
      <c r="B10" s="50" t="s">
        <v>5</v>
      </c>
      <c r="C10" s="97"/>
      <c r="D10" s="1"/>
      <c r="E10" s="50" t="s">
        <v>205</v>
      </c>
      <c r="F10" s="129" t="str">
        <f>IFERROR(VLOOKUP(C10,Data!$A$2:$H$303,2,FALSE),"")</f>
        <v/>
      </c>
      <c r="G10" s="129"/>
      <c r="H10" s="129"/>
      <c r="I10" s="129"/>
      <c r="J10" s="129"/>
      <c r="K10" s="129"/>
    </row>
    <row r="11" spans="2:14" ht="9" customHeight="1" thickBot="1" x14ac:dyDescent="0.4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5">
      <c r="B12" s="1"/>
      <c r="C12" s="1"/>
    </row>
    <row r="13" spans="2:14" x14ac:dyDescent="0.35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5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5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5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5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5" customHeight="1" x14ac:dyDescent="0.35"/>
    <row r="20" spans="2:11" x14ac:dyDescent="0.35">
      <c r="B20" s="125"/>
      <c r="C20" s="125"/>
    </row>
    <row r="21" spans="2:11" x14ac:dyDescent="0.35">
      <c r="B21" s="125"/>
      <c r="C21" s="125"/>
    </row>
    <row r="23" spans="2:11" x14ac:dyDescent="0.35">
      <c r="B23" s="124" t="s">
        <v>483</v>
      </c>
      <c r="C23" s="124"/>
      <c r="D23" s="124"/>
      <c r="E23" s="124"/>
      <c r="F23" s="124"/>
      <c r="G23" s="124"/>
      <c r="H23" s="124"/>
      <c r="I23" s="124"/>
      <c r="J23" s="124"/>
      <c r="K23" s="124"/>
    </row>
  </sheetData>
  <sheetProtection algorithmName="SHA-512" hashValue="2QwMBVrpxI1+0Sd2SCsbKiYK7bj8ecDXufKxW3wOtg5lqrVLUpkHcwjaOQfGGBoTsOO+udL5cSHWS9CSosileg==" saltValue="sHmR/sjgsc/ohNykLlb0Nw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127000</xdr:colOff>
                <xdr:row>9</xdr:row>
                <xdr:rowOff>457200</xdr:rowOff>
              </from>
              <to>
                <xdr:col>13</xdr:col>
                <xdr:colOff>565150</xdr:colOff>
                <xdr:row>15</xdr:row>
                <xdr:rowOff>165100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107950</xdr:colOff>
                <xdr:row>6</xdr:row>
                <xdr:rowOff>69850</xdr:rowOff>
              </from>
              <to>
                <xdr:col>13</xdr:col>
                <xdr:colOff>546100</xdr:colOff>
                <xdr:row>9</xdr:row>
                <xdr:rowOff>469900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819150</xdr:colOff>
                <xdr:row>18</xdr:row>
                <xdr:rowOff>127000</xdr:rowOff>
              </from>
              <to>
                <xdr:col>2</xdr:col>
                <xdr:colOff>1358900</xdr:colOff>
                <xdr:row>20</xdr:row>
                <xdr:rowOff>171450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1365250</xdr:colOff>
                <xdr:row>18</xdr:row>
                <xdr:rowOff>127000</xdr:rowOff>
              </from>
              <to>
                <xdr:col>3</xdr:col>
                <xdr:colOff>349250</xdr:colOff>
                <xdr:row>20</xdr:row>
                <xdr:rowOff>171450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127000</xdr:rowOff>
              </from>
              <to>
                <xdr:col>4</xdr:col>
                <xdr:colOff>393700</xdr:colOff>
                <xdr:row>20</xdr:row>
                <xdr:rowOff>171450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400050</xdr:colOff>
                <xdr:row>18</xdr:row>
                <xdr:rowOff>127000</xdr:rowOff>
              </from>
              <to>
                <xdr:col>5</xdr:col>
                <xdr:colOff>177800</xdr:colOff>
                <xdr:row>20</xdr:row>
                <xdr:rowOff>171450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127000</xdr:rowOff>
              </from>
              <to>
                <xdr:col>6</xdr:col>
                <xdr:colOff>69850</xdr:colOff>
                <xdr:row>20</xdr:row>
                <xdr:rowOff>171450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69850</xdr:colOff>
                <xdr:row>18</xdr:row>
                <xdr:rowOff>127000</xdr:rowOff>
              </from>
              <to>
                <xdr:col>6</xdr:col>
                <xdr:colOff>609600</xdr:colOff>
                <xdr:row>20</xdr:row>
                <xdr:rowOff>171450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127000</xdr:rowOff>
              </from>
              <to>
                <xdr:col>7</xdr:col>
                <xdr:colOff>539750</xdr:colOff>
                <xdr:row>20</xdr:row>
                <xdr:rowOff>171450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552450</xdr:colOff>
                <xdr:row>18</xdr:row>
                <xdr:rowOff>127000</xdr:rowOff>
              </from>
              <to>
                <xdr:col>8</xdr:col>
                <xdr:colOff>482600</xdr:colOff>
                <xdr:row>20</xdr:row>
                <xdr:rowOff>171450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488950</xdr:colOff>
                <xdr:row>18</xdr:row>
                <xdr:rowOff>127000</xdr:rowOff>
              </from>
              <to>
                <xdr:col>9</xdr:col>
                <xdr:colOff>457200</xdr:colOff>
                <xdr:row>20</xdr:row>
                <xdr:rowOff>171450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450850</xdr:colOff>
                <xdr:row>18</xdr:row>
                <xdr:rowOff>127000</xdr:rowOff>
              </from>
              <to>
                <xdr:col>10</xdr:col>
                <xdr:colOff>228600</xdr:colOff>
                <xdr:row>20</xdr:row>
                <xdr:rowOff>171450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222250</xdr:colOff>
                <xdr:row>18</xdr:row>
                <xdr:rowOff>127000</xdr:rowOff>
              </from>
              <to>
                <xdr:col>11</xdr:col>
                <xdr:colOff>50800</xdr:colOff>
                <xdr:row>20</xdr:row>
                <xdr:rowOff>171450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G15" sqref="G15:I15"/>
    </sheetView>
  </sheetViews>
  <sheetFormatPr baseColWidth="10" defaultRowHeight="14.5" x14ac:dyDescent="0.35"/>
  <cols>
    <col min="1" max="1" width="1.81640625" customWidth="1"/>
    <col min="2" max="2" width="5.453125" customWidth="1"/>
    <col min="3" max="3" width="10.54296875" customWidth="1"/>
    <col min="4" max="4" width="18.54296875" customWidth="1"/>
    <col min="5" max="5" width="13.453125" customWidth="1"/>
    <col min="6" max="6" width="4.1796875" customWidth="1"/>
    <col min="7" max="9" width="5.7265625" customWidth="1"/>
    <col min="10" max="10" width="3.54296875" customWidth="1"/>
    <col min="11" max="12" width="5.7265625" customWidth="1"/>
    <col min="13" max="13" width="14.81640625" customWidth="1"/>
    <col min="14" max="14" width="8" customWidth="1"/>
    <col min="15" max="15" width="12.1796875" customWidth="1"/>
    <col min="16" max="16" width="5.7265625" customWidth="1"/>
    <col min="17" max="17" width="4" customWidth="1"/>
    <col min="18" max="18" width="3.54296875" customWidth="1"/>
    <col min="19" max="19" width="1.7265625" customWidth="1"/>
    <col min="20" max="20" width="5.7265625" customWidth="1"/>
    <col min="21" max="21" width="3.1796875" customWidth="1"/>
    <col min="22" max="22" width="3.453125" customWidth="1"/>
    <col min="23" max="23" width="5.7265625" customWidth="1"/>
    <col min="24" max="24" width="3.1796875" customWidth="1"/>
    <col min="25" max="25" width="4.1796875" customWidth="1"/>
    <col min="26" max="26" width="1.81640625" customWidth="1"/>
    <col min="27" max="28" width="11.54296875" customWidth="1"/>
    <col min="29" max="29" width="13.1796875" customWidth="1"/>
    <col min="30" max="30" width="15.81640625" customWidth="1"/>
  </cols>
  <sheetData>
    <row r="2" spans="2:30" ht="14.5" customHeight="1" x14ac:dyDescent="0.35">
      <c r="B2" s="156" t="s">
        <v>472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30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30" ht="23.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B5" s="80"/>
    </row>
    <row r="6" spans="2:30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RespA!G7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37</v>
      </c>
      <c r="U7" s="153"/>
      <c r="V7" s="153"/>
      <c r="W7" s="145" t="e">
        <f>VLOOKUP(D5,Data!$A$2:$F$201,3,FALSE)</f>
        <v>#N/A</v>
      </c>
      <c r="X7" s="145"/>
      <c r="Y7" s="145"/>
      <c r="Z7" s="145"/>
      <c r="AB7" s="80"/>
    </row>
    <row r="8" spans="2:30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AA8" s="47"/>
      <c r="AB8" s="47"/>
      <c r="AC8" s="47"/>
      <c r="AD8" s="47"/>
    </row>
    <row r="9" spans="2:30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 t="s">
        <v>186</v>
      </c>
      <c r="U9" s="153"/>
      <c r="V9" s="153"/>
      <c r="W9" s="146" t="e">
        <f>VLOOKUP(D5,Data!$A$2:$H$201,8,FALSE)</f>
        <v>#N/A</v>
      </c>
      <c r="X9" s="146"/>
      <c r="Y9" s="146"/>
      <c r="Z9" s="146"/>
      <c r="AA9" s="47"/>
      <c r="AB9" s="47"/>
      <c r="AC9" s="47"/>
      <c r="AD9" s="47"/>
    </row>
    <row r="10" spans="2:30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5">
      <c r="C13" s="135" t="s">
        <v>159</v>
      </c>
      <c r="D13" s="136" t="s">
        <v>194</v>
      </c>
      <c r="E13" s="137"/>
      <c r="F13" s="137"/>
      <c r="G13" s="137"/>
      <c r="H13" s="137"/>
      <c r="I13" s="137"/>
      <c r="M13" s="154" t="s">
        <v>194</v>
      </c>
      <c r="N13" s="155"/>
      <c r="O13" s="155"/>
    </row>
    <row r="14" spans="2:30" x14ac:dyDescent="0.35">
      <c r="C14" s="135"/>
      <c r="D14" s="57" t="s">
        <v>410</v>
      </c>
      <c r="E14" s="138" t="s">
        <v>411</v>
      </c>
      <c r="F14" s="139"/>
      <c r="G14" s="138" t="s">
        <v>412</v>
      </c>
      <c r="H14" s="140"/>
      <c r="I14" s="140"/>
      <c r="M14" s="81" t="s">
        <v>410</v>
      </c>
      <c r="N14" s="81" t="s">
        <v>411</v>
      </c>
      <c r="O14" s="83" t="s">
        <v>412</v>
      </c>
    </row>
    <row r="15" spans="2:30" ht="21" x14ac:dyDescent="0.5">
      <c r="C15" s="135"/>
      <c r="D15" s="76" t="str">
        <f>Matriz!$I$3</f>
        <v>Previo Inicio</v>
      </c>
      <c r="E15" s="133">
        <f>GrafA!D14</f>
        <v>0</v>
      </c>
      <c r="F15" s="133"/>
      <c r="G15" s="134" t="str">
        <f>IFERROR(GrafA!E14,"")</f>
        <v/>
      </c>
      <c r="H15" s="134"/>
      <c r="I15" s="134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5">
      <c r="C16" s="135"/>
      <c r="D16" s="77" t="str">
        <f>Matriz!$I$4</f>
        <v>Inicio</v>
      </c>
      <c r="E16" s="133">
        <f>GrafA!D15</f>
        <v>0</v>
      </c>
      <c r="F16" s="133"/>
      <c r="G16" s="134" t="str">
        <f>IFERROR(GrafA!E15,"")</f>
        <v/>
      </c>
      <c r="H16" s="134"/>
      <c r="I16" s="134"/>
      <c r="M16" s="85" t="str">
        <f>Matriz!$I$4</f>
        <v>Inicio</v>
      </c>
      <c r="N16" s="89">
        <f>E16+E24+E32+E40+E48+E56+E64+E72+E80+E88+E96</f>
        <v>0</v>
      </c>
      <c r="O16" s="105" t="str">
        <f t="shared" ref="O16:O18" si="0">IFERROR((N16*100%)/$N$19,"")</f>
        <v/>
      </c>
    </row>
    <row r="17" spans="3:15" ht="21" x14ac:dyDescent="0.5">
      <c r="C17" s="135"/>
      <c r="D17" s="78" t="str">
        <f>Matriz!$I$5</f>
        <v>Proceso</v>
      </c>
      <c r="E17" s="133">
        <f>GrafA!D16</f>
        <v>0</v>
      </c>
      <c r="F17" s="133"/>
      <c r="G17" s="134" t="str">
        <f>IFERROR(GrafA!E16,"")</f>
        <v/>
      </c>
      <c r="H17" s="134"/>
      <c r="I17" s="134"/>
      <c r="M17" s="86" t="str">
        <f>Matriz!$I$5</f>
        <v>Proceso</v>
      </c>
      <c r="N17" s="89">
        <f>E17+E25+E33+E41+E49+E57+E65+E73+E81+E89+E97</f>
        <v>0</v>
      </c>
      <c r="O17" s="105" t="str">
        <f t="shared" si="0"/>
        <v/>
      </c>
    </row>
    <row r="18" spans="3:15" ht="21" x14ac:dyDescent="0.5">
      <c r="C18" s="135"/>
      <c r="D18" s="79" t="str">
        <f>IF(Matriz!$I$6=0,"",Matriz!$I$6)</f>
        <v>Satisfactorio</v>
      </c>
      <c r="E18" s="133">
        <f>GrafA!D17</f>
        <v>0</v>
      </c>
      <c r="F18" s="133"/>
      <c r="G18" s="134" t="str">
        <f>IFERROR(GrafA!E17,"")</f>
        <v/>
      </c>
      <c r="H18" s="134"/>
      <c r="I18" s="134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 t="shared" si="0"/>
        <v/>
      </c>
    </row>
    <row r="19" spans="3:15" ht="23.5" x14ac:dyDescent="0.55000000000000004">
      <c r="C19" s="135"/>
      <c r="D19" s="64" t="s">
        <v>40</v>
      </c>
      <c r="E19" s="141">
        <f>SUM(E15:F18)</f>
        <v>0</v>
      </c>
      <c r="F19" s="142"/>
      <c r="G19" s="143">
        <f>SUM(G15:I18)</f>
        <v>0</v>
      </c>
      <c r="H19" s="144"/>
      <c r="I19" s="144"/>
      <c r="M19" s="88" t="s">
        <v>40</v>
      </c>
      <c r="N19" s="64">
        <f>SUM(N15:N18)</f>
        <v>0</v>
      </c>
      <c r="O19" s="65">
        <f>SUM(O15:O18)</f>
        <v>0</v>
      </c>
    </row>
    <row r="21" spans="3:15" x14ac:dyDescent="0.35">
      <c r="C21" s="135" t="s">
        <v>409</v>
      </c>
      <c r="D21" s="136" t="s">
        <v>194</v>
      </c>
      <c r="E21" s="137"/>
      <c r="F21" s="137"/>
      <c r="G21" s="137"/>
      <c r="H21" s="137"/>
      <c r="I21" s="137"/>
    </row>
    <row r="22" spans="3:15" x14ac:dyDescent="0.35">
      <c r="C22" s="135"/>
      <c r="D22" s="57" t="s">
        <v>410</v>
      </c>
      <c r="E22" s="138" t="s">
        <v>411</v>
      </c>
      <c r="F22" s="139"/>
      <c r="G22" s="138" t="s">
        <v>412</v>
      </c>
      <c r="H22" s="140"/>
      <c r="I22" s="140"/>
    </row>
    <row r="23" spans="3:15" ht="21" x14ac:dyDescent="0.5">
      <c r="C23" s="135"/>
      <c r="D23" s="76" t="str">
        <f>Matriz!$I$3</f>
        <v>Previo Inicio</v>
      </c>
      <c r="E23" s="133">
        <f>GrafB!D14</f>
        <v>0</v>
      </c>
      <c r="F23" s="133"/>
      <c r="G23" s="134" t="str">
        <f>IFERROR(GrafB!E14,"")</f>
        <v/>
      </c>
      <c r="H23" s="134"/>
      <c r="I23" s="134"/>
    </row>
    <row r="24" spans="3:15" ht="21" x14ac:dyDescent="0.5">
      <c r="C24" s="135"/>
      <c r="D24" s="77" t="str">
        <f>Matriz!$I$4</f>
        <v>Inicio</v>
      </c>
      <c r="E24" s="133">
        <f>GrafB!D15</f>
        <v>0</v>
      </c>
      <c r="F24" s="133"/>
      <c r="G24" s="134" t="str">
        <f>IFERROR(GrafB!E15,"")</f>
        <v/>
      </c>
      <c r="H24" s="134"/>
      <c r="I24" s="134"/>
    </row>
    <row r="25" spans="3:15" ht="21" x14ac:dyDescent="0.5">
      <c r="C25" s="135"/>
      <c r="D25" s="78" t="str">
        <f>Matriz!$I$5</f>
        <v>Proceso</v>
      </c>
      <c r="E25" s="133">
        <f>GrafB!D16</f>
        <v>0</v>
      </c>
      <c r="F25" s="133"/>
      <c r="G25" s="134" t="str">
        <f>IFERROR(GrafB!E16,"")</f>
        <v/>
      </c>
      <c r="H25" s="134"/>
      <c r="I25" s="134"/>
    </row>
    <row r="26" spans="3:15" ht="21" x14ac:dyDescent="0.5">
      <c r="C26" s="135"/>
      <c r="D26" s="79" t="str">
        <f>IF(Matriz!$I$6=0,"",Matriz!$I$6)</f>
        <v>Satisfactorio</v>
      </c>
      <c r="E26" s="133">
        <f>GrafB!D17</f>
        <v>0</v>
      </c>
      <c r="F26" s="133"/>
      <c r="G26" s="134" t="str">
        <f>IFERROR(GrafB!E17,"")</f>
        <v/>
      </c>
      <c r="H26" s="134"/>
      <c r="I26" s="134"/>
    </row>
    <row r="27" spans="3:15" ht="23.5" x14ac:dyDescent="0.55000000000000004">
      <c r="C27" s="135"/>
      <c r="D27" s="64" t="s">
        <v>40</v>
      </c>
      <c r="E27" s="141">
        <f>SUM(E23:F26)</f>
        <v>0</v>
      </c>
      <c r="F27" s="142"/>
      <c r="G27" s="143">
        <f>SUM(G23:I26)</f>
        <v>0</v>
      </c>
      <c r="H27" s="144"/>
      <c r="I27" s="144"/>
    </row>
    <row r="29" spans="3:15" x14ac:dyDescent="0.35">
      <c r="C29" s="135" t="s">
        <v>418</v>
      </c>
      <c r="D29" s="136" t="s">
        <v>194</v>
      </c>
      <c r="E29" s="137"/>
      <c r="F29" s="137"/>
      <c r="G29" s="137"/>
      <c r="H29" s="137"/>
      <c r="I29" s="137"/>
    </row>
    <row r="30" spans="3:15" x14ac:dyDescent="0.35">
      <c r="C30" s="135"/>
      <c r="D30" s="57" t="s">
        <v>410</v>
      </c>
      <c r="E30" s="138" t="s">
        <v>411</v>
      </c>
      <c r="F30" s="139"/>
      <c r="G30" s="138" t="s">
        <v>412</v>
      </c>
      <c r="H30" s="140"/>
      <c r="I30" s="140"/>
    </row>
    <row r="31" spans="3:15" ht="21" x14ac:dyDescent="0.5">
      <c r="C31" s="135"/>
      <c r="D31" s="76" t="str">
        <f>Matriz!$I$3</f>
        <v>Previo Inicio</v>
      </c>
      <c r="E31" s="133">
        <f>GrafC!D14</f>
        <v>0</v>
      </c>
      <c r="F31" s="133"/>
      <c r="G31" s="134" t="str">
        <f>IFERROR(GrafC!E14,"")</f>
        <v/>
      </c>
      <c r="H31" s="134"/>
      <c r="I31" s="134"/>
    </row>
    <row r="32" spans="3:15" ht="21" x14ac:dyDescent="0.5">
      <c r="C32" s="135"/>
      <c r="D32" s="77" t="str">
        <f>Matriz!$I$4</f>
        <v>Inicio</v>
      </c>
      <c r="E32" s="133">
        <f>GrafC!D15</f>
        <v>0</v>
      </c>
      <c r="F32" s="133"/>
      <c r="G32" s="134" t="str">
        <f>IFERROR(GrafC!E15,"")</f>
        <v/>
      </c>
      <c r="H32" s="134"/>
      <c r="I32" s="134"/>
    </row>
    <row r="33" spans="3:15" ht="21" x14ac:dyDescent="0.5">
      <c r="C33" s="135"/>
      <c r="D33" s="78" t="str">
        <f>Matriz!$I$5</f>
        <v>Proceso</v>
      </c>
      <c r="E33" s="133">
        <f>GrafC!D16</f>
        <v>0</v>
      </c>
      <c r="F33" s="133"/>
      <c r="G33" s="134" t="str">
        <f>IFERROR(GrafC!E16,"")</f>
        <v/>
      </c>
      <c r="H33" s="134"/>
      <c r="I33" s="134"/>
    </row>
    <row r="34" spans="3:15" ht="21" x14ac:dyDescent="0.5">
      <c r="C34" s="135"/>
      <c r="D34" s="79" t="str">
        <f>IF(Matriz!$I$6=0,"",Matriz!$I$6)</f>
        <v>Satisfactorio</v>
      </c>
      <c r="E34" s="133">
        <f>GrafC!D17</f>
        <v>0</v>
      </c>
      <c r="F34" s="133"/>
      <c r="G34" s="134" t="str">
        <f>IFERROR(GrafC!E17,"")</f>
        <v/>
      </c>
      <c r="H34" s="134"/>
      <c r="I34" s="134"/>
    </row>
    <row r="35" spans="3:15" ht="23.5" x14ac:dyDescent="0.55000000000000004">
      <c r="C35" s="135"/>
      <c r="D35" s="64" t="s">
        <v>40</v>
      </c>
      <c r="E35" s="141">
        <f>SUM(E31:F34)</f>
        <v>0</v>
      </c>
      <c r="F35" s="142"/>
      <c r="G35" s="143">
        <f>SUM(G31:I34)</f>
        <v>0</v>
      </c>
      <c r="H35" s="144"/>
      <c r="I35" s="144"/>
    </row>
    <row r="37" spans="3:15" x14ac:dyDescent="0.35">
      <c r="C37" s="135" t="s">
        <v>419</v>
      </c>
      <c r="D37" s="136" t="s">
        <v>194</v>
      </c>
      <c r="E37" s="137"/>
      <c r="F37" s="137"/>
      <c r="G37" s="137"/>
      <c r="H37" s="137"/>
      <c r="I37" s="137"/>
    </row>
    <row r="38" spans="3:15" x14ac:dyDescent="0.35">
      <c r="C38" s="135"/>
      <c r="D38" s="57" t="s">
        <v>410</v>
      </c>
      <c r="E38" s="138" t="s">
        <v>411</v>
      </c>
      <c r="F38" s="139"/>
      <c r="G38" s="138" t="s">
        <v>412</v>
      </c>
      <c r="H38" s="140"/>
      <c r="I38" s="140"/>
    </row>
    <row r="39" spans="3:15" ht="21" x14ac:dyDescent="0.5">
      <c r="C39" s="135"/>
      <c r="D39" s="76" t="str">
        <f>Matriz!$I$3</f>
        <v>Previo Inicio</v>
      </c>
      <c r="E39" s="133">
        <f>GrafD!D14</f>
        <v>0</v>
      </c>
      <c r="F39" s="133"/>
      <c r="G39" s="134" t="str">
        <f>IFERROR(GrafD!E14,"")</f>
        <v/>
      </c>
      <c r="H39" s="134"/>
      <c r="I39" s="134"/>
    </row>
    <row r="40" spans="3:15" ht="21" x14ac:dyDescent="0.5">
      <c r="C40" s="135"/>
      <c r="D40" s="77" t="str">
        <f>Matriz!$I$4</f>
        <v>Inicio</v>
      </c>
      <c r="E40" s="133">
        <f>GrafD!D15</f>
        <v>0</v>
      </c>
      <c r="F40" s="133"/>
      <c r="G40" s="134" t="str">
        <f>IFERROR(GrafD!E15,"")</f>
        <v/>
      </c>
      <c r="H40" s="134"/>
      <c r="I40" s="134"/>
    </row>
    <row r="41" spans="3:15" ht="21" x14ac:dyDescent="0.5">
      <c r="C41" s="135"/>
      <c r="D41" s="78" t="str">
        <f>Matriz!$I$5</f>
        <v>Proceso</v>
      </c>
      <c r="E41" s="133">
        <f>GrafD!D16</f>
        <v>0</v>
      </c>
      <c r="F41" s="133"/>
      <c r="G41" s="134" t="str">
        <f>IFERROR(GrafD!E16,"")</f>
        <v/>
      </c>
      <c r="H41" s="134"/>
      <c r="I41" s="134"/>
    </row>
    <row r="42" spans="3:15" ht="21" x14ac:dyDescent="0.5">
      <c r="C42" s="135"/>
      <c r="D42" s="79" t="str">
        <f>IF(Matriz!$I$6=0,"",Matriz!$I$6)</f>
        <v>Satisfactorio</v>
      </c>
      <c r="E42" s="133">
        <f>GrafD!D17</f>
        <v>0</v>
      </c>
      <c r="F42" s="133"/>
      <c r="G42" s="134" t="str">
        <f>IFERROR(GrafD!E17,"")</f>
        <v/>
      </c>
      <c r="H42" s="134"/>
      <c r="I42" s="134"/>
    </row>
    <row r="43" spans="3:15" ht="60" customHeight="1" x14ac:dyDescent="0.55000000000000004">
      <c r="C43" s="135"/>
      <c r="D43" s="64" t="s">
        <v>40</v>
      </c>
      <c r="E43" s="141">
        <f>SUM(E39:F42)</f>
        <v>0</v>
      </c>
      <c r="F43" s="142"/>
      <c r="G43" s="143">
        <f>SUM(G39:I42)</f>
        <v>0</v>
      </c>
      <c r="H43" s="144"/>
      <c r="I43" s="144"/>
      <c r="M43" s="90" t="s">
        <v>468</v>
      </c>
      <c r="N43" s="132" t="s">
        <v>473</v>
      </c>
      <c r="O43" s="132"/>
    </row>
    <row r="44" spans="3:15" ht="18.5" x14ac:dyDescent="0.45">
      <c r="M44" s="104" t="s">
        <v>159</v>
      </c>
      <c r="N44" s="130">
        <f>Configuracion!Q2</f>
        <v>0</v>
      </c>
      <c r="O44" s="130"/>
    </row>
    <row r="45" spans="3:15" ht="18.5" x14ac:dyDescent="0.45">
      <c r="C45" s="135" t="s">
        <v>461</v>
      </c>
      <c r="D45" s="136" t="s">
        <v>194</v>
      </c>
      <c r="E45" s="137"/>
      <c r="F45" s="137"/>
      <c r="G45" s="137"/>
      <c r="H45" s="137"/>
      <c r="I45" s="137"/>
      <c r="M45" s="104" t="s">
        <v>409</v>
      </c>
      <c r="N45" s="130">
        <f>Configuracion!Q3</f>
        <v>0</v>
      </c>
      <c r="O45" s="130"/>
    </row>
    <row r="46" spans="3:15" ht="18.5" x14ac:dyDescent="0.45">
      <c r="C46" s="135"/>
      <c r="D46" s="57" t="s">
        <v>410</v>
      </c>
      <c r="E46" s="138" t="s">
        <v>411</v>
      </c>
      <c r="F46" s="139"/>
      <c r="G46" s="138" t="s">
        <v>412</v>
      </c>
      <c r="H46" s="140"/>
      <c r="I46" s="140"/>
      <c r="M46" s="104" t="s">
        <v>418</v>
      </c>
      <c r="N46" s="130">
        <f>Configuracion!Q4</f>
        <v>0</v>
      </c>
      <c r="O46" s="130"/>
    </row>
    <row r="47" spans="3:15" ht="21" x14ac:dyDescent="0.5">
      <c r="C47" s="135"/>
      <c r="D47" s="76" t="str">
        <f>Matriz!$I$3</f>
        <v>Previo Inicio</v>
      </c>
      <c r="E47" s="133">
        <f>GrafE!D14</f>
        <v>0</v>
      </c>
      <c r="F47" s="133"/>
      <c r="G47" s="134" t="str">
        <f>IFERROR(GrafE!E14,"")</f>
        <v/>
      </c>
      <c r="H47" s="134"/>
      <c r="I47" s="134"/>
      <c r="M47" s="104" t="s">
        <v>419</v>
      </c>
      <c r="N47" s="130">
        <f>Configuracion!Q5</f>
        <v>0</v>
      </c>
      <c r="O47" s="130"/>
    </row>
    <row r="48" spans="3:15" ht="21" x14ac:dyDescent="0.5">
      <c r="C48" s="135"/>
      <c r="D48" s="77" t="str">
        <f>Matriz!$I$4</f>
        <v>Inicio</v>
      </c>
      <c r="E48" s="133">
        <f>GrafE!D15</f>
        <v>0</v>
      </c>
      <c r="F48" s="133"/>
      <c r="G48" s="134" t="str">
        <f>IFERROR(GrafE!E15,"")</f>
        <v/>
      </c>
      <c r="H48" s="134"/>
      <c r="I48" s="134"/>
      <c r="M48" s="104" t="s">
        <v>461</v>
      </c>
      <c r="N48" s="130">
        <f>Configuracion!Q6</f>
        <v>0</v>
      </c>
      <c r="O48" s="130"/>
    </row>
    <row r="49" spans="3:15" ht="21" x14ac:dyDescent="0.5">
      <c r="C49" s="135"/>
      <c r="D49" s="78" t="str">
        <f>Matriz!$I$5</f>
        <v>Proceso</v>
      </c>
      <c r="E49" s="133">
        <f>GrafE!D16</f>
        <v>0</v>
      </c>
      <c r="F49" s="133"/>
      <c r="G49" s="134" t="str">
        <f>IFERROR(GrafE!E16,"")</f>
        <v/>
      </c>
      <c r="H49" s="134"/>
      <c r="I49" s="134"/>
      <c r="M49" s="104" t="s">
        <v>462</v>
      </c>
      <c r="N49" s="130">
        <f>Configuracion!Q7</f>
        <v>0</v>
      </c>
      <c r="O49" s="130"/>
    </row>
    <row r="50" spans="3:15" ht="21" x14ac:dyDescent="0.5">
      <c r="C50" s="135"/>
      <c r="D50" s="79" t="str">
        <f>IF(Matriz!$I$6=0,"",Matriz!$I$6)</f>
        <v>Satisfactorio</v>
      </c>
      <c r="E50" s="133">
        <f>GrafE!D17</f>
        <v>0</v>
      </c>
      <c r="F50" s="133"/>
      <c r="G50" s="134" t="str">
        <f>IFERROR(GrafE!E17,"")</f>
        <v/>
      </c>
      <c r="H50" s="134"/>
      <c r="I50" s="134"/>
      <c r="M50" s="104" t="s">
        <v>463</v>
      </c>
      <c r="N50" s="130">
        <f>Configuracion!Q8</f>
        <v>0</v>
      </c>
      <c r="O50" s="130"/>
    </row>
    <row r="51" spans="3:15" ht="23.5" x14ac:dyDescent="0.55000000000000004">
      <c r="C51" s="135"/>
      <c r="D51" s="64" t="s">
        <v>40</v>
      </c>
      <c r="E51" s="141">
        <f>SUM(E47:F50)</f>
        <v>0</v>
      </c>
      <c r="F51" s="142"/>
      <c r="G51" s="143">
        <f>SUM(G47:I50)</f>
        <v>0</v>
      </c>
      <c r="H51" s="144"/>
      <c r="I51" s="144"/>
      <c r="M51" s="104" t="s">
        <v>464</v>
      </c>
      <c r="N51" s="130">
        <f>Configuracion!Q9</f>
        <v>0</v>
      </c>
      <c r="O51" s="130"/>
    </row>
    <row r="52" spans="3:15" ht="18.5" x14ac:dyDescent="0.45">
      <c r="M52" s="104" t="s">
        <v>465</v>
      </c>
      <c r="N52" s="130">
        <f>Configuracion!Q10</f>
        <v>0</v>
      </c>
      <c r="O52" s="130"/>
    </row>
    <row r="53" spans="3:15" ht="18.5" x14ac:dyDescent="0.45">
      <c r="C53" s="135" t="s">
        <v>462</v>
      </c>
      <c r="D53" s="136" t="s">
        <v>194</v>
      </c>
      <c r="E53" s="137"/>
      <c r="F53" s="137"/>
      <c r="G53" s="137"/>
      <c r="H53" s="137"/>
      <c r="I53" s="137"/>
      <c r="M53" s="104" t="s">
        <v>466</v>
      </c>
      <c r="N53" s="130">
        <f>Configuracion!Q11</f>
        <v>0</v>
      </c>
      <c r="O53" s="130"/>
    </row>
    <row r="54" spans="3:15" ht="18.5" x14ac:dyDescent="0.45">
      <c r="C54" s="135"/>
      <c r="D54" s="57" t="s">
        <v>410</v>
      </c>
      <c r="E54" s="138" t="s">
        <v>411</v>
      </c>
      <c r="F54" s="139"/>
      <c r="G54" s="138" t="s">
        <v>412</v>
      </c>
      <c r="H54" s="140"/>
      <c r="I54" s="140"/>
      <c r="M54" s="104" t="s">
        <v>467</v>
      </c>
      <c r="N54" s="130">
        <f>Configuracion!Q12</f>
        <v>0</v>
      </c>
      <c r="O54" s="130"/>
    </row>
    <row r="55" spans="3:15" ht="21" x14ac:dyDescent="0.5">
      <c r="C55" s="135"/>
      <c r="D55" s="76" t="str">
        <f>Matriz!$I$3</f>
        <v>Previo Inicio</v>
      </c>
      <c r="E55" s="133">
        <f>GrafF!D14</f>
        <v>0</v>
      </c>
      <c r="F55" s="133"/>
      <c r="G55" s="134" t="str">
        <f>IFERROR(GrafF!E14,"")</f>
        <v/>
      </c>
      <c r="H55" s="134"/>
      <c r="I55" s="134"/>
      <c r="M55" s="91" t="s">
        <v>40</v>
      </c>
      <c r="N55" s="131">
        <f>SUM(N44:N54)</f>
        <v>0</v>
      </c>
      <c r="O55" s="131"/>
    </row>
    <row r="56" spans="3:15" ht="21" x14ac:dyDescent="0.5">
      <c r="C56" s="135"/>
      <c r="D56" s="77" t="str">
        <f>Matriz!$I$4</f>
        <v>Inicio</v>
      </c>
      <c r="E56" s="133">
        <f>GrafF!D15</f>
        <v>0</v>
      </c>
      <c r="F56" s="133"/>
      <c r="G56" s="134" t="str">
        <f>IFERROR(GrafF!E15,"")</f>
        <v/>
      </c>
      <c r="H56" s="134"/>
      <c r="I56" s="134"/>
    </row>
    <row r="57" spans="3:15" ht="21" x14ac:dyDescent="0.5">
      <c r="C57" s="135"/>
      <c r="D57" s="78" t="str">
        <f>Matriz!$I$5</f>
        <v>Proceso</v>
      </c>
      <c r="E57" s="133">
        <f>GrafF!D16</f>
        <v>0</v>
      </c>
      <c r="F57" s="133"/>
      <c r="G57" s="134" t="str">
        <f>IFERROR(GrafF!E16,"")</f>
        <v/>
      </c>
      <c r="H57" s="134"/>
      <c r="I57" s="134"/>
    </row>
    <row r="58" spans="3:15" ht="21" x14ac:dyDescent="0.5">
      <c r="C58" s="135"/>
      <c r="D58" s="79" t="str">
        <f>IF(Matriz!$I$6=0,"",Matriz!$I$6)</f>
        <v>Satisfactorio</v>
      </c>
      <c r="E58" s="133">
        <f>GrafF!D17</f>
        <v>0</v>
      </c>
      <c r="F58" s="133"/>
      <c r="G58" s="134" t="str">
        <f>IFERROR(GrafF!E17,"")</f>
        <v/>
      </c>
      <c r="H58" s="134"/>
      <c r="I58" s="134"/>
    </row>
    <row r="59" spans="3:15" ht="23.5" x14ac:dyDescent="0.55000000000000004">
      <c r="C59" s="135"/>
      <c r="D59" s="64" t="s">
        <v>40</v>
      </c>
      <c r="E59" s="141">
        <f>SUM(E55:F58)</f>
        <v>0</v>
      </c>
      <c r="F59" s="142"/>
      <c r="G59" s="143">
        <f>SUM(G55:I58)</f>
        <v>0</v>
      </c>
      <c r="H59" s="144"/>
      <c r="I59" s="144"/>
    </row>
    <row r="61" spans="3:15" x14ac:dyDescent="0.35">
      <c r="C61" s="135" t="s">
        <v>463</v>
      </c>
      <c r="D61" s="136" t="s">
        <v>194</v>
      </c>
      <c r="E61" s="137"/>
      <c r="F61" s="137"/>
      <c r="G61" s="137"/>
      <c r="H61" s="137"/>
      <c r="I61" s="137"/>
    </row>
    <row r="62" spans="3:15" x14ac:dyDescent="0.35">
      <c r="C62" s="135"/>
      <c r="D62" s="57" t="s">
        <v>410</v>
      </c>
      <c r="E62" s="138" t="s">
        <v>411</v>
      </c>
      <c r="F62" s="139"/>
      <c r="G62" s="138" t="s">
        <v>412</v>
      </c>
      <c r="H62" s="140"/>
      <c r="I62" s="140"/>
    </row>
    <row r="63" spans="3:15" ht="21" x14ac:dyDescent="0.5">
      <c r="C63" s="135"/>
      <c r="D63" s="76" t="str">
        <f>Matriz!$I$3</f>
        <v>Previo Inicio</v>
      </c>
      <c r="E63" s="133">
        <f>GrafG!D14</f>
        <v>0</v>
      </c>
      <c r="F63" s="133"/>
      <c r="G63" s="134" t="str">
        <f>IFERROR(GrafG!E14,"")</f>
        <v/>
      </c>
      <c r="H63" s="134"/>
      <c r="I63" s="134"/>
    </row>
    <row r="64" spans="3:15" ht="21" x14ac:dyDescent="0.5">
      <c r="C64" s="135"/>
      <c r="D64" s="77" t="str">
        <f>Matriz!$I$4</f>
        <v>Inicio</v>
      </c>
      <c r="E64" s="133">
        <f>GrafG!D15</f>
        <v>0</v>
      </c>
      <c r="F64" s="133"/>
      <c r="G64" s="134" t="str">
        <f>IFERROR(GrafG!E15,"")</f>
        <v/>
      </c>
      <c r="H64" s="134"/>
      <c r="I64" s="134"/>
    </row>
    <row r="65" spans="3:9" ht="21" x14ac:dyDescent="0.5">
      <c r="C65" s="135"/>
      <c r="D65" s="78" t="str">
        <f>Matriz!$I$5</f>
        <v>Proceso</v>
      </c>
      <c r="E65" s="133">
        <f>GrafG!D16</f>
        <v>0</v>
      </c>
      <c r="F65" s="133"/>
      <c r="G65" s="134" t="str">
        <f>IFERROR(GrafG!E16,"")</f>
        <v/>
      </c>
      <c r="H65" s="134"/>
      <c r="I65" s="134"/>
    </row>
    <row r="66" spans="3:9" ht="21" x14ac:dyDescent="0.5">
      <c r="C66" s="135"/>
      <c r="D66" s="79" t="str">
        <f>IF(Matriz!$I$6=0,"",Matriz!$I$6)</f>
        <v>Satisfactorio</v>
      </c>
      <c r="E66" s="133">
        <f>GrafG!D17</f>
        <v>0</v>
      </c>
      <c r="F66" s="133"/>
      <c r="G66" s="134" t="str">
        <f>IFERROR(GrafG!E17,"")</f>
        <v/>
      </c>
      <c r="H66" s="134"/>
      <c r="I66" s="134"/>
    </row>
    <row r="67" spans="3:9" ht="23.5" x14ac:dyDescent="0.55000000000000004">
      <c r="C67" s="135"/>
      <c r="D67" s="64" t="s">
        <v>40</v>
      </c>
      <c r="E67" s="141">
        <f>SUM(E63:F66)</f>
        <v>0</v>
      </c>
      <c r="F67" s="142"/>
      <c r="G67" s="143">
        <f>SUM(G63:I66)</f>
        <v>0</v>
      </c>
      <c r="H67" s="144"/>
      <c r="I67" s="144"/>
    </row>
    <row r="69" spans="3:9" x14ac:dyDescent="0.35">
      <c r="C69" s="135" t="s">
        <v>464</v>
      </c>
      <c r="D69" s="136" t="s">
        <v>194</v>
      </c>
      <c r="E69" s="137"/>
      <c r="F69" s="137"/>
      <c r="G69" s="137"/>
      <c r="H69" s="137"/>
      <c r="I69" s="137"/>
    </row>
    <row r="70" spans="3:9" x14ac:dyDescent="0.35">
      <c r="C70" s="135"/>
      <c r="D70" s="57" t="s">
        <v>410</v>
      </c>
      <c r="E70" s="138" t="s">
        <v>411</v>
      </c>
      <c r="F70" s="139"/>
      <c r="G70" s="138" t="s">
        <v>412</v>
      </c>
      <c r="H70" s="140"/>
      <c r="I70" s="140"/>
    </row>
    <row r="71" spans="3:9" ht="21" x14ac:dyDescent="0.5">
      <c r="C71" s="135"/>
      <c r="D71" s="76" t="str">
        <f>Matriz!$I$3</f>
        <v>Previo Inicio</v>
      </c>
      <c r="E71" s="133">
        <f>GrafH!D14</f>
        <v>0</v>
      </c>
      <c r="F71" s="133"/>
      <c r="G71" s="134" t="str">
        <f>IFERROR(GrafH!E14,"")</f>
        <v/>
      </c>
      <c r="H71" s="134"/>
      <c r="I71" s="134"/>
    </row>
    <row r="72" spans="3:9" ht="21" x14ac:dyDescent="0.5">
      <c r="C72" s="135"/>
      <c r="D72" s="77" t="str">
        <f>Matriz!$I$4</f>
        <v>Inicio</v>
      </c>
      <c r="E72" s="133">
        <f>GrafH!D15</f>
        <v>0</v>
      </c>
      <c r="F72" s="133"/>
      <c r="G72" s="134" t="str">
        <f>IFERROR(GrafH!E15,"")</f>
        <v/>
      </c>
      <c r="H72" s="134"/>
      <c r="I72" s="134"/>
    </row>
    <row r="73" spans="3:9" ht="21" x14ac:dyDescent="0.5">
      <c r="C73" s="135"/>
      <c r="D73" s="78" t="str">
        <f>Matriz!$I$5</f>
        <v>Proceso</v>
      </c>
      <c r="E73" s="133">
        <f>GrafH!D16</f>
        <v>0</v>
      </c>
      <c r="F73" s="133"/>
      <c r="G73" s="134" t="str">
        <f>IFERROR(GrafH!E16,"")</f>
        <v/>
      </c>
      <c r="H73" s="134"/>
      <c r="I73" s="134"/>
    </row>
    <row r="74" spans="3:9" ht="21" x14ac:dyDescent="0.5">
      <c r="C74" s="135"/>
      <c r="D74" s="79" t="str">
        <f>IF(Matriz!$I$6=0,"",Matriz!$I$6)</f>
        <v>Satisfactorio</v>
      </c>
      <c r="E74" s="133">
        <f>GrafH!D17</f>
        <v>0</v>
      </c>
      <c r="F74" s="133"/>
      <c r="G74" s="134" t="str">
        <f>IFERROR(GrafH!E17,"")</f>
        <v/>
      </c>
      <c r="H74" s="134"/>
      <c r="I74" s="134"/>
    </row>
    <row r="75" spans="3:9" ht="23.5" x14ac:dyDescent="0.55000000000000004">
      <c r="C75" s="135"/>
      <c r="D75" s="64" t="s">
        <v>40</v>
      </c>
      <c r="E75" s="141">
        <f>SUM(E71:F74)</f>
        <v>0</v>
      </c>
      <c r="F75" s="142"/>
      <c r="G75" s="143">
        <f>SUM(G71:I74)</f>
        <v>0</v>
      </c>
      <c r="H75" s="144"/>
      <c r="I75" s="144"/>
    </row>
    <row r="77" spans="3:9" x14ac:dyDescent="0.35">
      <c r="C77" s="135" t="s">
        <v>465</v>
      </c>
      <c r="D77" s="136" t="s">
        <v>194</v>
      </c>
      <c r="E77" s="137"/>
      <c r="F77" s="137"/>
      <c r="G77" s="137"/>
      <c r="H77" s="137"/>
      <c r="I77" s="137"/>
    </row>
    <row r="78" spans="3:9" x14ac:dyDescent="0.35">
      <c r="C78" s="135"/>
      <c r="D78" s="57" t="s">
        <v>410</v>
      </c>
      <c r="E78" s="138" t="s">
        <v>411</v>
      </c>
      <c r="F78" s="139"/>
      <c r="G78" s="138" t="s">
        <v>412</v>
      </c>
      <c r="H78" s="140"/>
      <c r="I78" s="140"/>
    </row>
    <row r="79" spans="3:9" ht="21" x14ac:dyDescent="0.5">
      <c r="C79" s="135"/>
      <c r="D79" s="76" t="str">
        <f>Matriz!$I$3</f>
        <v>Previo Inicio</v>
      </c>
      <c r="E79" s="133">
        <f>GrafI!D14</f>
        <v>0</v>
      </c>
      <c r="F79" s="133"/>
      <c r="G79" s="134" t="str">
        <f>IFERROR(GrafI!E14,"")</f>
        <v/>
      </c>
      <c r="H79" s="134"/>
      <c r="I79" s="134"/>
    </row>
    <row r="80" spans="3:9" ht="21" x14ac:dyDescent="0.5">
      <c r="C80" s="135"/>
      <c r="D80" s="77" t="str">
        <f>Matriz!$I$4</f>
        <v>Inicio</v>
      </c>
      <c r="E80" s="133">
        <f>GrafI!D15</f>
        <v>0</v>
      </c>
      <c r="F80" s="133"/>
      <c r="G80" s="134" t="str">
        <f>IFERROR(GrafI!E15,"")</f>
        <v/>
      </c>
      <c r="H80" s="134"/>
      <c r="I80" s="134"/>
    </row>
    <row r="81" spans="3:9" ht="21" x14ac:dyDescent="0.5">
      <c r="C81" s="135"/>
      <c r="D81" s="78" t="str">
        <f>Matriz!$I$5</f>
        <v>Proceso</v>
      </c>
      <c r="E81" s="133">
        <f>GrafI!D16</f>
        <v>0</v>
      </c>
      <c r="F81" s="133"/>
      <c r="G81" s="134" t="str">
        <f>IFERROR(GrafI!E16,"")</f>
        <v/>
      </c>
      <c r="H81" s="134"/>
      <c r="I81" s="134"/>
    </row>
    <row r="82" spans="3:9" ht="21" x14ac:dyDescent="0.5">
      <c r="C82" s="135"/>
      <c r="D82" s="79" t="str">
        <f>IF(Matriz!$I$6=0,"",Matriz!$I$6)</f>
        <v>Satisfactorio</v>
      </c>
      <c r="E82" s="133">
        <f>GrafI!D17</f>
        <v>0</v>
      </c>
      <c r="F82" s="133"/>
      <c r="G82" s="134" t="str">
        <f>IFERROR(GrafI!E17,"")</f>
        <v/>
      </c>
      <c r="H82" s="134"/>
      <c r="I82" s="134"/>
    </row>
    <row r="83" spans="3:9" ht="23.5" x14ac:dyDescent="0.55000000000000004">
      <c r="C83" s="135"/>
      <c r="D83" s="64" t="s">
        <v>40</v>
      </c>
      <c r="E83" s="141">
        <f>SUM(E79:F82)</f>
        <v>0</v>
      </c>
      <c r="F83" s="142"/>
      <c r="G83" s="143">
        <f>SUM(G79:I82)</f>
        <v>0</v>
      </c>
      <c r="H83" s="144"/>
      <c r="I83" s="144"/>
    </row>
    <row r="85" spans="3:9" x14ac:dyDescent="0.35">
      <c r="C85" s="135" t="s">
        <v>466</v>
      </c>
      <c r="D85" s="136" t="s">
        <v>194</v>
      </c>
      <c r="E85" s="137"/>
      <c r="F85" s="137"/>
      <c r="G85" s="137"/>
      <c r="H85" s="137"/>
      <c r="I85" s="137"/>
    </row>
    <row r="86" spans="3:9" x14ac:dyDescent="0.35">
      <c r="C86" s="135"/>
      <c r="D86" s="57" t="s">
        <v>410</v>
      </c>
      <c r="E86" s="138" t="s">
        <v>411</v>
      </c>
      <c r="F86" s="139"/>
      <c r="G86" s="138" t="s">
        <v>412</v>
      </c>
      <c r="H86" s="140"/>
      <c r="I86" s="140"/>
    </row>
    <row r="87" spans="3:9" ht="21" x14ac:dyDescent="0.5">
      <c r="C87" s="135"/>
      <c r="D87" s="76" t="str">
        <f>Matriz!$I$3</f>
        <v>Previo Inicio</v>
      </c>
      <c r="E87" s="133">
        <f>GrafJ!D14</f>
        <v>0</v>
      </c>
      <c r="F87" s="133"/>
      <c r="G87" s="134" t="str">
        <f>IFERROR(GrafJ!E14,"")</f>
        <v/>
      </c>
      <c r="H87" s="134"/>
      <c r="I87" s="134"/>
    </row>
    <row r="88" spans="3:9" ht="21" x14ac:dyDescent="0.5">
      <c r="C88" s="135"/>
      <c r="D88" s="77" t="str">
        <f>Matriz!$I$4</f>
        <v>Inicio</v>
      </c>
      <c r="E88" s="133">
        <f>GrafJ!D15</f>
        <v>0</v>
      </c>
      <c r="F88" s="133"/>
      <c r="G88" s="134" t="str">
        <f>IFERROR(GrafJ!E15,"")</f>
        <v/>
      </c>
      <c r="H88" s="134"/>
      <c r="I88" s="134"/>
    </row>
    <row r="89" spans="3:9" ht="21" x14ac:dyDescent="0.5">
      <c r="C89" s="135"/>
      <c r="D89" s="78" t="str">
        <f>Matriz!$I$5</f>
        <v>Proceso</v>
      </c>
      <c r="E89" s="133">
        <f>GrafJ!D16</f>
        <v>0</v>
      </c>
      <c r="F89" s="133"/>
      <c r="G89" s="134" t="str">
        <f>IFERROR(GrafJ!E16,"")</f>
        <v/>
      </c>
      <c r="H89" s="134"/>
      <c r="I89" s="134"/>
    </row>
    <row r="90" spans="3:9" ht="21" x14ac:dyDescent="0.5">
      <c r="C90" s="135"/>
      <c r="D90" s="79" t="str">
        <f>IF(Matriz!$I$6=0,"",Matriz!$I$6)</f>
        <v>Satisfactorio</v>
      </c>
      <c r="E90" s="133">
        <f>GrafJ!D17</f>
        <v>0</v>
      </c>
      <c r="F90" s="133"/>
      <c r="G90" s="134" t="str">
        <f>IFERROR(GrafJ!E17,"")</f>
        <v/>
      </c>
      <c r="H90" s="134"/>
      <c r="I90" s="134"/>
    </row>
    <row r="91" spans="3:9" ht="23.5" x14ac:dyDescent="0.55000000000000004">
      <c r="C91" s="135"/>
      <c r="D91" s="64" t="s">
        <v>40</v>
      </c>
      <c r="E91" s="141">
        <f>SUM(E87:F90)</f>
        <v>0</v>
      </c>
      <c r="F91" s="142"/>
      <c r="G91" s="143">
        <f>SUM(G87:I90)</f>
        <v>0</v>
      </c>
      <c r="H91" s="144"/>
      <c r="I91" s="144"/>
    </row>
    <row r="93" spans="3:9" x14ac:dyDescent="0.35">
      <c r="C93" s="135" t="s">
        <v>467</v>
      </c>
      <c r="D93" s="136" t="s">
        <v>194</v>
      </c>
      <c r="E93" s="137"/>
      <c r="F93" s="137"/>
      <c r="G93" s="137"/>
      <c r="H93" s="137"/>
      <c r="I93" s="137"/>
    </row>
    <row r="94" spans="3:9" x14ac:dyDescent="0.35">
      <c r="C94" s="135"/>
      <c r="D94" s="57" t="s">
        <v>410</v>
      </c>
      <c r="E94" s="138" t="s">
        <v>411</v>
      </c>
      <c r="F94" s="139"/>
      <c r="G94" s="138" t="s">
        <v>412</v>
      </c>
      <c r="H94" s="140"/>
      <c r="I94" s="140"/>
    </row>
    <row r="95" spans="3:9" ht="21" x14ac:dyDescent="0.5">
      <c r="C95" s="135"/>
      <c r="D95" s="76" t="str">
        <f>Matriz!$I$3</f>
        <v>Previo Inicio</v>
      </c>
      <c r="E95" s="133">
        <f>GrafK!D14</f>
        <v>0</v>
      </c>
      <c r="F95" s="133"/>
      <c r="G95" s="134" t="str">
        <f>IFERROR(GrafK!E14,"")</f>
        <v/>
      </c>
      <c r="H95" s="134"/>
      <c r="I95" s="134"/>
    </row>
    <row r="96" spans="3:9" ht="21" x14ac:dyDescent="0.5">
      <c r="C96" s="135"/>
      <c r="D96" s="77" t="str">
        <f>Matriz!$I$4</f>
        <v>Inicio</v>
      </c>
      <c r="E96" s="133">
        <f>GrafK!D15</f>
        <v>0</v>
      </c>
      <c r="F96" s="133"/>
      <c r="G96" s="134" t="str">
        <f>IFERROR(GrafK!E15,"")</f>
        <v/>
      </c>
      <c r="H96" s="134"/>
      <c r="I96" s="134"/>
    </row>
    <row r="97" spans="3:9" ht="21" x14ac:dyDescent="0.5">
      <c r="C97" s="135"/>
      <c r="D97" s="78" t="str">
        <f>Matriz!$I$5</f>
        <v>Proceso</v>
      </c>
      <c r="E97" s="133">
        <f>GrafK!D16</f>
        <v>0</v>
      </c>
      <c r="F97" s="133"/>
      <c r="G97" s="134" t="str">
        <f>IFERROR(GrafK!E16,"")</f>
        <v/>
      </c>
      <c r="H97" s="134"/>
      <c r="I97" s="134"/>
    </row>
    <row r="98" spans="3:9" ht="21" x14ac:dyDescent="0.5">
      <c r="C98" s="135"/>
      <c r="D98" s="79" t="str">
        <f>IF(Matriz!$I$6=0,"",Matriz!$I$6)</f>
        <v>Satisfactorio</v>
      </c>
      <c r="E98" s="133">
        <f>GrafK!D17</f>
        <v>0</v>
      </c>
      <c r="F98" s="133"/>
      <c r="G98" s="134" t="str">
        <f>IFERROR(GrafK!E17,"")</f>
        <v/>
      </c>
      <c r="H98" s="134"/>
      <c r="I98" s="134"/>
    </row>
    <row r="99" spans="3:9" ht="23.5" x14ac:dyDescent="0.55000000000000004">
      <c r="C99" s="135"/>
      <c r="D99" s="64" t="s">
        <v>40</v>
      </c>
      <c r="E99" s="141">
        <f>SUM(E95:F98)</f>
        <v>0</v>
      </c>
      <c r="F99" s="142"/>
      <c r="G99" s="143">
        <f>SUM(G95:I98)</f>
        <v>0</v>
      </c>
      <c r="H99" s="144"/>
      <c r="I99" s="144"/>
    </row>
  </sheetData>
  <sheetProtection algorithmName="SHA-512" hashValue="MMl8zI8toJD4dcQccSr8rtgOIFqSBSDXQcbv/0s8V+HAyWbf8yoKkaIAam66LU9/MbOOikXohyJaNXmJIijHdQ==" saltValue="FIzzCXV78n7iolQGPwyGLA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82" priority="1" operator="containsText" text="✖">
      <formula>NOT(ISERROR(SEARCH("✖",M4)))</formula>
    </cfRule>
    <cfRule type="containsText" dxfId="181" priority="2" operator="containsText" text="✔">
      <formula>NOT(ISERROR(SEARCH("✔",M4)))</formula>
    </cfRule>
    <cfRule type="cellIs" dxfId="180" priority="3" operator="equal">
      <formula>0</formula>
    </cfRule>
    <cfRule type="cellIs" dxfId="17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19050</xdr:rowOff>
              </from>
              <to>
                <xdr:col>4</xdr:col>
                <xdr:colOff>57150</xdr:colOff>
                <xdr:row>2</xdr:row>
                <xdr:rowOff>6350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W9" sqref="W9:AA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1" spans="2:27" ht="14.5" customHeight="1" x14ac:dyDescent="0.35"/>
    <row r="2" spans="2:27" ht="14.5" customHeight="1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4" spans="2:27" ht="14.5" customHeight="1" x14ac:dyDescent="0.35"/>
    <row r="5" spans="2:27" ht="18.649999999999999" customHeight="1" x14ac:dyDescent="0.55000000000000004">
      <c r="B5" s="161" t="s">
        <v>181</v>
      </c>
      <c r="C5" s="161"/>
      <c r="D5" s="176">
        <f>Inicio!C10</f>
        <v>0</v>
      </c>
      <c r="E5" s="177"/>
      <c r="F5" s="44" t="s">
        <v>38</v>
      </c>
      <c r="G5" s="172" t="e">
        <f>VLOOKUP(D5,Data!$A$2:$H$303,6,FALSE)</f>
        <v>#N/A</v>
      </c>
      <c r="H5" s="172"/>
      <c r="I5" s="172"/>
      <c r="J5" s="172"/>
      <c r="K5" s="172"/>
      <c r="L5" s="172"/>
      <c r="M5" s="175" t="s">
        <v>39</v>
      </c>
      <c r="N5" s="175"/>
      <c r="O5" s="174" t="e">
        <f>VLOOKUP(D5,Data!$A$2:$H$303,5,FALSE)</f>
        <v>#N/A</v>
      </c>
      <c r="P5" s="174"/>
      <c r="Q5" s="174"/>
      <c r="R5" s="174"/>
      <c r="S5" s="174"/>
      <c r="T5" s="171" t="s">
        <v>185</v>
      </c>
      <c r="U5" s="171"/>
      <c r="V5" s="171"/>
      <c r="W5" s="174" t="e">
        <f>VLOOKUP(D5,Data!$A$2:$H$303,7,FALSE)</f>
        <v>#N/A</v>
      </c>
      <c r="X5" s="174"/>
      <c r="Y5" s="174"/>
      <c r="Z5" s="174"/>
      <c r="AA5" s="174"/>
    </row>
    <row r="6" spans="2:27" ht="14.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" customHeight="1" x14ac:dyDescent="0.35">
      <c r="B7" s="158" t="s">
        <v>182</v>
      </c>
      <c r="C7" s="158"/>
      <c r="D7" s="178" t="e">
        <f>VLOOKUP(D5,Data!$A$2:$H$303,2,FALSE)</f>
        <v>#N/A</v>
      </c>
      <c r="E7" s="178"/>
      <c r="F7" s="26" t="s">
        <v>183</v>
      </c>
      <c r="G7" s="173" t="str">
        <f>Inicio!F8</f>
        <v>Matematica</v>
      </c>
      <c r="H7" s="173"/>
      <c r="I7" s="173"/>
      <c r="J7" s="173"/>
      <c r="K7" s="173"/>
      <c r="L7" s="173"/>
      <c r="M7" s="171" t="s">
        <v>37</v>
      </c>
      <c r="N7" s="171"/>
      <c r="O7" s="174" t="e">
        <f>VLOOKUP(D5,Data!$A$2:$H$303,3,FALSE)</f>
        <v>#N/A</v>
      </c>
      <c r="P7" s="174"/>
      <c r="Q7" s="174"/>
      <c r="R7" s="174"/>
      <c r="S7" s="174"/>
      <c r="T7" s="171" t="s">
        <v>184</v>
      </c>
      <c r="U7" s="171"/>
      <c r="V7" s="171"/>
      <c r="W7" s="174">
        <f>Inicio!K8</f>
        <v>6</v>
      </c>
      <c r="X7" s="174"/>
      <c r="Y7" s="174"/>
      <c r="Z7" s="174"/>
      <c r="AA7" s="174"/>
    </row>
    <row r="8" spans="2:27" ht="14.5" customHeight="1" x14ac:dyDescent="0.35">
      <c r="B8" s="158"/>
      <c r="C8" s="158"/>
      <c r="D8" s="178"/>
      <c r="E8" s="178"/>
      <c r="F8" s="67"/>
      <c r="G8" s="173"/>
      <c r="H8" s="173"/>
      <c r="I8" s="173"/>
      <c r="J8" s="173"/>
      <c r="K8" s="173"/>
      <c r="L8" s="173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" customHeight="1" x14ac:dyDescent="0.35">
      <c r="B9" s="158"/>
      <c r="C9" s="158"/>
      <c r="D9" s="179"/>
      <c r="E9" s="179"/>
      <c r="F9" s="67"/>
      <c r="G9" s="174"/>
      <c r="H9" s="174"/>
      <c r="I9" s="174"/>
      <c r="J9" s="174"/>
      <c r="K9" s="174"/>
      <c r="L9" s="174"/>
      <c r="M9" s="171" t="s">
        <v>186</v>
      </c>
      <c r="N9" s="171"/>
      <c r="O9" s="174" t="e">
        <f>VLOOKUP(D5,Data!$A$2:$H$303,8,FALSE)</f>
        <v>#N/A</v>
      </c>
      <c r="P9" s="174"/>
      <c r="Q9" s="174"/>
      <c r="R9" s="174"/>
      <c r="S9" s="174"/>
      <c r="T9" s="171" t="s">
        <v>6</v>
      </c>
      <c r="U9" s="171"/>
      <c r="V9" s="171"/>
      <c r="W9" s="174" t="s">
        <v>159</v>
      </c>
      <c r="X9" s="174"/>
      <c r="Y9" s="174"/>
      <c r="Z9" s="174"/>
      <c r="AA9" s="174"/>
    </row>
    <row r="10" spans="2:27" ht="14.5" customHeight="1" x14ac:dyDescent="0.35"/>
    <row r="11" spans="2:27" ht="14.5" customHeight="1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" customHeight="1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" customHeight="1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" customHeight="1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" customHeight="1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" customHeight="1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" customHeight="1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" customHeight="1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" customHeight="1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" customHeight="1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" customHeight="1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3" t="s">
        <v>484</v>
      </c>
      <c r="AC21" s="163"/>
      <c r="AD21" s="163"/>
    </row>
    <row r="22" spans="2:30" ht="14.5" customHeight="1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64">
        <f>ResumenTotal!N44</f>
        <v>0</v>
      </c>
      <c r="AC22" s="164"/>
      <c r="AD22" s="164"/>
    </row>
    <row r="23" spans="2:30" ht="14.5" customHeight="1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64"/>
      <c r="AC23" s="164"/>
      <c r="AD23" s="164"/>
    </row>
    <row r="24" spans="2:30" ht="14.5" customHeight="1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64"/>
      <c r="AC24" s="164"/>
      <c r="AD24" s="164"/>
    </row>
    <row r="25" spans="2:30" ht="14.5" customHeight="1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" customHeight="1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" customHeight="1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" customHeight="1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" customHeight="1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" customHeight="1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" customHeight="1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" customHeight="1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" customHeight="1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" customHeight="1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" customHeight="1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" customHeight="1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" customHeight="1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" customHeight="1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" customHeight="1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" customHeight="1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" customHeight="1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" customHeight="1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" customHeight="1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" customHeight="1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" customHeight="1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" customHeight="1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" customHeight="1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" customHeight="1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" customHeight="1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" customHeight="1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" customHeight="1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" customHeight="1" x14ac:dyDescent="0.35"/>
    <row r="53" spans="2:27" ht="14.5" customHeight="1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ht="14.5" customHeight="1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ht="14.5" customHeight="1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zcQd+zWo4MiyomZAGxWLgtJ1JXKmXjmisHKFV/x1b0rsShkOJT7qeuFI9ohsg4PsEdmO3VL3+7lN2QAGmpnVtw==" saltValue="nEV7kKHqM8aFChGa2ETmKg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95250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146050</xdr:colOff>
                <xdr:row>8</xdr:row>
                <xdr:rowOff>95250</xdr:rowOff>
              </from>
              <to>
                <xdr:col>29</xdr:col>
                <xdr:colOff>603250</xdr:colOff>
                <xdr:row>13</xdr:row>
                <xdr:rowOff>165100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146050</xdr:colOff>
                <xdr:row>13</xdr:row>
                <xdr:rowOff>165100</xdr:rowOff>
              </from>
              <to>
                <xdr:col>29</xdr:col>
                <xdr:colOff>603250</xdr:colOff>
                <xdr:row>19</xdr:row>
                <xdr:rowOff>50800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T19" sqref="T19"/>
    </sheetView>
  </sheetViews>
  <sheetFormatPr baseColWidth="10" defaultRowHeight="14.5" x14ac:dyDescent="0.35"/>
  <cols>
    <col min="1" max="1" width="1.54296875" customWidth="1"/>
    <col min="2" max="2" width="4.72656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9" width="8.542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6" width="10.81640625" hidden="1" customWidth="1"/>
    <col min="57" max="57" width="11.54296875" hidden="1" customWidth="1"/>
    <col min="58" max="59" width="10.81640625" customWidth="1"/>
  </cols>
  <sheetData>
    <row r="1" spans="2:57" ht="14.5" customHeight="1" x14ac:dyDescent="0.35"/>
    <row r="2" spans="2:57" ht="14.5" customHeight="1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4" spans="2:57" ht="14.5" customHeight="1" x14ac:dyDescent="0.35"/>
    <row r="5" spans="2:57" ht="14.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ht="14.5" customHeight="1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RespA!G7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RespA!W9</f>
        <v>A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ht="14.5" customHeight="1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ht="14.5" customHeight="1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188" t="s">
        <v>158</v>
      </c>
      <c r="C11" s="188" t="s">
        <v>162</v>
      </c>
      <c r="D11" s="188" t="s">
        <v>161</v>
      </c>
      <c r="E11" s="188" t="s">
        <v>160</v>
      </c>
      <c r="F11" s="188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187" t="s">
        <v>170</v>
      </c>
      <c r="AB11" s="187" t="s">
        <v>171</v>
      </c>
      <c r="AC11" s="187" t="s">
        <v>191</v>
      </c>
      <c r="AD11" s="187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t="14.5" hidden="1" customHeight="1" x14ac:dyDescent="0.35">
      <c r="B12" s="188"/>
      <c r="C12" s="188"/>
      <c r="D12" s="188"/>
      <c r="E12" s="188"/>
      <c r="F12" s="188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187"/>
      <c r="AB12" s="187"/>
      <c r="AC12" s="187"/>
      <c r="AD12" s="187"/>
    </row>
    <row r="13" spans="2:57" ht="45" customHeight="1" x14ac:dyDescent="0.35">
      <c r="B13" s="188"/>
      <c r="C13" s="188"/>
      <c r="D13" s="188"/>
      <c r="E13" s="188"/>
      <c r="F13" s="188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87"/>
      <c r="AB13" s="187"/>
      <c r="AC13" s="187"/>
      <c r="AD13" s="187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4.5" customHeight="1" x14ac:dyDescent="0.35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" customHeight="1" x14ac:dyDescent="0.35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" customHeight="1" x14ac:dyDescent="0.35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" customHeight="1" x14ac:dyDescent="0.35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" customHeight="1" x14ac:dyDescent="0.35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" customHeight="1" x14ac:dyDescent="0.35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" customHeight="1" x14ac:dyDescent="0.35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" customHeight="1" x14ac:dyDescent="0.35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" customHeight="1" x14ac:dyDescent="0.35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" customHeight="1" x14ac:dyDescent="0.35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" customHeight="1" x14ac:dyDescent="0.35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" customHeight="1" x14ac:dyDescent="0.35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" customHeight="1" x14ac:dyDescent="0.35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" customHeight="1" x14ac:dyDescent="0.35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" customHeight="1" x14ac:dyDescent="0.35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" customHeight="1" x14ac:dyDescent="0.35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" customHeight="1" x14ac:dyDescent="0.35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" customHeight="1" x14ac:dyDescent="0.35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" customHeight="1" x14ac:dyDescent="0.35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" customHeight="1" x14ac:dyDescent="0.35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" customHeight="1" x14ac:dyDescent="0.35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" customHeight="1" x14ac:dyDescent="0.35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" customHeight="1" x14ac:dyDescent="0.35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" customHeight="1" x14ac:dyDescent="0.35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" customHeight="1" x14ac:dyDescent="0.35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" customHeight="1" x14ac:dyDescent="0.35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" customHeight="1" x14ac:dyDescent="0.35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" customHeight="1" x14ac:dyDescent="0.35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" customHeight="1" x14ac:dyDescent="0.35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" customHeight="1" x14ac:dyDescent="0.35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" customHeight="1" x14ac:dyDescent="0.35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" customHeight="1" x14ac:dyDescent="0.35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" customHeight="1" x14ac:dyDescent="0.35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" customHeight="1" x14ac:dyDescent="0.35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" customHeight="1" x14ac:dyDescent="0.35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" customHeight="1" x14ac:dyDescent="0.35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" customHeight="1" x14ac:dyDescent="0.35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" customHeight="1" x14ac:dyDescent="0.35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" customHeight="1" x14ac:dyDescent="0.35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" customHeight="1" x14ac:dyDescent="0.35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" customHeight="1" x14ac:dyDescent="0.35">
      <c r="AD54" s="38"/>
      <c r="BC54" s="36"/>
      <c r="BD54" s="36"/>
    </row>
    <row r="55" spans="2:57" ht="14.5" customHeight="1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ht="14.5" customHeight="1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" customHeight="1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" customHeight="1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" customHeight="1" x14ac:dyDescent="0.35"/>
    <row r="60" spans="2:57" ht="14.5" customHeight="1" x14ac:dyDescent="0.35"/>
    <row r="61" spans="2:57" ht="14.5" customHeight="1" x14ac:dyDescent="0.35"/>
    <row r="62" spans="2:57" ht="14.5" customHeight="1" x14ac:dyDescent="0.35"/>
    <row r="63" spans="2:57" ht="14.5" customHeight="1" x14ac:dyDescent="0.35"/>
    <row r="64" spans="2:57" ht="14.5" customHeight="1" x14ac:dyDescent="0.35"/>
    <row r="65" ht="14.5" customHeight="1" x14ac:dyDescent="0.35"/>
    <row r="66" ht="14.5" customHeight="1" x14ac:dyDescent="0.35"/>
  </sheetData>
  <sheetProtection algorithmName="SHA-512" hashValue="gp61uwermp9l537aMxQfs7exLvhEgFUJ0aD7pXw7M7yuFyeimvqSsFIEo6nT4AnFZtGgqy5NBMbQ7zXAR+xxEA==" saltValue="GjKjQtEot9kRXixAOCwksQ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78" priority="13" operator="containsText" text="✖">
      <formula>NOT(ISERROR(SEARCH("✖",M4)))</formula>
    </cfRule>
    <cfRule type="containsText" dxfId="177" priority="14" operator="containsText" text="✔">
      <formula>NOT(ISERROR(SEARCH("✔",M4)))</formula>
    </cfRule>
    <cfRule type="cellIs" dxfId="176" priority="15" operator="equal">
      <formula>0</formula>
    </cfRule>
    <cfRule type="cellIs" dxfId="175" priority="16" operator="equal">
      <formula>1</formula>
    </cfRule>
  </conditionalFormatting>
  <conditionalFormatting sqref="G14:Z53 G56:Z57">
    <cfRule type="cellIs" dxfId="174" priority="6" operator="equal">
      <formula>"✖"</formula>
    </cfRule>
    <cfRule type="cellIs" dxfId="173" priority="7" operator="equal">
      <formula>"✔"</formula>
    </cfRule>
  </conditionalFormatting>
  <conditionalFormatting sqref="AD14:AD53">
    <cfRule type="cellIs" dxfId="172" priority="4" operator="equal">
      <formula>"Previo Inicio"</formula>
    </cfRule>
    <cfRule type="cellIs" dxfId="171" priority="3" operator="equal">
      <formula>"Inicio"</formula>
    </cfRule>
    <cfRule type="cellIs" dxfId="170" priority="2" operator="equal">
      <formula>"Proceso"</formula>
    </cfRule>
    <cfRule type="cellIs" dxfId="169" priority="1" operator="equal">
      <formula>"Satisfactorio"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6</xdr:row>
                <xdr:rowOff>69850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184150</xdr:colOff>
                <xdr:row>6</xdr:row>
                <xdr:rowOff>88900</xdr:rowOff>
              </from>
              <to>
                <xdr:col>32</xdr:col>
                <xdr:colOff>635000</xdr:colOff>
                <xdr:row>12</xdr:row>
                <xdr:rowOff>330200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X19" sqref="X19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ht="5.15" customHeight="1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ResA!H7</f>
        <v>Matematica</v>
      </c>
      <c r="H7" s="148"/>
      <c r="I7" s="148"/>
      <c r="J7" s="148"/>
      <c r="K7" s="199" t="s">
        <v>184</v>
      </c>
      <c r="L7" s="199"/>
      <c r="M7" s="200">
        <f>ResA!Q7</f>
        <v>6</v>
      </c>
      <c r="N7" s="200"/>
      <c r="O7" s="201" t="s">
        <v>6</v>
      </c>
      <c r="P7" s="201"/>
      <c r="Q7" s="200" t="str">
        <f>ResA!W7</f>
        <v>A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ht="14.5" customHeight="1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ht="14.5" customHeight="1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COUNTIF(ResA!$AD$14:$AD$53,GrafA!B14)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COUNTIF(ResA!$AD$14:$AD$53,GrafA!B15)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COUNTIF(ResA!$AD$14:$AD$53,GrafA!B16)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Y15AS5uUk6i2mXznJFA43/Qv+3/hU/VZ/AdcyZLK/UfJLekdlVve6Jedef5GwMciXY7CnViEGFl0zeUFx/j1Yg==" saltValue="GGnxg31pmMFDhreqavxW6A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68" priority="3" operator="containsText" text="✖">
      <formula>NOT(ISERROR(SEARCH("✖",K4)))</formula>
    </cfRule>
    <cfRule type="containsText" dxfId="167" priority="4" operator="containsText" text="✔">
      <formula>NOT(ISERROR(SEARCH("✔",K4)))</formula>
    </cfRule>
    <cfRule type="cellIs" dxfId="166" priority="5" operator="equal">
      <formula>0</formula>
    </cfRule>
    <cfRule type="cellIs" dxfId="165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57150</xdr:colOff>
                <xdr:row>0</xdr:row>
                <xdr:rowOff>31750</xdr:rowOff>
              </from>
              <to>
                <xdr:col>4</xdr:col>
                <xdr:colOff>31750</xdr:colOff>
                <xdr:row>2</xdr:row>
                <xdr:rowOff>19050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S15" sqref="S1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409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ResumenTotal!N45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1G73rEyj1uVoY+q+4FZ3Yx4GhWCKbPM3MTEYbSyh/+an5wmJVEzfaULmPoNtw5ZgLZoC0chRTEDiZPg31XGitA==" saltValue="fRlv6ggZAUiuXyOkdeVY3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R14" sqref="R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ht="14.5" customHeight="1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ht="14.5" customHeight="1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.15" customHeight="1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" customHeight="1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RespB!G7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RespB!W9</f>
        <v>B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ht="14.5" customHeight="1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ht="14.5" customHeight="1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" hidden="1" customHeight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zl8CciNs3EZP0A7Ndf8SVA0ZIB8iv72X98tpn+9Xpj0HtW3JzOyQkoyFc0C/ds0XTO0gk91d5gvVNEGPwToQw==" saltValue="OejEkuiSuwty6pugIGIuI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64" priority="7" operator="containsText" text="✖">
      <formula>NOT(ISERROR(SEARCH("✖",M4)))</formula>
    </cfRule>
    <cfRule type="containsText" dxfId="163" priority="8" operator="containsText" text="✔">
      <formula>NOT(ISERROR(SEARCH("✔",M4)))</formula>
    </cfRule>
    <cfRule type="cellIs" dxfId="162" priority="9" operator="equal">
      <formula>0</formula>
    </cfRule>
    <cfRule type="cellIs" dxfId="161" priority="10" operator="equal">
      <formula>1</formula>
    </cfRule>
  </conditionalFormatting>
  <conditionalFormatting sqref="G14:Z53 G56:Z57">
    <cfRule type="cellIs" dxfId="160" priority="5" operator="equal">
      <formula>"✖"</formula>
    </cfRule>
    <cfRule type="cellIs" dxfId="159" priority="6" operator="equal">
      <formula>"✔"</formula>
    </cfRule>
  </conditionalFormatting>
  <conditionalFormatting sqref="AD14:AD53">
    <cfRule type="cellIs" dxfId="158" priority="1" operator="equal">
      <formula>"Satisfactorio"</formula>
    </cfRule>
    <cfRule type="cellIs" dxfId="157" priority="2" operator="equal">
      <formula>"Proceso"</formula>
    </cfRule>
    <cfRule type="cellIs" dxfId="156" priority="3" operator="equal">
      <formula>"Inicio"</formula>
    </cfRule>
    <cfRule type="cellIs" dxfId="15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146050</xdr:colOff>
                <xdr:row>1</xdr:row>
                <xdr:rowOff>38100</xdr:rowOff>
              </from>
              <to>
                <xdr:col>32</xdr:col>
                <xdr:colOff>596900</xdr:colOff>
                <xdr:row>5</xdr:row>
                <xdr:rowOff>133350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146050</xdr:colOff>
                <xdr:row>5</xdr:row>
                <xdr:rowOff>146050</xdr:rowOff>
              </from>
              <to>
                <xdr:col>32</xdr:col>
                <xdr:colOff>596900</xdr:colOff>
                <xdr:row>12</xdr:row>
                <xdr:rowOff>203200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X15" sqref="X15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ResB!H7</f>
        <v>Matematica</v>
      </c>
      <c r="H7" s="148"/>
      <c r="I7" s="148"/>
      <c r="J7" s="148"/>
      <c r="K7" s="199" t="s">
        <v>184</v>
      </c>
      <c r="L7" s="199"/>
      <c r="M7" s="200">
        <f>ResB!Q7</f>
        <v>6</v>
      </c>
      <c r="N7" s="200"/>
      <c r="O7" s="201" t="s">
        <v>6</v>
      </c>
      <c r="P7" s="201"/>
      <c r="Q7" s="200" t="str">
        <f>ResB!W7</f>
        <v>B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COUNTIF(ResB!$AD$14:$AD$53,GrafA!B14)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COUNTIF(ResB!$AD$14:$AD$53,GrafA!B15)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COUNTIF(ResB!$AD$14:$AD$53,GrafA!B16)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k7FH092UL/0VvKZoNOZm0+4L/6IIaCbS8NsNCK8tupL1UMUQ2yh3xXwzzKrApkRJtDf13QzuOuEXICGyGsPO1g==" saltValue="5zrKGpCp8eVADl/ASzAYi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54" priority="1" operator="containsText" text="✖">
      <formula>NOT(ISERROR(SEARCH("✖",K4)))</formula>
    </cfRule>
    <cfRule type="containsText" dxfId="153" priority="2" operator="containsText" text="✔">
      <formula>NOT(ISERROR(SEARCH("✔",K4)))</formula>
    </cfRule>
    <cfRule type="cellIs" dxfId="152" priority="3" operator="equal">
      <formula>0</formula>
    </cfRule>
    <cfRule type="cellIs" dxfId="15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R12" sqref="R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418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ResumenTotal!N46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6Q8zZEJ35pVy/mz+RK27DQDu/BoYs/p00Rjyq9AdJzHDznH3KEn/Q504J4S0mtt3v+OW4/x2o/TkgK46KKNk4g==" saltValue="1WrjiYSZjqrO9Tfvc7Ebc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609600</xdr:colOff>
                <xdr:row>6</xdr:row>
                <xdr:rowOff>19050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146050</xdr:colOff>
                <xdr:row>6</xdr:row>
                <xdr:rowOff>19050</xdr:rowOff>
              </from>
              <to>
                <xdr:col>29</xdr:col>
                <xdr:colOff>603250</xdr:colOff>
                <xdr:row>11</xdr:row>
                <xdr:rowOff>76200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146050</xdr:colOff>
                <xdr:row>11</xdr:row>
                <xdr:rowOff>88900</xdr:rowOff>
              </from>
              <to>
                <xdr:col>29</xdr:col>
                <xdr:colOff>603250</xdr:colOff>
                <xdr:row>16</xdr:row>
                <xdr:rowOff>146050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I14" sqref="I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RespC!G7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RespC!W9</f>
        <v>C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0SuX80TxGzjg9qVlZQgHkZpEp+s0SWnGoNxAALbOaKXBUJfzMCP52ijnMlEm9ycOFVL8vNch7GezuSLtE4nug==" saltValue="SlH+TlWlxQoD4+u6j9Xln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50" priority="7" operator="containsText" text="✖">
      <formula>NOT(ISERROR(SEARCH("✖",M4)))</formula>
    </cfRule>
    <cfRule type="containsText" dxfId="149" priority="8" operator="containsText" text="✔">
      <formula>NOT(ISERROR(SEARCH("✔",M4)))</formula>
    </cfRule>
    <cfRule type="cellIs" dxfId="148" priority="9" operator="equal">
      <formula>0</formula>
    </cfRule>
    <cfRule type="cellIs" dxfId="147" priority="10" operator="equal">
      <formula>1</formula>
    </cfRule>
  </conditionalFormatting>
  <conditionalFormatting sqref="G14:Z53 G56:Z57">
    <cfRule type="cellIs" dxfId="146" priority="5" operator="equal">
      <formula>"✖"</formula>
    </cfRule>
    <cfRule type="cellIs" dxfId="145" priority="6" operator="equal">
      <formula>"✔"</formula>
    </cfRule>
  </conditionalFormatting>
  <conditionalFormatting sqref="AD14:AD53">
    <cfRule type="cellIs" dxfId="144" priority="1" operator="equal">
      <formula>"Satisfactorio"</formula>
    </cfRule>
    <cfRule type="cellIs" dxfId="143" priority="2" operator="equal">
      <formula>"Proceso"</formula>
    </cfRule>
    <cfRule type="cellIs" dxfId="142" priority="3" operator="equal">
      <formula>"Inicio"</formula>
    </cfRule>
    <cfRule type="cellIs" dxfId="14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X7" sqref="X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ResC!H7</f>
        <v>Matematica</v>
      </c>
      <c r="H7" s="148"/>
      <c r="I7" s="148"/>
      <c r="J7" s="148"/>
      <c r="K7" s="199" t="s">
        <v>184</v>
      </c>
      <c r="L7" s="199"/>
      <c r="M7" s="200">
        <f>ResC!Q7</f>
        <v>6</v>
      </c>
      <c r="N7" s="200"/>
      <c r="O7" s="201" t="s">
        <v>6</v>
      </c>
      <c r="P7" s="201"/>
      <c r="Q7" s="200" t="str">
        <f>ResC!W7</f>
        <v>C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COUNTIF(ResC!$AD$14:$AD$53,GrafA!B14)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COUNTIF(ResC!$AD$14:$AD$53,GrafA!B15)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COUNTIF(ResC!$AD$14:$AD$53,GrafA!B16)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g6bSkb8GeMkyyKGnzTwQy3d6VLcuoQ+zLu3kqf2i2ezEjIdmsvTzASr2O1Q+ln8p4SHHR0B+xLhol93Qeng+6w==" saltValue="rtN5sl74iQh/ivslJ+wL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40" priority="1" operator="containsText" text="✖">
      <formula>NOT(ISERROR(SEARCH("✖",K4)))</formula>
    </cfRule>
    <cfRule type="containsText" dxfId="139" priority="2" operator="containsText" text="✔">
      <formula>NOT(ISERROR(SEARCH("✔",K4)))</formula>
    </cfRule>
    <cfRule type="cellIs" dxfId="138" priority="3" operator="equal">
      <formula>0</formula>
    </cfRule>
    <cfRule type="cellIs" dxfId="13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M14" sqref="M14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419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ResumenTotal!N47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6b7lqyY3oIbVLsJB7088q3gys+OBwY7ecbRDgI6Htt8HGHIkm7PZFbmbuBObB6XHhfmoTIURNVKMaMnYJgiCVg==" saltValue="olsjTmo5R2k/lQXAQR5iJg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Q19" sqref="Q19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RespD!G7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RespD!W9</f>
        <v>D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/pGWV35leMQEH3uSpsJF9SM0I3/etkWOQEvyENPJ/tsAxebDFA1/SaB8gBPmPff16ySRTteuZmhxYSsKz0oOlA==" saltValue="r/T+Eq8gjEkBEyAYSvJpE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36" priority="7" operator="containsText" text="✖">
      <formula>NOT(ISERROR(SEARCH("✖",M4)))</formula>
    </cfRule>
    <cfRule type="containsText" dxfId="135" priority="8" operator="containsText" text="✔">
      <formula>NOT(ISERROR(SEARCH("✔",M4)))</formula>
    </cfRule>
    <cfRule type="cellIs" dxfId="134" priority="9" operator="equal">
      <formula>0</formula>
    </cfRule>
    <cfRule type="cellIs" dxfId="133" priority="10" operator="equal">
      <formula>1</formula>
    </cfRule>
  </conditionalFormatting>
  <conditionalFormatting sqref="G14:Z53 G56:Z57">
    <cfRule type="cellIs" dxfId="132" priority="5" operator="equal">
      <formula>"✖"</formula>
    </cfRule>
    <cfRule type="cellIs" dxfId="131" priority="6" operator="equal">
      <formula>"✔"</formula>
    </cfRule>
  </conditionalFormatting>
  <conditionalFormatting sqref="AD14:AD53">
    <cfRule type="cellIs" dxfId="130" priority="1" operator="equal">
      <formula>"Satisfactorio"</formula>
    </cfRule>
    <cfRule type="cellIs" dxfId="129" priority="2" operator="equal">
      <formula>"Proceso"</formula>
    </cfRule>
    <cfRule type="cellIs" dxfId="128" priority="3" operator="equal">
      <formula>"Inicio"</formula>
    </cfRule>
    <cfRule type="cellIs" dxfId="12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ResD!H7</f>
        <v>Matematica</v>
      </c>
      <c r="H7" s="148"/>
      <c r="I7" s="148"/>
      <c r="J7" s="148"/>
      <c r="K7" s="199" t="s">
        <v>184</v>
      </c>
      <c r="L7" s="199"/>
      <c r="M7" s="200">
        <f>ResD!Q7</f>
        <v>6</v>
      </c>
      <c r="N7" s="200"/>
      <c r="O7" s="201" t="s">
        <v>6</v>
      </c>
      <c r="P7" s="201"/>
      <c r="Q7" s="200" t="str">
        <f>ResD!W7</f>
        <v>D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COUNTIF(ResD!$AD$14:$AD$53,GrafA!B14)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COUNTIF(ResD!$AD$14:$AD$53,GrafA!B15)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COUNTIF(ResD!$AD$14:$AD$53,GrafA!B16)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4CqalSE8js9nkY1vYihgE+4vSJrh6P/Ir0Ly2msASyWsTQsiquTow8GhKQuyyGZLVvSvfvXEOiDt8aY2Aiu5kg==" saltValue="toypDq3w0wrlWb1/Kyravw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26" priority="1" operator="containsText" text="✖">
      <formula>NOT(ISERROR(SEARCH("✖",K4)))</formula>
    </cfRule>
    <cfRule type="containsText" dxfId="125" priority="2" operator="containsText" text="✔">
      <formula>NOT(ISERROR(SEARCH("✔",K4)))</formula>
    </cfRule>
    <cfRule type="cellIs" dxfId="124" priority="3" operator="equal">
      <formula>0</formula>
    </cfRule>
    <cfRule type="cellIs" dxfId="12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Q12" sqref="Q12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461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ResumenTotal!N48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qhl4Q5WF+9iOH0z9ZXJaxE1SOlCVnDWSA2DvDnxznq4C7vWqIb/ZwBDDcYjHAyfabcRx6pdV5lelXp72fmobUA==" saltValue="8V0wkwx1RCPAd6ulUJck8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19050</xdr:rowOff>
              </from>
              <to>
                <xdr:col>29</xdr:col>
                <xdr:colOff>584200</xdr:colOff>
                <xdr:row>6</xdr:row>
                <xdr:rowOff>38100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38100</xdr:rowOff>
              </from>
              <to>
                <xdr:col>29</xdr:col>
                <xdr:colOff>584200</xdr:colOff>
                <xdr:row>11</xdr:row>
                <xdr:rowOff>95250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107950</xdr:rowOff>
              </from>
              <to>
                <xdr:col>29</xdr:col>
                <xdr:colOff>584200</xdr:colOff>
                <xdr:row>16</xdr:row>
                <xdr:rowOff>165100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S17" sqref="S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RespE!G7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RespE!W9</f>
        <v>E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z0VogGKiKwNS31Mqlv/EX0I7iprlZa4wWCqimI51lVAnES1BygYBiTRXDe7A81hpxeVZv33NY8z2+95LsQcqw==" saltValue="KgTTD/dGa3AVSrlQpaWtV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22" priority="7" operator="containsText" text="✖">
      <formula>NOT(ISERROR(SEARCH("✖",M4)))</formula>
    </cfRule>
    <cfRule type="containsText" dxfId="121" priority="8" operator="containsText" text="✔">
      <formula>NOT(ISERROR(SEARCH("✔",M4)))</formula>
    </cfRule>
    <cfRule type="cellIs" dxfId="120" priority="9" operator="equal">
      <formula>0</formula>
    </cfRule>
    <cfRule type="cellIs" dxfId="119" priority="10" operator="equal">
      <formula>1</formula>
    </cfRule>
  </conditionalFormatting>
  <conditionalFormatting sqref="G14:Z53 G56:Z57">
    <cfRule type="cellIs" dxfId="118" priority="5" operator="equal">
      <formula>"✖"</formula>
    </cfRule>
    <cfRule type="cellIs" dxfId="117" priority="6" operator="equal">
      <formula>"✔"</formula>
    </cfRule>
  </conditionalFormatting>
  <conditionalFormatting sqref="AD14:AD53">
    <cfRule type="cellIs" dxfId="116" priority="1" operator="equal">
      <formula>"Satisfactorio"</formula>
    </cfRule>
    <cfRule type="cellIs" dxfId="115" priority="2" operator="equal">
      <formula>"Proceso"</formula>
    </cfRule>
    <cfRule type="cellIs" dxfId="114" priority="3" operator="equal">
      <formula>"Inicio"</formula>
    </cfRule>
    <cfRule type="cellIs" dxfId="11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N17" sqref="N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ResE!H7</f>
        <v>Matematica</v>
      </c>
      <c r="H7" s="148"/>
      <c r="I7" s="148"/>
      <c r="J7" s="148"/>
      <c r="K7" s="199" t="s">
        <v>184</v>
      </c>
      <c r="L7" s="199"/>
      <c r="M7" s="200">
        <f>ResE!Q7</f>
        <v>6</v>
      </c>
      <c r="N7" s="200"/>
      <c r="O7" s="201" t="s">
        <v>6</v>
      </c>
      <c r="P7" s="201"/>
      <c r="Q7" s="200" t="str">
        <f>ResE!W7</f>
        <v>E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COUNTIF(ResE!$AD$14:$AD$53,GrafA!B14)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COUNTIF(ResE!$AD$14:$AD$53,GrafA!B15)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COUNTIF(ResE!$AD$14:$AD$53,GrafA!B16)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+YPpQEj2X8bpeS/jIpXDAooOxRlim0U5GEewLTurz0AfhNwMhSR1ixuYKXQ3A5CaLE+oyrqXLcC0vwsDFJJknA==" saltValue="E9ZYyXSqrkIPXRabqEHeo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12" priority="1" operator="containsText" text="✖">
      <formula>NOT(ISERROR(SEARCH("✖",K4)))</formula>
    </cfRule>
    <cfRule type="containsText" dxfId="111" priority="2" operator="containsText" text="✔">
      <formula>NOT(ISERROR(SEARCH("✔",K4)))</formula>
    </cfRule>
    <cfRule type="cellIs" dxfId="110" priority="3" operator="equal">
      <formula>0</formula>
    </cfRule>
    <cfRule type="cellIs" dxfId="10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U17" sqref="U17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462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ResumenTotal!N49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sQtbpJ60cw5v8hZgYfk52q3cCF2APda23Lt8UBRD5FyUAZ+jucqo7/FuylS37jDzgM0lCMHtyKqMf8RJu++baw==" saltValue="nXeLBiSjX8h/YVFZaiNzo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0</xdr:rowOff>
              </from>
              <to>
                <xdr:col>29</xdr:col>
                <xdr:colOff>584200</xdr:colOff>
                <xdr:row>6</xdr:row>
                <xdr:rowOff>19050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19050</xdr:rowOff>
              </from>
              <to>
                <xdr:col>29</xdr:col>
                <xdr:colOff>584200</xdr:colOff>
                <xdr:row>11</xdr:row>
                <xdr:rowOff>76200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88900</xdr:rowOff>
              </from>
              <to>
                <xdr:col>29</xdr:col>
                <xdr:colOff>584200</xdr:colOff>
                <xdr:row>16</xdr:row>
                <xdr:rowOff>152400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L14" sqref="L14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RespF!G7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RespF!W9</f>
        <v>F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kngZ5dx6bD2KjlPuJ/ydh7wmE9P8TYLHb00d8Ssk88tAcqaVql9RghFRq7pbGewU9XSx5dwqSMINF7LPLGqvTA==" saltValue="zBHu39PL9ui+ib1tfcmvb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08" priority="7" operator="containsText" text="✖">
      <formula>NOT(ISERROR(SEARCH("✖",M4)))</formula>
    </cfRule>
    <cfRule type="containsText" dxfId="107" priority="8" operator="containsText" text="✔">
      <formula>NOT(ISERROR(SEARCH("✔",M4)))</formula>
    </cfRule>
    <cfRule type="cellIs" dxfId="106" priority="9" operator="equal">
      <formula>0</formula>
    </cfRule>
    <cfRule type="cellIs" dxfId="105" priority="10" operator="equal">
      <formula>1</formula>
    </cfRule>
  </conditionalFormatting>
  <conditionalFormatting sqref="G14:Z53 G56:Z57">
    <cfRule type="cellIs" dxfId="104" priority="5" operator="equal">
      <formula>"✖"</formula>
    </cfRule>
    <cfRule type="cellIs" dxfId="103" priority="6" operator="equal">
      <formula>"✔"</formula>
    </cfRule>
  </conditionalFormatting>
  <conditionalFormatting sqref="AD14:AD53">
    <cfRule type="cellIs" dxfId="102" priority="1" operator="equal">
      <formula>"Satisfactorio"</formula>
    </cfRule>
    <cfRule type="cellIs" dxfId="101" priority="2" operator="equal">
      <formula>"Proceso"</formula>
    </cfRule>
    <cfRule type="cellIs" dxfId="100" priority="3" operator="equal">
      <formula>"Inicio"</formula>
    </cfRule>
    <cfRule type="cellIs" dxfId="9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ResF!H7</f>
        <v>Matematica</v>
      </c>
      <c r="H7" s="148"/>
      <c r="I7" s="148"/>
      <c r="J7" s="148"/>
      <c r="K7" s="199" t="s">
        <v>184</v>
      </c>
      <c r="L7" s="199"/>
      <c r="M7" s="200">
        <f>ResF!Q7</f>
        <v>6</v>
      </c>
      <c r="N7" s="200"/>
      <c r="O7" s="201" t="s">
        <v>6</v>
      </c>
      <c r="P7" s="201"/>
      <c r="Q7" s="200" t="str">
        <f>ResF!W7</f>
        <v>F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COUNTIF(ResF!$AD$14:$AD$53,GrafA!B14)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COUNTIF(ResF!$AD$14:$AD$53,GrafA!B15)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COUNTIF(ResF!$AD$14:$AD$53,GrafA!B16)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riwNg/3C2xF7jYvwPkh0+5BYhPDH32kMFhyzGx9dT25MJVUSno5jL5HpCfAEgGyDC2QLA0u+kh8p3SoClRcO1w==" saltValue="GNWzcjOOh4E0Ug7yVzEXa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98" priority="1" operator="containsText" text="✖">
      <formula>NOT(ISERROR(SEARCH("✖",K4)))</formula>
    </cfRule>
    <cfRule type="containsText" dxfId="97" priority="2" operator="containsText" text="✔">
      <formula>NOT(ISERROR(SEARCH("✔",K4)))</formula>
    </cfRule>
    <cfRule type="cellIs" dxfId="96" priority="3" operator="equal">
      <formula>0</formula>
    </cfRule>
    <cfRule type="cellIs" dxfId="9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U19" sqref="U19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463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ResumenTotal!N50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lMwmd2xqrWszJS1PVvEqIWV1jhLz+ImKqdQ/XKq9WJ+dZ066eGaAhSZ9R99vIEQ8uxysxZTqSNbveIzhuOTDDA==" saltValue="UADjeL9K1ns0qtCtXxvjV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Q17" sqref="Q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9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RespG!G7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RespG!W9</f>
        <v>G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LJ+4A69zsmejlqzyHABdUPo5+mr0xltqj94b5N08xD6jC8HXcbp7gISmvVMXfAE6J2I7jiuhns6OKib3SBcwg==" saltValue="YCpR9gvtai9c/qKSztT0a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4" priority="7" operator="containsText" text="✖">
      <formula>NOT(ISERROR(SEARCH("✖",M4)))</formula>
    </cfRule>
    <cfRule type="containsText" dxfId="93" priority="8" operator="containsText" text="✔">
      <formula>NOT(ISERROR(SEARCH("✔",M4)))</formula>
    </cfRule>
    <cfRule type="cellIs" dxfId="92" priority="9" operator="equal">
      <formula>0</formula>
    </cfRule>
    <cfRule type="cellIs" dxfId="91" priority="10" operator="equal">
      <formula>1</formula>
    </cfRule>
  </conditionalFormatting>
  <conditionalFormatting sqref="G14:Z53 G56:Z57">
    <cfRule type="cellIs" dxfId="90" priority="5" operator="equal">
      <formula>"✖"</formula>
    </cfRule>
    <cfRule type="cellIs" dxfId="89" priority="6" operator="equal">
      <formula>"✔"</formula>
    </cfRule>
  </conditionalFormatting>
  <conditionalFormatting sqref="AD14:AD53">
    <cfRule type="cellIs" dxfId="88" priority="1" operator="equal">
      <formula>"Satisfactorio"</formula>
    </cfRule>
    <cfRule type="cellIs" dxfId="87" priority="2" operator="equal">
      <formula>"Proceso"</formula>
    </cfRule>
    <cfRule type="cellIs" dxfId="86" priority="3" operator="equal">
      <formula>"Inicio"</formula>
    </cfRule>
    <cfRule type="cellIs" dxfId="8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ResG!H7</f>
        <v>Matematica</v>
      </c>
      <c r="H7" s="148"/>
      <c r="I7" s="148"/>
      <c r="J7" s="148"/>
      <c r="K7" s="199" t="s">
        <v>184</v>
      </c>
      <c r="L7" s="199"/>
      <c r="M7" s="200">
        <f>ResG!Q7</f>
        <v>6</v>
      </c>
      <c r="N7" s="200"/>
      <c r="O7" s="201" t="s">
        <v>6</v>
      </c>
      <c r="P7" s="201"/>
      <c r="Q7" s="200" t="str">
        <f>ResG!W7</f>
        <v>G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COUNTIF(ResG!$AD$14:$AD$53,GrafA!B14)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COUNTIF(ResG!$AD$14:$AD$53,GrafA!B15)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COUNTIF(ResG!$AD$14:$AD$53,GrafA!B16)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OoU8oq8r36VYwbcLvtbJvRMCmbAibNVHhju7UpxJlBKowaYtAGqrF+Y91d0v6MLqwHRifKzb32jiqRSbOaRLQg==" saltValue="C+VlQn7yWyeAM5TlMUiZ3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4" priority="1" operator="containsText" text="✖">
      <formula>NOT(ISERROR(SEARCH("✖",K4)))</formula>
    </cfRule>
    <cfRule type="containsText" dxfId="83" priority="2" operator="containsText" text="✔">
      <formula>NOT(ISERROR(SEARCH("✔",K4)))</formula>
    </cfRule>
    <cfRule type="cellIs" dxfId="82" priority="3" operator="equal">
      <formula>0</formula>
    </cfRule>
    <cfRule type="cellIs" dxfId="8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Q23" sqref="Q23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464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ResumenTotal!N51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5s+3dCCBciU0PeIH6PHkXwsN421PI1JQuscnSE928b+GSHcw+GGSFbscbXbR3Tf5EQO+N4fmPc6u/DJQ9WdNFQ==" saltValue="0d7KE/tPWzPpF2r2wJweYA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146050</xdr:colOff>
                <xdr:row>1</xdr:row>
                <xdr:rowOff>0</xdr:rowOff>
              </from>
              <to>
                <xdr:col>29</xdr:col>
                <xdr:colOff>603250</xdr:colOff>
                <xdr:row>6</xdr:row>
                <xdr:rowOff>19050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133350</xdr:colOff>
                <xdr:row>6</xdr:row>
                <xdr:rowOff>19050</xdr:rowOff>
              </from>
              <to>
                <xdr:col>29</xdr:col>
                <xdr:colOff>590550</xdr:colOff>
                <xdr:row>11</xdr:row>
                <xdr:rowOff>76200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133350</xdr:colOff>
                <xdr:row>11</xdr:row>
                <xdr:rowOff>88900</xdr:rowOff>
              </from>
              <to>
                <xdr:col>29</xdr:col>
                <xdr:colOff>590550</xdr:colOff>
                <xdr:row>16</xdr:row>
                <xdr:rowOff>152400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O18" sqref="O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RespH!G7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RespH!W9</f>
        <v>H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XAceDJdOstwPrbgY+NpDvL4Kr/lx2+fPaCFCrufFnrFXHnVEoV1kwSnZjUG61SxHqtkSAFvQXaCTfYosEMWQmQ==" saltValue="zkKyTVkLv48x0Q4VnwHuHw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0" priority="7" operator="containsText" text="✖">
      <formula>NOT(ISERROR(SEARCH("✖",M4)))</formula>
    </cfRule>
    <cfRule type="containsText" dxfId="79" priority="8" operator="containsText" text="✔">
      <formula>NOT(ISERROR(SEARCH("✔",M4)))</formula>
    </cfRule>
    <cfRule type="cellIs" dxfId="78" priority="9" operator="equal">
      <formula>0</formula>
    </cfRule>
    <cfRule type="cellIs" dxfId="77" priority="10" operator="equal">
      <formula>1</formula>
    </cfRule>
  </conditionalFormatting>
  <conditionalFormatting sqref="G14:Z53 G56:Z57">
    <cfRule type="cellIs" dxfId="76" priority="5" operator="equal">
      <formula>"✖"</formula>
    </cfRule>
    <cfRule type="cellIs" dxfId="75" priority="6" operator="equal">
      <formula>"✔"</formula>
    </cfRule>
  </conditionalFormatting>
  <conditionalFormatting sqref="AD14:AD53">
    <cfRule type="cellIs" dxfId="74" priority="1" operator="equal">
      <formula>"Satisfactorio"</formula>
    </cfRule>
    <cfRule type="cellIs" dxfId="73" priority="2" operator="equal">
      <formula>"Proceso"</formula>
    </cfRule>
    <cfRule type="cellIs" dxfId="72" priority="3" operator="equal">
      <formula>"Inicio"</formula>
    </cfRule>
    <cfRule type="cellIs" dxfId="7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ResH!H7</f>
        <v>Matematica</v>
      </c>
      <c r="H7" s="148"/>
      <c r="I7" s="148"/>
      <c r="J7" s="148"/>
      <c r="K7" s="199" t="s">
        <v>184</v>
      </c>
      <c r="L7" s="199"/>
      <c r="M7" s="200">
        <f>ResH!Q7</f>
        <v>6</v>
      </c>
      <c r="N7" s="200"/>
      <c r="O7" s="201" t="s">
        <v>6</v>
      </c>
      <c r="P7" s="201"/>
      <c r="Q7" s="200" t="str">
        <f>ResH!W7</f>
        <v>H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COUNTIF(ResH!$AD$14:$AD$53,GrafA!B14)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COUNTIF(ResH!$AD$14:$AD$53,GrafA!B15)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COUNTIF(ResH!$AD$14:$AD$53,GrafA!B16)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58OaOef2Ha/O2w/plTvRCUquR+UWPdrr3OoexhEmlEHK6ZP6GCj2ulTK+rctGYV6wOpYddoaDcZPgIdZDDMMNg==" saltValue="3CbMcvwbGedc9AMPXsfy3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0" priority="1" operator="containsText" text="✖">
      <formula>NOT(ISERROR(SEARCH("✖",K4)))</formula>
    </cfRule>
    <cfRule type="containsText" dxfId="69" priority="2" operator="containsText" text="✔">
      <formula>NOT(ISERROR(SEARCH("✔",K4)))</formula>
    </cfRule>
    <cfRule type="cellIs" dxfId="68" priority="3" operator="equal">
      <formula>0</formula>
    </cfRule>
    <cfRule type="cellIs" dxfId="6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Q16" sqref="Q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465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ResumenTotal!N52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TIItHVjRLBYBqv74EPLG23nXE9Gukcky6ND0PyurqStdvHis2WC9VVpL5XZs/hCrcQtd6zg7h2ELl6flNHtjFg==" saltValue="Jlc2UPVg8hcyfznXUrwnfg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127000</xdr:colOff>
                <xdr:row>1</xdr:row>
                <xdr:rowOff>12700</xdr:rowOff>
              </from>
              <to>
                <xdr:col>29</xdr:col>
                <xdr:colOff>584200</xdr:colOff>
                <xdr:row>6</xdr:row>
                <xdr:rowOff>31750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127000</xdr:colOff>
                <xdr:row>6</xdr:row>
                <xdr:rowOff>31750</xdr:rowOff>
              </from>
              <to>
                <xdr:col>29</xdr:col>
                <xdr:colOff>584200</xdr:colOff>
                <xdr:row>11</xdr:row>
                <xdr:rowOff>88900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127000</xdr:colOff>
                <xdr:row>11</xdr:row>
                <xdr:rowOff>95250</xdr:rowOff>
              </from>
              <to>
                <xdr:col>29</xdr:col>
                <xdr:colOff>584200</xdr:colOff>
                <xdr:row>16</xdr:row>
                <xdr:rowOff>158750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P15" sqref="P15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RespI!G7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RespI!W9</f>
        <v>I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2566lSEphFdVoO8rLoGC4B/L8fDVK8Hz0Rx5okDJwkrXxV5u5Sy2hbM931kFE0JW5yYmqyxtAGATZUJwSmQCyA==" saltValue="f8pQ9zdJ54ng0GJviwv++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66" priority="7" operator="containsText" text="✖">
      <formula>NOT(ISERROR(SEARCH("✖",M4)))</formula>
    </cfRule>
    <cfRule type="containsText" dxfId="65" priority="8" operator="containsText" text="✔">
      <formula>NOT(ISERROR(SEARCH("✔",M4)))</formula>
    </cfRule>
    <cfRule type="cellIs" dxfId="64" priority="9" operator="equal">
      <formula>0</formula>
    </cfRule>
    <cfRule type="cellIs" dxfId="63" priority="10" operator="equal">
      <formula>1</formula>
    </cfRule>
  </conditionalFormatting>
  <conditionalFormatting sqref="G14:Z53 G56:Z57">
    <cfRule type="cellIs" dxfId="62" priority="5" operator="equal">
      <formula>"✖"</formula>
    </cfRule>
    <cfRule type="cellIs" dxfId="61" priority="6" operator="equal">
      <formula>"✔"</formula>
    </cfRule>
  </conditionalFormatting>
  <conditionalFormatting sqref="AD14:AD53">
    <cfRule type="cellIs" dxfId="60" priority="1" operator="equal">
      <formula>"Satisfactorio"</formula>
    </cfRule>
    <cfRule type="cellIs" dxfId="59" priority="2" operator="equal">
      <formula>"Proceso"</formula>
    </cfRule>
    <cfRule type="cellIs" dxfId="58" priority="3" operator="equal">
      <formula>"Inicio"</formula>
    </cfRule>
    <cfRule type="cellIs" dxfId="5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ResI!H7</f>
        <v>Matematica</v>
      </c>
      <c r="H7" s="148"/>
      <c r="I7" s="148"/>
      <c r="J7" s="148"/>
      <c r="K7" s="199" t="s">
        <v>184</v>
      </c>
      <c r="L7" s="199"/>
      <c r="M7" s="200">
        <f>ResI!Q7</f>
        <v>6</v>
      </c>
      <c r="N7" s="200"/>
      <c r="O7" s="201" t="s">
        <v>6</v>
      </c>
      <c r="P7" s="201"/>
      <c r="Q7" s="200" t="str">
        <f>ResI!W7</f>
        <v>I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COUNTIF(ResI!$AD$14:$AD$53,GrafA!B14)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COUNTIF(ResI!$AD$14:$AD$53,GrafA!B15)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COUNTIF(ResI!$AD$14:$AD$53,GrafA!B16)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NJ+opPqcc2abGdT4op7OT6KAiagOuem+1py+CkrgzYz0DlPjYgXKOA6cAXgV5IX/cZMJoWyP938AGwD6/1BBgw==" saltValue="cK2YPiHNtmvOXQidSVhg1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56" priority="1" operator="containsText" text="✖">
      <formula>NOT(ISERROR(SEARCH("✖",K4)))</formula>
    </cfRule>
    <cfRule type="containsText" dxfId="55" priority="2" operator="containsText" text="✔">
      <formula>NOT(ISERROR(SEARCH("✔",K4)))</formula>
    </cfRule>
    <cfRule type="cellIs" dxfId="54" priority="3" operator="equal">
      <formula>0</formula>
    </cfRule>
    <cfRule type="cellIs" dxfId="5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F55" sqref="F55:K55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466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ResumenTotal!N53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m6F7LfOzPUMqXsCmf9+oo15GpIRC/yDVGfmh1xgH7YQJn3WVkrPjyAoMSr/Y0QrYkxSMeDLehKs9TalyFF+s/g==" saltValue="gV4d17UGDIjrXWHwK+Ynb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107950</xdr:colOff>
                <xdr:row>6</xdr:row>
                <xdr:rowOff>31750</xdr:rowOff>
              </from>
              <to>
                <xdr:col>29</xdr:col>
                <xdr:colOff>565150</xdr:colOff>
                <xdr:row>11</xdr:row>
                <xdr:rowOff>88900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107950</xdr:colOff>
                <xdr:row>11</xdr:row>
                <xdr:rowOff>107950</xdr:rowOff>
              </from>
              <to>
                <xdr:col>29</xdr:col>
                <xdr:colOff>565150</xdr:colOff>
                <xdr:row>16</xdr:row>
                <xdr:rowOff>171450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P17" sqref="P17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8" width="10.81640625" hidden="1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RespJ!G7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RespJ!W9</f>
        <v>J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oXcJ5W8uuUvdIq5idR53XUzyKMCFE2eB7eM9Ae+GKKmXMEefbMR6EzhU9E0uhEH147h0ddn+Aysg4c0TuIXreg==" saltValue="bPybMGbyH7hQyHKd5yYudQ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2" priority="7" operator="containsText" text="✖">
      <formula>NOT(ISERROR(SEARCH("✖",M4)))</formula>
    </cfRule>
    <cfRule type="containsText" dxfId="51" priority="8" operator="containsText" text="✔">
      <formula>NOT(ISERROR(SEARCH("✔",M4)))</formula>
    </cfRule>
    <cfRule type="cellIs" dxfId="50" priority="9" operator="equal">
      <formula>0</formula>
    </cfRule>
    <cfRule type="cellIs" dxfId="49" priority="10" operator="equal">
      <formula>1</formula>
    </cfRule>
  </conditionalFormatting>
  <conditionalFormatting sqref="G14:Z53 G56:Z57">
    <cfRule type="cellIs" dxfId="48" priority="5" operator="equal">
      <formula>"✖"</formula>
    </cfRule>
    <cfRule type="cellIs" dxfId="47" priority="6" operator="equal">
      <formula>"✔"</formula>
    </cfRule>
  </conditionalFormatting>
  <conditionalFormatting sqref="AD14:AD53">
    <cfRule type="cellIs" dxfId="46" priority="1" operator="equal">
      <formula>"Satisfactorio"</formula>
    </cfRule>
    <cfRule type="cellIs" dxfId="45" priority="2" operator="equal">
      <formula>"Proceso"</formula>
    </cfRule>
    <cfRule type="cellIs" dxfId="44" priority="3" operator="equal">
      <formula>"Inicio"</formula>
    </cfRule>
    <cfRule type="cellIs" dxfId="4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212">
        <f>Inicio!C10</f>
        <v>0</v>
      </c>
      <c r="E5" s="212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ResJ!H7</f>
        <v>Matematica</v>
      </c>
      <c r="H7" s="148"/>
      <c r="I7" s="148"/>
      <c r="J7" s="148"/>
      <c r="K7" s="199" t="s">
        <v>184</v>
      </c>
      <c r="L7" s="199"/>
      <c r="M7" s="200">
        <f>ResJ!Q7</f>
        <v>6</v>
      </c>
      <c r="N7" s="200"/>
      <c r="O7" s="201" t="s">
        <v>6</v>
      </c>
      <c r="P7" s="201"/>
      <c r="Q7" s="200" t="str">
        <f>ResJ!W7</f>
        <v>J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COUNTIF(ResJ!$AD$14:$AD$53,GrafA!B14)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COUNTIF(ResJ!$AD$14:$AD$53,GrafA!B15)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COUNTIF(ResJ!$AD$14:$AD$53,GrafA!B16)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56/63FFHngJ8I2NS2nq3vBjbeEqLDAQp7EuMZv2gGv/lsdLOC03QEQaU4m56c9B/SEb3lCMjfXLCeQ9fBYsGXg==" saltValue="1gzT5CRNRVYNu+AuroaJp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2" priority="1" operator="containsText" text="✖">
      <formula>NOT(ISERROR(SEARCH("✖",K4)))</formula>
    </cfRule>
    <cfRule type="containsText" dxfId="41" priority="2" operator="containsText" text="✔">
      <formula>NOT(ISERROR(SEARCH("✔",K4)))</formula>
    </cfRule>
    <cfRule type="cellIs" dxfId="40" priority="3" operator="equal">
      <formula>0</formula>
    </cfRule>
    <cfRule type="cellIs" dxfId="3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4</xdr:col>
                <xdr:colOff>222250</xdr:colOff>
                <xdr:row>2</xdr:row>
                <xdr:rowOff>44450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R16" sqref="R16"/>
    </sheetView>
  </sheetViews>
  <sheetFormatPr baseColWidth="10" defaultRowHeight="14.5" x14ac:dyDescent="0.35"/>
  <cols>
    <col min="1" max="1" width="2.7265625" customWidth="1"/>
    <col min="2" max="2" width="4.54296875" customWidth="1"/>
    <col min="3" max="3" width="10.54296875" customWidth="1"/>
    <col min="4" max="6" width="14.7265625" customWidth="1"/>
    <col min="7" max="7" width="9.7265625" customWidth="1"/>
    <col min="8" max="27" width="4.54296875" customWidth="1"/>
  </cols>
  <sheetData>
    <row r="2" spans="2:27" x14ac:dyDescent="0.35">
      <c r="B2" s="156" t="s">
        <v>187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</row>
    <row r="3" spans="2:2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</row>
    <row r="5" spans="2:27" ht="18.5" x14ac:dyDescent="0.45">
      <c r="B5" s="161" t="s">
        <v>181</v>
      </c>
      <c r="C5" s="161"/>
      <c r="D5" s="203">
        <f>Inicio!C10</f>
        <v>0</v>
      </c>
      <c r="E5" s="204"/>
      <c r="F5" s="44" t="s">
        <v>38</v>
      </c>
      <c r="G5" s="202" t="e">
        <f>VLOOKUP(D5,Data!$A$2:$F$201,6,FALSE)</f>
        <v>#N/A</v>
      </c>
      <c r="H5" s="202"/>
      <c r="I5" s="202"/>
      <c r="J5" s="202"/>
      <c r="K5" s="202"/>
      <c r="L5" s="202"/>
      <c r="M5" s="175" t="s">
        <v>39</v>
      </c>
      <c r="N5" s="175"/>
      <c r="O5" s="202" t="e">
        <f>VLOOKUP(D5,Data!$A$2:$F$201,5,FALSE)</f>
        <v>#N/A</v>
      </c>
      <c r="P5" s="202"/>
      <c r="Q5" s="202"/>
      <c r="R5" s="202"/>
      <c r="S5" s="202"/>
      <c r="T5" s="171" t="s">
        <v>185</v>
      </c>
      <c r="U5" s="171"/>
      <c r="V5" s="171"/>
      <c r="W5" s="202" t="e">
        <f>VLOOKUP(D5,Data!$A$2:$H$201,7,FALSE)</f>
        <v>#N/A</v>
      </c>
      <c r="X5" s="202"/>
      <c r="Y5" s="202"/>
      <c r="Z5" s="202"/>
      <c r="AA5" s="202"/>
    </row>
    <row r="6" spans="2:27" x14ac:dyDescent="0.35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5">
      <c r="B7" s="158" t="s">
        <v>182</v>
      </c>
      <c r="C7" s="158"/>
      <c r="D7" s="159" t="e">
        <f>VLOOKUP(D5,Data!$A$2:$E$201,2,FALSE)</f>
        <v>#N/A</v>
      </c>
      <c r="E7" s="159"/>
      <c r="F7" s="26" t="s">
        <v>183</v>
      </c>
      <c r="G7" s="145" t="str">
        <f>Inicio!F8</f>
        <v>Matematica</v>
      </c>
      <c r="H7" s="145"/>
      <c r="I7" s="145"/>
      <c r="J7" s="145"/>
      <c r="K7" s="145"/>
      <c r="L7" s="145"/>
      <c r="M7" s="171" t="s">
        <v>37</v>
      </c>
      <c r="N7" s="171"/>
      <c r="O7" s="202" t="e">
        <f>VLOOKUP(D5,Data!$A$2:$F$201,3,FALSE)</f>
        <v>#N/A</v>
      </c>
      <c r="P7" s="202"/>
      <c r="Q7" s="202"/>
      <c r="R7" s="202"/>
      <c r="S7" s="202"/>
      <c r="T7" s="171" t="s">
        <v>184</v>
      </c>
      <c r="U7" s="171"/>
      <c r="V7" s="171"/>
      <c r="W7" s="202">
        <f>Inicio!K8</f>
        <v>6</v>
      </c>
      <c r="X7" s="202"/>
      <c r="Y7" s="202"/>
      <c r="Z7" s="202"/>
      <c r="AA7" s="202"/>
    </row>
    <row r="8" spans="2:27" x14ac:dyDescent="0.35">
      <c r="B8" s="158"/>
      <c r="C8" s="158"/>
      <c r="D8" s="159"/>
      <c r="E8" s="159"/>
      <c r="F8" s="67"/>
      <c r="G8" s="145"/>
      <c r="H8" s="145"/>
      <c r="I8" s="145"/>
      <c r="J8" s="145"/>
      <c r="K8" s="145"/>
      <c r="L8" s="145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5">
      <c r="B9" s="158"/>
      <c r="C9" s="158"/>
      <c r="D9" s="160"/>
      <c r="E9" s="160"/>
      <c r="F9" s="67"/>
      <c r="G9" s="157"/>
      <c r="H9" s="157"/>
      <c r="I9" s="157"/>
      <c r="J9" s="157"/>
      <c r="K9" s="157"/>
      <c r="L9" s="157"/>
      <c r="M9" s="171" t="s">
        <v>186</v>
      </c>
      <c r="N9" s="171"/>
      <c r="O9" s="202" t="e">
        <f>VLOOKUP(D5,Data!$A$2:$H$201,8,FALSE)</f>
        <v>#N/A</v>
      </c>
      <c r="P9" s="202"/>
      <c r="Q9" s="202"/>
      <c r="R9" s="202"/>
      <c r="S9" s="202"/>
      <c r="T9" s="171" t="s">
        <v>6</v>
      </c>
      <c r="U9" s="171"/>
      <c r="V9" s="171"/>
      <c r="W9" s="202" t="s">
        <v>467</v>
      </c>
      <c r="X9" s="202"/>
      <c r="Y9" s="202"/>
      <c r="Z9" s="202"/>
      <c r="AA9" s="202"/>
    </row>
    <row r="11" spans="2:27" x14ac:dyDescent="0.35">
      <c r="B11" s="15" t="s">
        <v>158</v>
      </c>
      <c r="C11" s="66" t="s">
        <v>162</v>
      </c>
      <c r="D11" s="66" t="s">
        <v>415</v>
      </c>
      <c r="E11" s="66" t="s">
        <v>414</v>
      </c>
      <c r="F11" s="66" t="s">
        <v>160</v>
      </c>
      <c r="G11" s="15" t="s">
        <v>163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5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5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5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5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5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5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5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63" t="s">
        <v>484</v>
      </c>
      <c r="AC18" s="163"/>
      <c r="AD18" s="163"/>
    </row>
    <row r="19" spans="2:30" x14ac:dyDescent="0.35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64">
        <f>ResumenTotal!N54</f>
        <v>0</v>
      </c>
      <c r="AC19" s="164"/>
      <c r="AD19" s="164"/>
    </row>
    <row r="20" spans="2:30" x14ac:dyDescent="0.35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64"/>
      <c r="AC20" s="164"/>
      <c r="AD20" s="164"/>
    </row>
    <row r="21" spans="2:30" x14ac:dyDescent="0.35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64"/>
      <c r="AC21" s="164"/>
      <c r="AD21" s="164"/>
    </row>
    <row r="22" spans="2:30" x14ac:dyDescent="0.35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5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5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5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5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5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5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5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5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5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5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5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5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5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5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5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5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5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5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5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5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5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5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5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5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5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5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5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5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5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5">
      <c r="B53" s="165" t="s">
        <v>481</v>
      </c>
      <c r="C53" s="165"/>
      <c r="D53" s="165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  <c r="Z53" s="166"/>
      <c r="AA53" s="166"/>
    </row>
    <row r="54" spans="2:27" x14ac:dyDescent="0.35">
      <c r="B54" s="165"/>
      <c r="C54" s="165"/>
      <c r="D54" s="165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  <c r="Z54" s="166"/>
      <c r="AA54" s="166"/>
    </row>
    <row r="55" spans="2:27" x14ac:dyDescent="0.35">
      <c r="B55" s="165"/>
      <c r="C55" s="165"/>
      <c r="D55" s="165"/>
      <c r="E55" s="56" t="s">
        <v>162</v>
      </c>
      <c r="F55" s="167" t="s">
        <v>415</v>
      </c>
      <c r="G55" s="167"/>
      <c r="H55" s="167"/>
      <c r="I55" s="167"/>
      <c r="J55" s="167"/>
      <c r="K55" s="167"/>
      <c r="L55" s="168" t="s">
        <v>414</v>
      </c>
      <c r="M55" s="169"/>
      <c r="N55" s="169"/>
      <c r="O55" s="169"/>
      <c r="P55" s="169"/>
      <c r="Q55" s="169"/>
      <c r="R55" s="169"/>
      <c r="S55" s="170"/>
      <c r="T55" s="168" t="s">
        <v>160</v>
      </c>
      <c r="U55" s="169"/>
      <c r="V55" s="169"/>
      <c r="W55" s="169"/>
      <c r="X55" s="169"/>
      <c r="Y55" s="169"/>
      <c r="Z55" s="169"/>
      <c r="AA55" s="170"/>
    </row>
    <row r="57" spans="2:27" x14ac:dyDescent="0.35">
      <c r="B57" s="165" t="s">
        <v>482</v>
      </c>
      <c r="C57" s="165"/>
      <c r="D57" s="165"/>
      <c r="E57" s="166"/>
      <c r="F57" s="166"/>
      <c r="G57" s="166"/>
      <c r="H57" s="166"/>
      <c r="I57" s="166"/>
      <c r="J57" s="166"/>
      <c r="K57" s="166"/>
      <c r="L57" s="166"/>
      <c r="M57" s="166"/>
      <c r="N57" s="166"/>
      <c r="O57" s="166"/>
      <c r="P57" s="166"/>
      <c r="Q57" s="166"/>
      <c r="R57" s="166"/>
      <c r="S57" s="166"/>
      <c r="T57" s="166"/>
      <c r="U57" s="166"/>
      <c r="V57" s="166"/>
      <c r="W57" s="166"/>
      <c r="X57" s="166"/>
      <c r="Y57" s="166"/>
      <c r="Z57" s="166"/>
      <c r="AA57" s="166"/>
    </row>
    <row r="58" spans="2:27" x14ac:dyDescent="0.35">
      <c r="B58" s="165"/>
      <c r="C58" s="165"/>
      <c r="D58" s="165"/>
      <c r="E58" s="166"/>
      <c r="F58" s="166"/>
      <c r="G58" s="166"/>
      <c r="H58" s="166"/>
      <c r="I58" s="166"/>
      <c r="J58" s="166"/>
      <c r="K58" s="166"/>
      <c r="L58" s="166"/>
      <c r="M58" s="166"/>
      <c r="N58" s="166"/>
      <c r="O58" s="166"/>
      <c r="P58" s="166"/>
      <c r="Q58" s="166"/>
      <c r="R58" s="166"/>
      <c r="S58" s="166"/>
      <c r="T58" s="166"/>
      <c r="U58" s="166"/>
      <c r="V58" s="166"/>
      <c r="W58" s="166"/>
      <c r="X58" s="166"/>
      <c r="Y58" s="166"/>
      <c r="Z58" s="166"/>
      <c r="AA58" s="166"/>
    </row>
    <row r="59" spans="2:27" x14ac:dyDescent="0.35">
      <c r="B59" s="165"/>
      <c r="C59" s="165"/>
      <c r="D59" s="165"/>
      <c r="E59" s="56" t="s">
        <v>162</v>
      </c>
      <c r="F59" s="167" t="s">
        <v>415</v>
      </c>
      <c r="G59" s="167"/>
      <c r="H59" s="167"/>
      <c r="I59" s="167"/>
      <c r="J59" s="167"/>
      <c r="K59" s="167"/>
      <c r="L59" s="168" t="s">
        <v>414</v>
      </c>
      <c r="M59" s="169"/>
      <c r="N59" s="169"/>
      <c r="O59" s="169"/>
      <c r="P59" s="169"/>
      <c r="Q59" s="169"/>
      <c r="R59" s="169"/>
      <c r="S59" s="170"/>
      <c r="T59" s="168" t="s">
        <v>160</v>
      </c>
      <c r="U59" s="169"/>
      <c r="V59" s="169"/>
      <c r="W59" s="169"/>
      <c r="X59" s="169"/>
      <c r="Y59" s="169"/>
      <c r="Z59" s="169"/>
      <c r="AA59" s="170"/>
    </row>
  </sheetData>
  <sheetProtection algorithmName="SHA-512" hashValue="rcHvuKMu4faH+T0xJoyJchHelwK9tm+JLi6VTeqKoSOxcf2EVTR6FvvSwtkV5iViBQf/0rW9XqH9/NXBFV5Y8Q==" saltValue="lLOcJUvompASrmlfVjj8W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107950</xdr:colOff>
                <xdr:row>1</xdr:row>
                <xdr:rowOff>12700</xdr:rowOff>
              </from>
              <to>
                <xdr:col>29</xdr:col>
                <xdr:colOff>565150</xdr:colOff>
                <xdr:row>6</xdr:row>
                <xdr:rowOff>31750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95250</xdr:colOff>
                <xdr:row>6</xdr:row>
                <xdr:rowOff>31750</xdr:rowOff>
              </from>
              <to>
                <xdr:col>29</xdr:col>
                <xdr:colOff>552450</xdr:colOff>
                <xdr:row>11</xdr:row>
                <xdr:rowOff>88900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95250</xdr:colOff>
                <xdr:row>11</xdr:row>
                <xdr:rowOff>95250</xdr:rowOff>
              </from>
              <to>
                <xdr:col>29</xdr:col>
                <xdr:colOff>552450</xdr:colOff>
                <xdr:row>16</xdr:row>
                <xdr:rowOff>152400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Q18" sqref="Q18"/>
    </sheetView>
  </sheetViews>
  <sheetFormatPr baseColWidth="10" defaultRowHeight="14.5" x14ac:dyDescent="0.35"/>
  <cols>
    <col min="1" max="1" width="3.1796875" customWidth="1"/>
    <col min="2" max="2" width="5.453125" customWidth="1"/>
    <col min="3" max="3" width="10.54296875" customWidth="1"/>
    <col min="4" max="5" width="18.54296875" customWidth="1"/>
    <col min="6" max="6" width="10.1796875" customWidth="1"/>
    <col min="7" max="26" width="4.7265625" customWidth="1"/>
    <col min="27" max="28" width="11.54296875" customWidth="1"/>
    <col min="29" max="29" width="13.1796875" customWidth="1"/>
    <col min="30" max="30" width="15.81640625" customWidth="1"/>
    <col min="34" max="53" width="4.1796875" hidden="1" customWidth="1"/>
    <col min="54" max="54" width="17.453125" hidden="1" customWidth="1"/>
    <col min="55" max="55" width="18.1796875" hidden="1" customWidth="1"/>
    <col min="56" max="57" width="10.81640625" hidden="1" customWidth="1"/>
    <col min="58" max="58" width="10.81640625" customWidth="1"/>
  </cols>
  <sheetData>
    <row r="2" spans="2:57" x14ac:dyDescent="0.35">
      <c r="B2" s="156" t="s">
        <v>408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</row>
    <row r="3" spans="2:57" x14ac:dyDescent="0.35">
      <c r="B3" s="156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</row>
    <row r="5" spans="2:57" ht="26" x14ac:dyDescent="0.35">
      <c r="B5" s="161" t="s">
        <v>181</v>
      </c>
      <c r="C5" s="161"/>
      <c r="D5" s="162">
        <f>Inicio!C10</f>
        <v>0</v>
      </c>
      <c r="E5" s="162"/>
      <c r="F5" s="147" t="s">
        <v>38</v>
      </c>
      <c r="G5" s="147"/>
      <c r="H5" s="157" t="e">
        <f>VLOOKUP(D5,Data!$A$2:$F$201,6,FALSE)</f>
        <v>#N/A</v>
      </c>
      <c r="I5" s="157"/>
      <c r="J5" s="157"/>
      <c r="K5" s="157"/>
      <c r="L5" s="157"/>
      <c r="M5" s="147" t="s">
        <v>39</v>
      </c>
      <c r="N5" s="147"/>
      <c r="O5" s="157" t="e">
        <f>VLOOKUP(D5,Data!$A$2:$F$201,5,FALSE)</f>
        <v>#N/A</v>
      </c>
      <c r="P5" s="157"/>
      <c r="Q5" s="157"/>
      <c r="R5" s="157"/>
      <c r="S5" s="157"/>
      <c r="T5" s="147" t="s">
        <v>185</v>
      </c>
      <c r="U5" s="147"/>
      <c r="V5" s="147"/>
      <c r="W5" s="157" t="e">
        <f>VLOOKUP(D5,Data!$A$2:$H$201,7,FALSE)</f>
        <v>#N/A</v>
      </c>
      <c r="X5" s="157"/>
      <c r="Y5" s="157"/>
      <c r="Z5" s="157"/>
      <c r="AA5" s="147" t="s">
        <v>37</v>
      </c>
      <c r="AB5" s="147"/>
      <c r="AC5" s="157" t="e">
        <f>VLOOKUP(D5,Data!$A$2:$F$201,3,FALSE)</f>
        <v>#N/A</v>
      </c>
      <c r="AD5" s="157"/>
    </row>
    <row r="6" spans="2:57" x14ac:dyDescent="0.35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5">
      <c r="B7" s="158" t="s">
        <v>182</v>
      </c>
      <c r="C7" s="158"/>
      <c r="D7" s="159" t="e">
        <f>VLOOKUP(D5,Data!$A$2:$E$201,2,FALSE)</f>
        <v>#N/A</v>
      </c>
      <c r="E7" s="159"/>
      <c r="F7" s="147" t="s">
        <v>183</v>
      </c>
      <c r="G7" s="147"/>
      <c r="H7" s="148" t="str">
        <f>RespK!G7</f>
        <v>Matematica</v>
      </c>
      <c r="I7" s="148"/>
      <c r="J7" s="148"/>
      <c r="K7" s="148"/>
      <c r="L7" s="148"/>
      <c r="M7" s="47"/>
      <c r="N7" s="150" t="s">
        <v>184</v>
      </c>
      <c r="O7" s="150"/>
      <c r="P7" s="150"/>
      <c r="Q7" s="151">
        <f>Inicio!K8</f>
        <v>6</v>
      </c>
      <c r="R7" s="151"/>
      <c r="S7" s="151"/>
      <c r="T7" s="153" t="s">
        <v>6</v>
      </c>
      <c r="U7" s="153"/>
      <c r="V7" s="153"/>
      <c r="W7" s="183" t="str">
        <f>RespK!W9</f>
        <v>K</v>
      </c>
      <c r="X7" s="183"/>
      <c r="Y7" s="183"/>
      <c r="Z7" s="183"/>
      <c r="AA7" s="147" t="s">
        <v>186</v>
      </c>
      <c r="AB7" s="147"/>
      <c r="AC7" s="182" t="e">
        <f>VLOOKUP(D5,Data!$A$2:$H$201,8,FALSE)</f>
        <v>#N/A</v>
      </c>
      <c r="AD7" s="182"/>
    </row>
    <row r="8" spans="2:57" x14ac:dyDescent="0.35">
      <c r="B8" s="158"/>
      <c r="C8" s="158"/>
      <c r="D8" s="159"/>
      <c r="E8" s="159"/>
      <c r="F8" s="147"/>
      <c r="G8" s="147"/>
      <c r="H8" s="148"/>
      <c r="I8" s="148"/>
      <c r="J8" s="148"/>
      <c r="K8" s="148"/>
      <c r="L8" s="148"/>
      <c r="M8" s="54"/>
      <c r="N8" s="150"/>
      <c r="O8" s="150"/>
      <c r="P8" s="150"/>
      <c r="Q8" s="151"/>
      <c r="R8" s="151"/>
      <c r="S8" s="151"/>
      <c r="T8" s="153"/>
      <c r="U8" s="153"/>
      <c r="V8" s="153"/>
      <c r="W8" s="183"/>
      <c r="X8" s="183"/>
      <c r="Y8" s="183"/>
      <c r="Z8" s="183"/>
      <c r="AA8" s="47"/>
      <c r="AB8" s="47"/>
      <c r="AC8" s="47"/>
      <c r="AD8" s="47"/>
    </row>
    <row r="9" spans="2:57" x14ac:dyDescent="0.35">
      <c r="B9" s="158"/>
      <c r="C9" s="158"/>
      <c r="D9" s="160"/>
      <c r="E9" s="160"/>
      <c r="F9" s="147"/>
      <c r="G9" s="147"/>
      <c r="H9" s="149"/>
      <c r="I9" s="149"/>
      <c r="J9" s="149"/>
      <c r="K9" s="149"/>
      <c r="L9" s="149"/>
      <c r="M9" s="54"/>
      <c r="N9" s="150"/>
      <c r="O9" s="150"/>
      <c r="P9" s="150"/>
      <c r="Q9" s="152"/>
      <c r="R9" s="152"/>
      <c r="S9" s="152"/>
      <c r="T9" s="153"/>
      <c r="U9" s="153"/>
      <c r="V9" s="153"/>
      <c r="W9" s="184"/>
      <c r="X9" s="184"/>
      <c r="Y9" s="184"/>
      <c r="Z9" s="184"/>
      <c r="AA9" s="47"/>
      <c r="AB9" s="47"/>
      <c r="AC9" s="47"/>
      <c r="AD9" s="47"/>
    </row>
    <row r="10" spans="2:57" x14ac:dyDescent="0.35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5">
      <c r="B11" s="209" t="s">
        <v>158</v>
      </c>
      <c r="C11" s="209" t="s">
        <v>162</v>
      </c>
      <c r="D11" s="209" t="s">
        <v>161</v>
      </c>
      <c r="E11" s="209" t="s">
        <v>160</v>
      </c>
      <c r="F11" s="209" t="s">
        <v>163</v>
      </c>
      <c r="G11" s="35" t="str">
        <f>VLOOKUP(G13,Tabla101[],3,FALSE)</f>
        <v>a</v>
      </c>
      <c r="H11" s="35" t="str">
        <f>VLOOKUP(H13,Tabla101[],3,FALSE)</f>
        <v>c</v>
      </c>
      <c r="I11" s="35" t="str">
        <f>VLOOKUP(I13,Tabla101[],3,FALSE)</f>
        <v>c</v>
      </c>
      <c r="J11" s="35" t="str">
        <f>VLOOKUP(J13,Tabla101[],3,FALSE)</f>
        <v>c</v>
      </c>
      <c r="K11" s="35" t="str">
        <f>VLOOKUP(K13,Tabla101[],3,FALSE)</f>
        <v>c</v>
      </c>
      <c r="L11" s="35" t="str">
        <f>VLOOKUP(L13,Tabla101[],3,FALSE)</f>
        <v>b</v>
      </c>
      <c r="M11" s="35" t="str">
        <f>VLOOKUP(M13,Tabla101[],3,FALSE)</f>
        <v>c</v>
      </c>
      <c r="N11" s="35" t="str">
        <f>VLOOKUP(N13,Tabla101[],3,FALSE)</f>
        <v>c</v>
      </c>
      <c r="O11" s="35" t="str">
        <f>VLOOKUP(O13,Tabla101[],3,FALSE)</f>
        <v>c</v>
      </c>
      <c r="P11" s="35" t="str">
        <f>VLOOKUP(P13,Tabla101[],3,FALSE)</f>
        <v>d</v>
      </c>
      <c r="Q11" s="35" t="str">
        <f>VLOOKUP(Q13,Tabla101[],3,FALSE)</f>
        <v>a</v>
      </c>
      <c r="R11" s="35" t="str">
        <f>VLOOKUP(R13,Tabla101[],3,FALSE)</f>
        <v>c</v>
      </c>
      <c r="S11" s="35" t="str">
        <f>VLOOKUP(S13,Tabla101[],3,FALSE)</f>
        <v>a</v>
      </c>
      <c r="T11" s="35" t="str">
        <f>VLOOKUP(T13,Tabla101[],3,FALSE)</f>
        <v>a</v>
      </c>
      <c r="U11" s="35" t="str">
        <f>VLOOKUP(U13,Tabla101[],3,FALSE)</f>
        <v>b</v>
      </c>
      <c r="V11" s="35" t="str">
        <f>VLOOKUP(V13,Tabla101[],3,FALSE)</f>
        <v>d</v>
      </c>
      <c r="W11" s="35" t="str">
        <f>VLOOKUP(W13,Tabla101[],3,FALSE)</f>
        <v>c</v>
      </c>
      <c r="X11" s="35" t="str">
        <f>VLOOKUP(X13,Tabla101[],3,FALSE)</f>
        <v>c</v>
      </c>
      <c r="Y11" s="35" t="str">
        <f>VLOOKUP(Y13,Tabla101[],3,FALSE)</f>
        <v>d</v>
      </c>
      <c r="Z11" s="35" t="str">
        <f>VLOOKUP(Z13,Tabla101[],3,FALSE)</f>
        <v>b</v>
      </c>
      <c r="AA11" s="205" t="s">
        <v>170</v>
      </c>
      <c r="AB11" s="205" t="s">
        <v>171</v>
      </c>
      <c r="AC11" s="206" t="s">
        <v>191</v>
      </c>
      <c r="AD11" s="205" t="s">
        <v>39</v>
      </c>
      <c r="AH11" s="185" t="s">
        <v>193</v>
      </c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7">
        <f>COUNT(BB14:BB53)</f>
        <v>0</v>
      </c>
    </row>
    <row r="12" spans="2:57" hidden="1" x14ac:dyDescent="0.35">
      <c r="B12" s="210"/>
      <c r="C12" s="210"/>
      <c r="D12" s="210"/>
      <c r="E12" s="210"/>
      <c r="F12" s="210"/>
      <c r="G12" s="35">
        <f>VLOOKUP(G13,Tabla101[],2,FALSE)</f>
        <v>1</v>
      </c>
      <c r="H12" s="35">
        <f>VLOOKUP(H13,Tabla101[],2,FALSE)</f>
        <v>1</v>
      </c>
      <c r="I12" s="35">
        <f>VLOOKUP(I13,Tabla101[],2,FALSE)</f>
        <v>1</v>
      </c>
      <c r="J12" s="35">
        <f>VLOOKUP(J13,Tabla101[],2,FALSE)</f>
        <v>1</v>
      </c>
      <c r="K12" s="35">
        <f>VLOOKUP(K13,Tabla101[],2,FALSE)</f>
        <v>1</v>
      </c>
      <c r="L12" s="35">
        <f>VLOOKUP(L13,Tabla101[],2,FALSE)</f>
        <v>1</v>
      </c>
      <c r="M12" s="35">
        <f>VLOOKUP(M13,Tabla101[],2,FALSE)</f>
        <v>1</v>
      </c>
      <c r="N12" s="35">
        <f>VLOOKUP(N13,Tabla101[],2,FALSE)</f>
        <v>1</v>
      </c>
      <c r="O12" s="35">
        <f>VLOOKUP(O13,Tabla101[],2,FALSE)</f>
        <v>1</v>
      </c>
      <c r="P12" s="35">
        <f>VLOOKUP(P13,Tabla101[],2,FALSE)</f>
        <v>1</v>
      </c>
      <c r="Q12" s="35">
        <f>VLOOKUP(Q13,Tabla101[],2,FALSE)</f>
        <v>1</v>
      </c>
      <c r="R12" s="35">
        <f>VLOOKUP(R13,Tabla101[],2,FALSE)</f>
        <v>1</v>
      </c>
      <c r="S12" s="35">
        <f>VLOOKUP(S13,Tabla101[],2,FALSE)</f>
        <v>1</v>
      </c>
      <c r="T12" s="35">
        <f>VLOOKUP(T13,Tabla101[],2,FALSE)</f>
        <v>1</v>
      </c>
      <c r="U12" s="35">
        <f>VLOOKUP(U13,Tabla101[],2,FALSE)</f>
        <v>1</v>
      </c>
      <c r="V12" s="35">
        <f>VLOOKUP(V13,Tabla101[],2,FALSE)</f>
        <v>1</v>
      </c>
      <c r="W12" s="35">
        <f>VLOOKUP(W13,Tabla101[],2,FALSE)</f>
        <v>1</v>
      </c>
      <c r="X12" s="35">
        <f>VLOOKUP(X13,Tabla101[],2,FALSE)</f>
        <v>1</v>
      </c>
      <c r="Y12" s="35">
        <f>VLOOKUP(Y13,Tabla101[],2,FALSE)</f>
        <v>1</v>
      </c>
      <c r="Z12" s="35">
        <f>VLOOKUP(Z13,Tabla101[],2,FALSE)</f>
        <v>1</v>
      </c>
      <c r="AA12" s="205"/>
      <c r="AB12" s="205"/>
      <c r="AC12" s="207"/>
      <c r="AD12" s="205"/>
    </row>
    <row r="13" spans="2:57" ht="45" customHeight="1" x14ac:dyDescent="0.35">
      <c r="B13" s="211"/>
      <c r="C13" s="211"/>
      <c r="D13" s="211"/>
      <c r="E13" s="211"/>
      <c r="F13" s="211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205"/>
      <c r="AB13" s="205"/>
      <c r="AC13" s="208"/>
      <c r="AD13" s="205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172</v>
      </c>
      <c r="BC13" s="2" t="s">
        <v>173</v>
      </c>
      <c r="BD13" s="2" t="s">
        <v>40</v>
      </c>
      <c r="BE13" s="23" t="s">
        <v>39</v>
      </c>
    </row>
    <row r="14" spans="2:57" ht="15.5" x14ac:dyDescent="0.35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>IF(AH14="","",IF(AH14=0,"✖","✔"))</f>
        <v/>
      </c>
      <c r="H14" s="17" t="str">
        <f t="shared" ref="H14:W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ref="P14:Z29" si="1">IF(AY14="","",IF(AY14=0,"✖","✔"))</f>
        <v/>
      </c>
      <c r="Y14" s="17" t="str">
        <f t="shared" si="1"/>
        <v/>
      </c>
      <c r="Z14" s="17" t="str">
        <f t="shared" si="1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5" x14ac:dyDescent="0.35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ref="G15:V53" si="2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1"/>
        <v/>
      </c>
      <c r="Y15" s="17" t="str">
        <f t="shared" si="1"/>
        <v/>
      </c>
      <c r="Z15" s="17" t="str">
        <f t="shared" si="1"/>
        <v/>
      </c>
      <c r="AA15" s="21" t="str">
        <f t="shared" ref="AA15:AD53" si="3">BB15</f>
        <v/>
      </c>
      <c r="AB15" s="21" t="str">
        <f t="shared" si="3"/>
        <v/>
      </c>
      <c r="AC15" s="21" t="str">
        <f t="shared" si="3"/>
        <v/>
      </c>
      <c r="AD15" s="21" t="str">
        <f t="shared" si="3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4">IF(COUNTBLANK(AH15:BA15)=20,"",COUNTIF(AH15:BA15,"&gt; 0"))</f>
        <v/>
      </c>
      <c r="BC15" s="17" t="str">
        <f t="shared" ref="BC15:BC53" si="5">IF(BB15="","",COUNTIF(AH15:BA15,"= 0"))</f>
        <v/>
      </c>
      <c r="BD15" s="17" t="str">
        <f t="shared" ref="BD15:BD53" si="6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5" x14ac:dyDescent="0.35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2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1"/>
        <v/>
      </c>
      <c r="Y16" s="17" t="str">
        <f t="shared" si="1"/>
        <v/>
      </c>
      <c r="Z16" s="17" t="str">
        <f t="shared" si="1"/>
        <v/>
      </c>
      <c r="AA16" s="21" t="str">
        <f t="shared" si="3"/>
        <v/>
      </c>
      <c r="AB16" s="21" t="str">
        <f t="shared" si="3"/>
        <v/>
      </c>
      <c r="AC16" s="21" t="str">
        <f t="shared" si="3"/>
        <v/>
      </c>
      <c r="AD16" s="21" t="str">
        <f t="shared" si="3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4"/>
        <v/>
      </c>
      <c r="BC16" s="17" t="str">
        <f t="shared" si="5"/>
        <v/>
      </c>
      <c r="BD16" s="17" t="str">
        <f t="shared" si="6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5" x14ac:dyDescent="0.35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2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1"/>
        <v/>
      </c>
      <c r="Y17" s="17" t="str">
        <f t="shared" si="1"/>
        <v/>
      </c>
      <c r="Z17" s="17" t="str">
        <f t="shared" si="1"/>
        <v/>
      </c>
      <c r="AA17" s="21" t="str">
        <f t="shared" si="3"/>
        <v/>
      </c>
      <c r="AB17" s="21" t="str">
        <f t="shared" si="3"/>
        <v/>
      </c>
      <c r="AC17" s="21" t="str">
        <f t="shared" si="3"/>
        <v/>
      </c>
      <c r="AD17" s="21" t="str">
        <f t="shared" si="3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4"/>
        <v/>
      </c>
      <c r="BC17" s="17" t="str">
        <f t="shared" si="5"/>
        <v/>
      </c>
      <c r="BD17" s="17" t="str">
        <f t="shared" si="6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5" x14ac:dyDescent="0.35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2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1"/>
        <v/>
      </c>
      <c r="Y18" s="17" t="str">
        <f t="shared" si="1"/>
        <v/>
      </c>
      <c r="Z18" s="17" t="str">
        <f t="shared" si="1"/>
        <v/>
      </c>
      <c r="AA18" s="21" t="str">
        <f t="shared" si="3"/>
        <v/>
      </c>
      <c r="AB18" s="21" t="str">
        <f t="shared" si="3"/>
        <v/>
      </c>
      <c r="AC18" s="21" t="str">
        <f t="shared" si="3"/>
        <v/>
      </c>
      <c r="AD18" s="21" t="str">
        <f t="shared" si="3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4"/>
        <v/>
      </c>
      <c r="BC18" s="17" t="str">
        <f t="shared" si="5"/>
        <v/>
      </c>
      <c r="BD18" s="17" t="str">
        <f t="shared" si="6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5" x14ac:dyDescent="0.35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2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1"/>
        <v/>
      </c>
      <c r="Y19" s="17" t="str">
        <f t="shared" si="1"/>
        <v/>
      </c>
      <c r="Z19" s="17" t="str">
        <f t="shared" si="1"/>
        <v/>
      </c>
      <c r="AA19" s="21" t="str">
        <f t="shared" si="3"/>
        <v/>
      </c>
      <c r="AB19" s="21" t="str">
        <f t="shared" si="3"/>
        <v/>
      </c>
      <c r="AC19" s="21" t="str">
        <f t="shared" si="3"/>
        <v/>
      </c>
      <c r="AD19" s="21" t="str">
        <f t="shared" si="3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4"/>
        <v/>
      </c>
      <c r="BC19" s="17" t="str">
        <f t="shared" si="5"/>
        <v/>
      </c>
      <c r="BD19" s="17" t="str">
        <f t="shared" si="6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5" x14ac:dyDescent="0.35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2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1"/>
        <v/>
      </c>
      <c r="Y20" s="17" t="str">
        <f t="shared" si="1"/>
        <v/>
      </c>
      <c r="Z20" s="17" t="str">
        <f t="shared" si="1"/>
        <v/>
      </c>
      <c r="AA20" s="21" t="str">
        <f t="shared" si="3"/>
        <v/>
      </c>
      <c r="AB20" s="21" t="str">
        <f t="shared" si="3"/>
        <v/>
      </c>
      <c r="AC20" s="21" t="str">
        <f t="shared" si="3"/>
        <v/>
      </c>
      <c r="AD20" s="21" t="str">
        <f t="shared" si="3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4"/>
        <v/>
      </c>
      <c r="BC20" s="17" t="str">
        <f t="shared" si="5"/>
        <v/>
      </c>
      <c r="BD20" s="17" t="str">
        <f t="shared" si="6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5" x14ac:dyDescent="0.35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2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1"/>
        <v/>
      </c>
      <c r="Y21" s="17" t="str">
        <f t="shared" si="1"/>
        <v/>
      </c>
      <c r="Z21" s="17" t="str">
        <f t="shared" si="1"/>
        <v/>
      </c>
      <c r="AA21" s="21" t="str">
        <f t="shared" si="3"/>
        <v/>
      </c>
      <c r="AB21" s="21" t="str">
        <f t="shared" si="3"/>
        <v/>
      </c>
      <c r="AC21" s="21" t="str">
        <f t="shared" si="3"/>
        <v/>
      </c>
      <c r="AD21" s="21" t="str">
        <f t="shared" si="3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4"/>
        <v/>
      </c>
      <c r="BC21" s="17" t="str">
        <f t="shared" si="5"/>
        <v/>
      </c>
      <c r="BD21" s="17" t="str">
        <f t="shared" si="6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5" x14ac:dyDescent="0.35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2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1"/>
        <v/>
      </c>
      <c r="Y22" s="17" t="str">
        <f t="shared" si="1"/>
        <v/>
      </c>
      <c r="Z22" s="17" t="str">
        <f t="shared" si="1"/>
        <v/>
      </c>
      <c r="AA22" s="21" t="str">
        <f t="shared" si="3"/>
        <v/>
      </c>
      <c r="AB22" s="21" t="str">
        <f t="shared" si="3"/>
        <v/>
      </c>
      <c r="AC22" s="21" t="str">
        <f t="shared" si="3"/>
        <v/>
      </c>
      <c r="AD22" s="21" t="str">
        <f t="shared" si="3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4"/>
        <v/>
      </c>
      <c r="BC22" s="17" t="str">
        <f t="shared" si="5"/>
        <v/>
      </c>
      <c r="BD22" s="17" t="str">
        <f t="shared" si="6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5" x14ac:dyDescent="0.35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2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1"/>
        <v/>
      </c>
      <c r="Y23" s="17" t="str">
        <f t="shared" si="1"/>
        <v/>
      </c>
      <c r="Z23" s="17" t="str">
        <f t="shared" si="1"/>
        <v/>
      </c>
      <c r="AA23" s="21" t="str">
        <f t="shared" si="3"/>
        <v/>
      </c>
      <c r="AB23" s="21" t="str">
        <f t="shared" si="3"/>
        <v/>
      </c>
      <c r="AC23" s="21" t="str">
        <f t="shared" si="3"/>
        <v/>
      </c>
      <c r="AD23" s="21" t="str">
        <f t="shared" si="3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4"/>
        <v/>
      </c>
      <c r="BC23" s="17" t="str">
        <f t="shared" si="5"/>
        <v/>
      </c>
      <c r="BD23" s="17" t="str">
        <f t="shared" si="6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5" x14ac:dyDescent="0.35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2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1"/>
        <v/>
      </c>
      <c r="Y24" s="17" t="str">
        <f t="shared" si="1"/>
        <v/>
      </c>
      <c r="Z24" s="17" t="str">
        <f t="shared" si="1"/>
        <v/>
      </c>
      <c r="AA24" s="21" t="str">
        <f t="shared" si="3"/>
        <v/>
      </c>
      <c r="AB24" s="21" t="str">
        <f t="shared" si="3"/>
        <v/>
      </c>
      <c r="AC24" s="21" t="str">
        <f t="shared" si="3"/>
        <v/>
      </c>
      <c r="AD24" s="21" t="str">
        <f t="shared" si="3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4"/>
        <v/>
      </c>
      <c r="BC24" s="17" t="str">
        <f t="shared" si="5"/>
        <v/>
      </c>
      <c r="BD24" s="17" t="str">
        <f t="shared" si="6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5" x14ac:dyDescent="0.35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2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1"/>
        <v/>
      </c>
      <c r="Y25" s="17" t="str">
        <f t="shared" si="1"/>
        <v/>
      </c>
      <c r="Z25" s="17" t="str">
        <f t="shared" si="1"/>
        <v/>
      </c>
      <c r="AA25" s="21" t="str">
        <f t="shared" si="3"/>
        <v/>
      </c>
      <c r="AB25" s="21" t="str">
        <f t="shared" si="3"/>
        <v/>
      </c>
      <c r="AC25" s="21" t="str">
        <f t="shared" si="3"/>
        <v/>
      </c>
      <c r="AD25" s="21" t="str">
        <f t="shared" si="3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4"/>
        <v/>
      </c>
      <c r="BC25" s="17" t="str">
        <f t="shared" si="5"/>
        <v/>
      </c>
      <c r="BD25" s="17" t="str">
        <f t="shared" si="6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5" x14ac:dyDescent="0.35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2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1"/>
        <v/>
      </c>
      <c r="Y26" s="17" t="str">
        <f t="shared" si="1"/>
        <v/>
      </c>
      <c r="Z26" s="17" t="str">
        <f t="shared" si="1"/>
        <v/>
      </c>
      <c r="AA26" s="21" t="str">
        <f t="shared" si="3"/>
        <v/>
      </c>
      <c r="AB26" s="21" t="str">
        <f t="shared" si="3"/>
        <v/>
      </c>
      <c r="AC26" s="21" t="str">
        <f t="shared" si="3"/>
        <v/>
      </c>
      <c r="AD26" s="21" t="str">
        <f t="shared" si="3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4"/>
        <v/>
      </c>
      <c r="BC26" s="17" t="str">
        <f t="shared" si="5"/>
        <v/>
      </c>
      <c r="BD26" s="17" t="str">
        <f t="shared" si="6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5" x14ac:dyDescent="0.35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2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si="0"/>
        <v/>
      </c>
      <c r="Q27" s="17" t="str">
        <f t="shared" si="0"/>
        <v/>
      </c>
      <c r="R27" s="17" t="str">
        <f t="shared" si="0"/>
        <v/>
      </c>
      <c r="S27" s="17" t="str">
        <f t="shared" si="0"/>
        <v/>
      </c>
      <c r="T27" s="17" t="str">
        <f t="shared" si="0"/>
        <v/>
      </c>
      <c r="U27" s="17" t="str">
        <f t="shared" si="0"/>
        <v/>
      </c>
      <c r="V27" s="17" t="str">
        <f t="shared" si="0"/>
        <v/>
      </c>
      <c r="W27" s="17" t="str">
        <f t="shared" si="0"/>
        <v/>
      </c>
      <c r="X27" s="17" t="str">
        <f t="shared" si="1"/>
        <v/>
      </c>
      <c r="Y27" s="17" t="str">
        <f t="shared" si="1"/>
        <v/>
      </c>
      <c r="Z27" s="17" t="str">
        <f t="shared" si="1"/>
        <v/>
      </c>
      <c r="AA27" s="21" t="str">
        <f t="shared" si="3"/>
        <v/>
      </c>
      <c r="AB27" s="21" t="str">
        <f t="shared" si="3"/>
        <v/>
      </c>
      <c r="AC27" s="21" t="str">
        <f t="shared" si="3"/>
        <v/>
      </c>
      <c r="AD27" s="21" t="str">
        <f t="shared" si="3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4"/>
        <v/>
      </c>
      <c r="BC27" s="17" t="str">
        <f t="shared" si="5"/>
        <v/>
      </c>
      <c r="BD27" s="17" t="str">
        <f t="shared" si="6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5" x14ac:dyDescent="0.35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2"/>
        <v/>
      </c>
      <c r="H28" s="17" t="str">
        <f t="shared" si="2"/>
        <v/>
      </c>
      <c r="I28" s="17" t="str">
        <f t="shared" si="2"/>
        <v/>
      </c>
      <c r="J28" s="17" t="str">
        <f t="shared" si="2"/>
        <v/>
      </c>
      <c r="K28" s="17" t="str">
        <f t="shared" si="2"/>
        <v/>
      </c>
      <c r="L28" s="17" t="str">
        <f t="shared" si="2"/>
        <v/>
      </c>
      <c r="M28" s="17" t="str">
        <f t="shared" si="2"/>
        <v/>
      </c>
      <c r="N28" s="17" t="str">
        <f t="shared" si="2"/>
        <v/>
      </c>
      <c r="O28" s="17" t="str">
        <f t="shared" si="2"/>
        <v/>
      </c>
      <c r="P28" s="17" t="str">
        <f t="shared" si="1"/>
        <v/>
      </c>
      <c r="Q28" s="17" t="str">
        <f t="shared" si="1"/>
        <v/>
      </c>
      <c r="R28" s="17" t="str">
        <f t="shared" si="1"/>
        <v/>
      </c>
      <c r="S28" s="17" t="str">
        <f t="shared" si="1"/>
        <v/>
      </c>
      <c r="T28" s="17" t="str">
        <f t="shared" si="1"/>
        <v/>
      </c>
      <c r="U28" s="17" t="str">
        <f t="shared" si="1"/>
        <v/>
      </c>
      <c r="V28" s="17" t="str">
        <f t="shared" si="1"/>
        <v/>
      </c>
      <c r="W28" s="17" t="str">
        <f t="shared" si="1"/>
        <v/>
      </c>
      <c r="X28" s="17" t="str">
        <f t="shared" si="1"/>
        <v/>
      </c>
      <c r="Y28" s="17" t="str">
        <f t="shared" si="1"/>
        <v/>
      </c>
      <c r="Z28" s="17" t="str">
        <f t="shared" si="1"/>
        <v/>
      </c>
      <c r="AA28" s="21" t="str">
        <f t="shared" si="3"/>
        <v/>
      </c>
      <c r="AB28" s="21" t="str">
        <f t="shared" si="3"/>
        <v/>
      </c>
      <c r="AC28" s="21" t="str">
        <f t="shared" si="3"/>
        <v/>
      </c>
      <c r="AD28" s="21" t="str">
        <f t="shared" si="3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4"/>
        <v/>
      </c>
      <c r="BC28" s="17" t="str">
        <f t="shared" si="5"/>
        <v/>
      </c>
      <c r="BD28" s="17" t="str">
        <f t="shared" si="6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5" x14ac:dyDescent="0.35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2"/>
        <v/>
      </c>
      <c r="H29" s="17" t="str">
        <f t="shared" si="2"/>
        <v/>
      </c>
      <c r="I29" s="17" t="str">
        <f t="shared" si="2"/>
        <v/>
      </c>
      <c r="J29" s="17" t="str">
        <f t="shared" si="2"/>
        <v/>
      </c>
      <c r="K29" s="17" t="str">
        <f t="shared" si="2"/>
        <v/>
      </c>
      <c r="L29" s="17" t="str">
        <f t="shared" si="2"/>
        <v/>
      </c>
      <c r="M29" s="17" t="str">
        <f t="shared" si="2"/>
        <v/>
      </c>
      <c r="N29" s="17" t="str">
        <f t="shared" si="2"/>
        <v/>
      </c>
      <c r="O29" s="17" t="str">
        <f t="shared" si="2"/>
        <v/>
      </c>
      <c r="P29" s="17" t="str">
        <f t="shared" si="1"/>
        <v/>
      </c>
      <c r="Q29" s="17" t="str">
        <f t="shared" si="1"/>
        <v/>
      </c>
      <c r="R29" s="17" t="str">
        <f t="shared" si="1"/>
        <v/>
      </c>
      <c r="S29" s="17" t="str">
        <f t="shared" si="1"/>
        <v/>
      </c>
      <c r="T29" s="17" t="str">
        <f t="shared" si="1"/>
        <v/>
      </c>
      <c r="U29" s="17" t="str">
        <f t="shared" si="1"/>
        <v/>
      </c>
      <c r="V29" s="17" t="str">
        <f t="shared" si="1"/>
        <v/>
      </c>
      <c r="W29" s="17" t="str">
        <f t="shared" si="1"/>
        <v/>
      </c>
      <c r="X29" s="17" t="str">
        <f t="shared" si="1"/>
        <v/>
      </c>
      <c r="Y29" s="17" t="str">
        <f t="shared" si="1"/>
        <v/>
      </c>
      <c r="Z29" s="17" t="str">
        <f t="shared" si="1"/>
        <v/>
      </c>
      <c r="AA29" s="21" t="str">
        <f t="shared" si="3"/>
        <v/>
      </c>
      <c r="AB29" s="21" t="str">
        <f t="shared" si="3"/>
        <v/>
      </c>
      <c r="AC29" s="21" t="str">
        <f t="shared" si="3"/>
        <v/>
      </c>
      <c r="AD29" s="21" t="str">
        <f t="shared" si="3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4"/>
        <v/>
      </c>
      <c r="BC29" s="17" t="str">
        <f t="shared" si="5"/>
        <v/>
      </c>
      <c r="BD29" s="17" t="str">
        <f t="shared" si="6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5" x14ac:dyDescent="0.35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2"/>
        <v/>
      </c>
      <c r="H30" s="17" t="str">
        <f t="shared" si="2"/>
        <v/>
      </c>
      <c r="I30" s="17" t="str">
        <f t="shared" si="2"/>
        <v/>
      </c>
      <c r="J30" s="17" t="str">
        <f t="shared" si="2"/>
        <v/>
      </c>
      <c r="K30" s="17" t="str">
        <f t="shared" si="2"/>
        <v/>
      </c>
      <c r="L30" s="17" t="str">
        <f t="shared" si="2"/>
        <v/>
      </c>
      <c r="M30" s="17" t="str">
        <f t="shared" si="2"/>
        <v/>
      </c>
      <c r="N30" s="17" t="str">
        <f t="shared" si="2"/>
        <v/>
      </c>
      <c r="O30" s="17" t="str">
        <f t="shared" si="2"/>
        <v/>
      </c>
      <c r="P30" s="17" t="str">
        <f t="shared" si="2"/>
        <v/>
      </c>
      <c r="Q30" s="17" t="str">
        <f t="shared" si="2"/>
        <v/>
      </c>
      <c r="R30" s="17" t="str">
        <f t="shared" si="2"/>
        <v/>
      </c>
      <c r="S30" s="17" t="str">
        <f t="shared" si="2"/>
        <v/>
      </c>
      <c r="T30" s="17" t="str">
        <f t="shared" si="2"/>
        <v/>
      </c>
      <c r="U30" s="17" t="str">
        <f t="shared" si="2"/>
        <v/>
      </c>
      <c r="V30" s="17" t="str">
        <f t="shared" si="2"/>
        <v/>
      </c>
      <c r="W30" s="17" t="str">
        <f t="shared" ref="P30:Z53" si="7">IF(AX30="","",IF(AX30=0,"✖","✔"))</f>
        <v/>
      </c>
      <c r="X30" s="17" t="str">
        <f t="shared" si="7"/>
        <v/>
      </c>
      <c r="Y30" s="17" t="str">
        <f t="shared" si="7"/>
        <v/>
      </c>
      <c r="Z30" s="17" t="str">
        <f t="shared" si="7"/>
        <v/>
      </c>
      <c r="AA30" s="21" t="str">
        <f t="shared" si="3"/>
        <v/>
      </c>
      <c r="AB30" s="21" t="str">
        <f t="shared" si="3"/>
        <v/>
      </c>
      <c r="AC30" s="21" t="str">
        <f t="shared" si="3"/>
        <v/>
      </c>
      <c r="AD30" s="21" t="str">
        <f t="shared" si="3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4"/>
        <v/>
      </c>
      <c r="BC30" s="17" t="str">
        <f t="shared" si="5"/>
        <v/>
      </c>
      <c r="BD30" s="17" t="str">
        <f t="shared" si="6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5" x14ac:dyDescent="0.35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2"/>
        <v/>
      </c>
      <c r="H31" s="17" t="str">
        <f t="shared" si="2"/>
        <v/>
      </c>
      <c r="I31" s="17" t="str">
        <f t="shared" si="2"/>
        <v/>
      </c>
      <c r="J31" s="17" t="str">
        <f t="shared" si="2"/>
        <v/>
      </c>
      <c r="K31" s="17" t="str">
        <f t="shared" si="2"/>
        <v/>
      </c>
      <c r="L31" s="17" t="str">
        <f t="shared" si="2"/>
        <v/>
      </c>
      <c r="M31" s="17" t="str">
        <f t="shared" si="2"/>
        <v/>
      </c>
      <c r="N31" s="17" t="str">
        <f t="shared" si="2"/>
        <v/>
      </c>
      <c r="O31" s="17" t="str">
        <f t="shared" si="2"/>
        <v/>
      </c>
      <c r="P31" s="17" t="str">
        <f t="shared" si="7"/>
        <v/>
      </c>
      <c r="Q31" s="17" t="str">
        <f t="shared" si="7"/>
        <v/>
      </c>
      <c r="R31" s="17" t="str">
        <f t="shared" si="7"/>
        <v/>
      </c>
      <c r="S31" s="17" t="str">
        <f t="shared" si="7"/>
        <v/>
      </c>
      <c r="T31" s="17" t="str">
        <f t="shared" si="7"/>
        <v/>
      </c>
      <c r="U31" s="17" t="str">
        <f t="shared" si="7"/>
        <v/>
      </c>
      <c r="V31" s="17" t="str">
        <f t="shared" si="7"/>
        <v/>
      </c>
      <c r="W31" s="17" t="str">
        <f t="shared" si="7"/>
        <v/>
      </c>
      <c r="X31" s="17" t="str">
        <f t="shared" si="7"/>
        <v/>
      </c>
      <c r="Y31" s="17" t="str">
        <f t="shared" si="7"/>
        <v/>
      </c>
      <c r="Z31" s="17" t="str">
        <f t="shared" si="7"/>
        <v/>
      </c>
      <c r="AA31" s="21" t="str">
        <f t="shared" si="3"/>
        <v/>
      </c>
      <c r="AB31" s="21" t="str">
        <f t="shared" si="3"/>
        <v/>
      </c>
      <c r="AC31" s="21" t="str">
        <f t="shared" si="3"/>
        <v/>
      </c>
      <c r="AD31" s="21" t="str">
        <f t="shared" si="3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4"/>
        <v/>
      </c>
      <c r="BC31" s="17" t="str">
        <f t="shared" si="5"/>
        <v/>
      </c>
      <c r="BD31" s="17" t="str">
        <f t="shared" si="6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5" x14ac:dyDescent="0.35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2"/>
        <v/>
      </c>
      <c r="H32" s="17" t="str">
        <f t="shared" si="2"/>
        <v/>
      </c>
      <c r="I32" s="17" t="str">
        <f t="shared" si="2"/>
        <v/>
      </c>
      <c r="J32" s="17" t="str">
        <f t="shared" si="2"/>
        <v/>
      </c>
      <c r="K32" s="17" t="str">
        <f t="shared" si="2"/>
        <v/>
      </c>
      <c r="L32" s="17" t="str">
        <f t="shared" si="2"/>
        <v/>
      </c>
      <c r="M32" s="17" t="str">
        <f t="shared" si="2"/>
        <v/>
      </c>
      <c r="N32" s="17" t="str">
        <f t="shared" si="2"/>
        <v/>
      </c>
      <c r="O32" s="17" t="str">
        <f t="shared" si="2"/>
        <v/>
      </c>
      <c r="P32" s="17" t="str">
        <f t="shared" si="7"/>
        <v/>
      </c>
      <c r="Q32" s="17" t="str">
        <f t="shared" si="7"/>
        <v/>
      </c>
      <c r="R32" s="17" t="str">
        <f t="shared" si="7"/>
        <v/>
      </c>
      <c r="S32" s="17" t="str">
        <f t="shared" si="7"/>
        <v/>
      </c>
      <c r="T32" s="17" t="str">
        <f t="shared" si="7"/>
        <v/>
      </c>
      <c r="U32" s="17" t="str">
        <f t="shared" si="7"/>
        <v/>
      </c>
      <c r="V32" s="17" t="str">
        <f t="shared" si="7"/>
        <v/>
      </c>
      <c r="W32" s="17" t="str">
        <f t="shared" si="7"/>
        <v/>
      </c>
      <c r="X32" s="17" t="str">
        <f t="shared" si="7"/>
        <v/>
      </c>
      <c r="Y32" s="17" t="str">
        <f t="shared" si="7"/>
        <v/>
      </c>
      <c r="Z32" s="17" t="str">
        <f t="shared" si="7"/>
        <v/>
      </c>
      <c r="AA32" s="21" t="str">
        <f t="shared" si="3"/>
        <v/>
      </c>
      <c r="AB32" s="21" t="str">
        <f t="shared" si="3"/>
        <v/>
      </c>
      <c r="AC32" s="21" t="str">
        <f t="shared" si="3"/>
        <v/>
      </c>
      <c r="AD32" s="21" t="str">
        <f t="shared" si="3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4"/>
        <v/>
      </c>
      <c r="BC32" s="17" t="str">
        <f t="shared" si="5"/>
        <v/>
      </c>
      <c r="BD32" s="17" t="str">
        <f t="shared" si="6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5" x14ac:dyDescent="0.35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2"/>
        <v/>
      </c>
      <c r="H33" s="17" t="str">
        <f t="shared" si="2"/>
        <v/>
      </c>
      <c r="I33" s="17" t="str">
        <f t="shared" si="2"/>
        <v/>
      </c>
      <c r="J33" s="17" t="str">
        <f t="shared" si="2"/>
        <v/>
      </c>
      <c r="K33" s="17" t="str">
        <f t="shared" si="2"/>
        <v/>
      </c>
      <c r="L33" s="17" t="str">
        <f t="shared" si="2"/>
        <v/>
      </c>
      <c r="M33" s="17" t="str">
        <f t="shared" si="2"/>
        <v/>
      </c>
      <c r="N33" s="17" t="str">
        <f t="shared" si="2"/>
        <v/>
      </c>
      <c r="O33" s="17" t="str">
        <f t="shared" si="2"/>
        <v/>
      </c>
      <c r="P33" s="17" t="str">
        <f t="shared" si="7"/>
        <v/>
      </c>
      <c r="Q33" s="17" t="str">
        <f t="shared" si="7"/>
        <v/>
      </c>
      <c r="R33" s="17" t="str">
        <f t="shared" si="7"/>
        <v/>
      </c>
      <c r="S33" s="17" t="str">
        <f t="shared" si="7"/>
        <v/>
      </c>
      <c r="T33" s="17" t="str">
        <f t="shared" si="7"/>
        <v/>
      </c>
      <c r="U33" s="17" t="str">
        <f t="shared" si="7"/>
        <v/>
      </c>
      <c r="V33" s="17" t="str">
        <f t="shared" si="7"/>
        <v/>
      </c>
      <c r="W33" s="17" t="str">
        <f t="shared" si="7"/>
        <v/>
      </c>
      <c r="X33" s="17" t="str">
        <f t="shared" si="7"/>
        <v/>
      </c>
      <c r="Y33" s="17" t="str">
        <f t="shared" si="7"/>
        <v/>
      </c>
      <c r="Z33" s="17" t="str">
        <f t="shared" si="7"/>
        <v/>
      </c>
      <c r="AA33" s="21" t="str">
        <f t="shared" si="3"/>
        <v/>
      </c>
      <c r="AB33" s="21" t="str">
        <f t="shared" si="3"/>
        <v/>
      </c>
      <c r="AC33" s="21" t="str">
        <f t="shared" si="3"/>
        <v/>
      </c>
      <c r="AD33" s="21" t="str">
        <f t="shared" si="3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4"/>
        <v/>
      </c>
      <c r="BC33" s="17" t="str">
        <f t="shared" si="5"/>
        <v/>
      </c>
      <c r="BD33" s="17" t="str">
        <f t="shared" si="6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5" x14ac:dyDescent="0.35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2"/>
        <v/>
      </c>
      <c r="H34" s="17" t="str">
        <f t="shared" si="2"/>
        <v/>
      </c>
      <c r="I34" s="17" t="str">
        <f t="shared" si="2"/>
        <v/>
      </c>
      <c r="J34" s="17" t="str">
        <f t="shared" si="2"/>
        <v/>
      </c>
      <c r="K34" s="17" t="str">
        <f t="shared" si="2"/>
        <v/>
      </c>
      <c r="L34" s="17" t="str">
        <f t="shared" si="2"/>
        <v/>
      </c>
      <c r="M34" s="17" t="str">
        <f t="shared" si="2"/>
        <v/>
      </c>
      <c r="N34" s="17" t="str">
        <f t="shared" si="2"/>
        <v/>
      </c>
      <c r="O34" s="17" t="str">
        <f t="shared" si="2"/>
        <v/>
      </c>
      <c r="P34" s="17" t="str">
        <f t="shared" si="7"/>
        <v/>
      </c>
      <c r="Q34" s="17" t="str">
        <f t="shared" si="7"/>
        <v/>
      </c>
      <c r="R34" s="17" t="str">
        <f t="shared" si="7"/>
        <v/>
      </c>
      <c r="S34" s="17" t="str">
        <f t="shared" si="7"/>
        <v/>
      </c>
      <c r="T34" s="17" t="str">
        <f t="shared" si="7"/>
        <v/>
      </c>
      <c r="U34" s="17" t="str">
        <f t="shared" si="7"/>
        <v/>
      </c>
      <c r="V34" s="17" t="str">
        <f t="shared" si="7"/>
        <v/>
      </c>
      <c r="W34" s="17" t="str">
        <f t="shared" si="7"/>
        <v/>
      </c>
      <c r="X34" s="17" t="str">
        <f t="shared" si="7"/>
        <v/>
      </c>
      <c r="Y34" s="17" t="str">
        <f t="shared" si="7"/>
        <v/>
      </c>
      <c r="Z34" s="17" t="str">
        <f t="shared" si="7"/>
        <v/>
      </c>
      <c r="AA34" s="21" t="str">
        <f t="shared" si="3"/>
        <v/>
      </c>
      <c r="AB34" s="21" t="str">
        <f t="shared" si="3"/>
        <v/>
      </c>
      <c r="AC34" s="21" t="str">
        <f t="shared" si="3"/>
        <v/>
      </c>
      <c r="AD34" s="21" t="str">
        <f t="shared" si="3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4"/>
        <v/>
      </c>
      <c r="BC34" s="17" t="str">
        <f t="shared" si="5"/>
        <v/>
      </c>
      <c r="BD34" s="17" t="str">
        <f t="shared" si="6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5" x14ac:dyDescent="0.35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2"/>
        <v/>
      </c>
      <c r="H35" s="17" t="str">
        <f t="shared" si="2"/>
        <v/>
      </c>
      <c r="I35" s="17" t="str">
        <f t="shared" si="2"/>
        <v/>
      </c>
      <c r="J35" s="17" t="str">
        <f t="shared" si="2"/>
        <v/>
      </c>
      <c r="K35" s="17" t="str">
        <f t="shared" si="2"/>
        <v/>
      </c>
      <c r="L35" s="17" t="str">
        <f t="shared" si="2"/>
        <v/>
      </c>
      <c r="M35" s="17" t="str">
        <f t="shared" si="2"/>
        <v/>
      </c>
      <c r="N35" s="17" t="str">
        <f t="shared" si="2"/>
        <v/>
      </c>
      <c r="O35" s="17" t="str">
        <f t="shared" si="2"/>
        <v/>
      </c>
      <c r="P35" s="17" t="str">
        <f t="shared" si="7"/>
        <v/>
      </c>
      <c r="Q35" s="17" t="str">
        <f t="shared" si="7"/>
        <v/>
      </c>
      <c r="R35" s="17" t="str">
        <f t="shared" si="7"/>
        <v/>
      </c>
      <c r="S35" s="17" t="str">
        <f t="shared" si="7"/>
        <v/>
      </c>
      <c r="T35" s="17" t="str">
        <f t="shared" si="7"/>
        <v/>
      </c>
      <c r="U35" s="17" t="str">
        <f t="shared" si="7"/>
        <v/>
      </c>
      <c r="V35" s="17" t="str">
        <f t="shared" si="7"/>
        <v/>
      </c>
      <c r="W35" s="17" t="str">
        <f t="shared" si="7"/>
        <v/>
      </c>
      <c r="X35" s="17" t="str">
        <f t="shared" si="7"/>
        <v/>
      </c>
      <c r="Y35" s="17" t="str">
        <f t="shared" si="7"/>
        <v/>
      </c>
      <c r="Z35" s="17" t="str">
        <f t="shared" si="7"/>
        <v/>
      </c>
      <c r="AA35" s="21" t="str">
        <f t="shared" si="3"/>
        <v/>
      </c>
      <c r="AB35" s="21" t="str">
        <f t="shared" si="3"/>
        <v/>
      </c>
      <c r="AC35" s="21" t="str">
        <f t="shared" si="3"/>
        <v/>
      </c>
      <c r="AD35" s="21" t="str">
        <f t="shared" si="3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4"/>
        <v/>
      </c>
      <c r="BC35" s="17" t="str">
        <f t="shared" si="5"/>
        <v/>
      </c>
      <c r="BD35" s="17" t="str">
        <f t="shared" si="6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5" x14ac:dyDescent="0.35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2"/>
        <v/>
      </c>
      <c r="H36" s="17" t="str">
        <f t="shared" si="2"/>
        <v/>
      </c>
      <c r="I36" s="17" t="str">
        <f t="shared" si="2"/>
        <v/>
      </c>
      <c r="J36" s="17" t="str">
        <f t="shared" si="2"/>
        <v/>
      </c>
      <c r="K36" s="17" t="str">
        <f t="shared" si="2"/>
        <v/>
      </c>
      <c r="L36" s="17" t="str">
        <f t="shared" si="2"/>
        <v/>
      </c>
      <c r="M36" s="17" t="str">
        <f t="shared" si="2"/>
        <v/>
      </c>
      <c r="N36" s="17" t="str">
        <f t="shared" si="2"/>
        <v/>
      </c>
      <c r="O36" s="17" t="str">
        <f t="shared" si="2"/>
        <v/>
      </c>
      <c r="P36" s="17" t="str">
        <f t="shared" si="7"/>
        <v/>
      </c>
      <c r="Q36" s="17" t="str">
        <f t="shared" si="7"/>
        <v/>
      </c>
      <c r="R36" s="17" t="str">
        <f t="shared" si="7"/>
        <v/>
      </c>
      <c r="S36" s="17" t="str">
        <f t="shared" si="7"/>
        <v/>
      </c>
      <c r="T36" s="17" t="str">
        <f t="shared" si="7"/>
        <v/>
      </c>
      <c r="U36" s="17" t="str">
        <f t="shared" si="7"/>
        <v/>
      </c>
      <c r="V36" s="17" t="str">
        <f t="shared" si="7"/>
        <v/>
      </c>
      <c r="W36" s="17" t="str">
        <f t="shared" si="7"/>
        <v/>
      </c>
      <c r="X36" s="17" t="str">
        <f t="shared" si="7"/>
        <v/>
      </c>
      <c r="Y36" s="17" t="str">
        <f t="shared" si="7"/>
        <v/>
      </c>
      <c r="Z36" s="17" t="str">
        <f t="shared" si="7"/>
        <v/>
      </c>
      <c r="AA36" s="21" t="str">
        <f t="shared" si="3"/>
        <v/>
      </c>
      <c r="AB36" s="21" t="str">
        <f t="shared" si="3"/>
        <v/>
      </c>
      <c r="AC36" s="21" t="str">
        <f t="shared" si="3"/>
        <v/>
      </c>
      <c r="AD36" s="21" t="str">
        <f t="shared" si="3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4"/>
        <v/>
      </c>
      <c r="BC36" s="17" t="str">
        <f t="shared" si="5"/>
        <v/>
      </c>
      <c r="BD36" s="17" t="str">
        <f t="shared" si="6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5" x14ac:dyDescent="0.35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2"/>
        <v/>
      </c>
      <c r="H37" s="17" t="str">
        <f t="shared" si="2"/>
        <v/>
      </c>
      <c r="I37" s="17" t="str">
        <f t="shared" si="2"/>
        <v/>
      </c>
      <c r="J37" s="17" t="str">
        <f t="shared" si="2"/>
        <v/>
      </c>
      <c r="K37" s="17" t="str">
        <f t="shared" si="2"/>
        <v/>
      </c>
      <c r="L37" s="17" t="str">
        <f t="shared" si="2"/>
        <v/>
      </c>
      <c r="M37" s="17" t="str">
        <f t="shared" si="2"/>
        <v/>
      </c>
      <c r="N37" s="17" t="str">
        <f t="shared" si="2"/>
        <v/>
      </c>
      <c r="O37" s="17" t="str">
        <f t="shared" si="2"/>
        <v/>
      </c>
      <c r="P37" s="17" t="str">
        <f t="shared" si="7"/>
        <v/>
      </c>
      <c r="Q37" s="17" t="str">
        <f t="shared" si="7"/>
        <v/>
      </c>
      <c r="R37" s="17" t="str">
        <f t="shared" si="7"/>
        <v/>
      </c>
      <c r="S37" s="17" t="str">
        <f t="shared" si="7"/>
        <v/>
      </c>
      <c r="T37" s="17" t="str">
        <f t="shared" si="7"/>
        <v/>
      </c>
      <c r="U37" s="17" t="str">
        <f t="shared" si="7"/>
        <v/>
      </c>
      <c r="V37" s="17" t="str">
        <f t="shared" si="7"/>
        <v/>
      </c>
      <c r="W37" s="17" t="str">
        <f t="shared" si="7"/>
        <v/>
      </c>
      <c r="X37" s="17" t="str">
        <f t="shared" si="7"/>
        <v/>
      </c>
      <c r="Y37" s="17" t="str">
        <f t="shared" si="7"/>
        <v/>
      </c>
      <c r="Z37" s="17" t="str">
        <f t="shared" si="7"/>
        <v/>
      </c>
      <c r="AA37" s="21" t="str">
        <f t="shared" si="3"/>
        <v/>
      </c>
      <c r="AB37" s="21" t="str">
        <f t="shared" si="3"/>
        <v/>
      </c>
      <c r="AC37" s="21" t="str">
        <f t="shared" si="3"/>
        <v/>
      </c>
      <c r="AD37" s="21" t="str">
        <f t="shared" si="3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4"/>
        <v/>
      </c>
      <c r="BC37" s="17" t="str">
        <f t="shared" si="5"/>
        <v/>
      </c>
      <c r="BD37" s="17" t="str">
        <f t="shared" si="6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5" x14ac:dyDescent="0.35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2"/>
        <v/>
      </c>
      <c r="H38" s="17" t="str">
        <f t="shared" si="2"/>
        <v/>
      </c>
      <c r="I38" s="17" t="str">
        <f t="shared" si="2"/>
        <v/>
      </c>
      <c r="J38" s="17" t="str">
        <f t="shared" si="2"/>
        <v/>
      </c>
      <c r="K38" s="17" t="str">
        <f t="shared" si="2"/>
        <v/>
      </c>
      <c r="L38" s="17" t="str">
        <f t="shared" si="2"/>
        <v/>
      </c>
      <c r="M38" s="17" t="str">
        <f t="shared" si="2"/>
        <v/>
      </c>
      <c r="N38" s="17" t="str">
        <f t="shared" si="2"/>
        <v/>
      </c>
      <c r="O38" s="17" t="str">
        <f t="shared" si="2"/>
        <v/>
      </c>
      <c r="P38" s="17" t="str">
        <f t="shared" si="7"/>
        <v/>
      </c>
      <c r="Q38" s="17" t="str">
        <f t="shared" si="7"/>
        <v/>
      </c>
      <c r="R38" s="17" t="str">
        <f t="shared" si="7"/>
        <v/>
      </c>
      <c r="S38" s="17" t="str">
        <f t="shared" si="7"/>
        <v/>
      </c>
      <c r="T38" s="17" t="str">
        <f t="shared" si="7"/>
        <v/>
      </c>
      <c r="U38" s="17" t="str">
        <f t="shared" si="7"/>
        <v/>
      </c>
      <c r="V38" s="17" t="str">
        <f t="shared" si="7"/>
        <v/>
      </c>
      <c r="W38" s="17" t="str">
        <f t="shared" si="7"/>
        <v/>
      </c>
      <c r="X38" s="17" t="str">
        <f t="shared" si="7"/>
        <v/>
      </c>
      <c r="Y38" s="17" t="str">
        <f t="shared" si="7"/>
        <v/>
      </c>
      <c r="Z38" s="17" t="str">
        <f t="shared" si="7"/>
        <v/>
      </c>
      <c r="AA38" s="21" t="str">
        <f t="shared" si="3"/>
        <v/>
      </c>
      <c r="AB38" s="21" t="str">
        <f t="shared" si="3"/>
        <v/>
      </c>
      <c r="AC38" s="21" t="str">
        <f t="shared" si="3"/>
        <v/>
      </c>
      <c r="AD38" s="21" t="str">
        <f t="shared" si="3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4"/>
        <v/>
      </c>
      <c r="BC38" s="17" t="str">
        <f t="shared" si="5"/>
        <v/>
      </c>
      <c r="BD38" s="17" t="str">
        <f t="shared" si="6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5" x14ac:dyDescent="0.35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2"/>
        <v/>
      </c>
      <c r="H39" s="17" t="str">
        <f t="shared" si="2"/>
        <v/>
      </c>
      <c r="I39" s="17" t="str">
        <f t="shared" si="2"/>
        <v/>
      </c>
      <c r="J39" s="17" t="str">
        <f t="shared" si="2"/>
        <v/>
      </c>
      <c r="K39" s="17" t="str">
        <f t="shared" si="2"/>
        <v/>
      </c>
      <c r="L39" s="17" t="str">
        <f t="shared" si="2"/>
        <v/>
      </c>
      <c r="M39" s="17" t="str">
        <f t="shared" si="2"/>
        <v/>
      </c>
      <c r="N39" s="17" t="str">
        <f t="shared" si="2"/>
        <v/>
      </c>
      <c r="O39" s="17" t="str">
        <f t="shared" si="2"/>
        <v/>
      </c>
      <c r="P39" s="17" t="str">
        <f t="shared" si="7"/>
        <v/>
      </c>
      <c r="Q39" s="17" t="str">
        <f t="shared" si="7"/>
        <v/>
      </c>
      <c r="R39" s="17" t="str">
        <f t="shared" si="7"/>
        <v/>
      </c>
      <c r="S39" s="17" t="str">
        <f t="shared" si="7"/>
        <v/>
      </c>
      <c r="T39" s="17" t="str">
        <f t="shared" si="7"/>
        <v/>
      </c>
      <c r="U39" s="17" t="str">
        <f t="shared" si="7"/>
        <v/>
      </c>
      <c r="V39" s="17" t="str">
        <f t="shared" si="7"/>
        <v/>
      </c>
      <c r="W39" s="17" t="str">
        <f t="shared" si="7"/>
        <v/>
      </c>
      <c r="X39" s="17" t="str">
        <f t="shared" si="7"/>
        <v/>
      </c>
      <c r="Y39" s="17" t="str">
        <f t="shared" si="7"/>
        <v/>
      </c>
      <c r="Z39" s="17" t="str">
        <f t="shared" si="7"/>
        <v/>
      </c>
      <c r="AA39" s="21" t="str">
        <f t="shared" si="3"/>
        <v/>
      </c>
      <c r="AB39" s="21" t="str">
        <f t="shared" si="3"/>
        <v/>
      </c>
      <c r="AC39" s="21" t="str">
        <f t="shared" si="3"/>
        <v/>
      </c>
      <c r="AD39" s="21" t="str">
        <f t="shared" si="3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4"/>
        <v/>
      </c>
      <c r="BC39" s="17" t="str">
        <f t="shared" si="5"/>
        <v/>
      </c>
      <c r="BD39" s="17" t="str">
        <f t="shared" si="6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5" x14ac:dyDescent="0.35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2"/>
        <v/>
      </c>
      <c r="H40" s="17" t="str">
        <f t="shared" si="2"/>
        <v/>
      </c>
      <c r="I40" s="17" t="str">
        <f t="shared" si="2"/>
        <v/>
      </c>
      <c r="J40" s="17" t="str">
        <f t="shared" si="2"/>
        <v/>
      </c>
      <c r="K40" s="17" t="str">
        <f t="shared" si="2"/>
        <v/>
      </c>
      <c r="L40" s="17" t="str">
        <f t="shared" si="2"/>
        <v/>
      </c>
      <c r="M40" s="17" t="str">
        <f t="shared" si="2"/>
        <v/>
      </c>
      <c r="N40" s="17" t="str">
        <f t="shared" si="2"/>
        <v/>
      </c>
      <c r="O40" s="17" t="str">
        <f t="shared" si="2"/>
        <v/>
      </c>
      <c r="P40" s="17" t="str">
        <f t="shared" si="7"/>
        <v/>
      </c>
      <c r="Q40" s="17" t="str">
        <f t="shared" si="7"/>
        <v/>
      </c>
      <c r="R40" s="17" t="str">
        <f t="shared" si="7"/>
        <v/>
      </c>
      <c r="S40" s="17" t="str">
        <f t="shared" si="7"/>
        <v/>
      </c>
      <c r="T40" s="17" t="str">
        <f t="shared" si="7"/>
        <v/>
      </c>
      <c r="U40" s="17" t="str">
        <f t="shared" si="7"/>
        <v/>
      </c>
      <c r="V40" s="17" t="str">
        <f t="shared" si="7"/>
        <v/>
      </c>
      <c r="W40" s="17" t="str">
        <f t="shared" si="7"/>
        <v/>
      </c>
      <c r="X40" s="17" t="str">
        <f t="shared" si="7"/>
        <v/>
      </c>
      <c r="Y40" s="17" t="str">
        <f t="shared" si="7"/>
        <v/>
      </c>
      <c r="Z40" s="17" t="str">
        <f t="shared" si="7"/>
        <v/>
      </c>
      <c r="AA40" s="21" t="str">
        <f t="shared" si="3"/>
        <v/>
      </c>
      <c r="AB40" s="21" t="str">
        <f t="shared" si="3"/>
        <v/>
      </c>
      <c r="AC40" s="21" t="str">
        <f t="shared" si="3"/>
        <v/>
      </c>
      <c r="AD40" s="21" t="str">
        <f t="shared" si="3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4"/>
        <v/>
      </c>
      <c r="BC40" s="17" t="str">
        <f t="shared" si="5"/>
        <v/>
      </c>
      <c r="BD40" s="17" t="str">
        <f t="shared" si="6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5" x14ac:dyDescent="0.35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2"/>
        <v/>
      </c>
      <c r="H41" s="17" t="str">
        <f t="shared" si="2"/>
        <v/>
      </c>
      <c r="I41" s="17" t="str">
        <f t="shared" si="2"/>
        <v/>
      </c>
      <c r="J41" s="17" t="str">
        <f t="shared" si="2"/>
        <v/>
      </c>
      <c r="K41" s="17" t="str">
        <f t="shared" si="2"/>
        <v/>
      </c>
      <c r="L41" s="17" t="str">
        <f t="shared" si="2"/>
        <v/>
      </c>
      <c r="M41" s="17" t="str">
        <f t="shared" si="2"/>
        <v/>
      </c>
      <c r="N41" s="17" t="str">
        <f t="shared" si="2"/>
        <v/>
      </c>
      <c r="O41" s="17" t="str">
        <f t="shared" si="2"/>
        <v/>
      </c>
      <c r="P41" s="17" t="str">
        <f t="shared" si="7"/>
        <v/>
      </c>
      <c r="Q41" s="17" t="str">
        <f t="shared" si="7"/>
        <v/>
      </c>
      <c r="R41" s="17" t="str">
        <f t="shared" si="7"/>
        <v/>
      </c>
      <c r="S41" s="17" t="str">
        <f t="shared" si="7"/>
        <v/>
      </c>
      <c r="T41" s="17" t="str">
        <f t="shared" si="7"/>
        <v/>
      </c>
      <c r="U41" s="17" t="str">
        <f t="shared" si="7"/>
        <v/>
      </c>
      <c r="V41" s="17" t="str">
        <f t="shared" si="7"/>
        <v/>
      </c>
      <c r="W41" s="17" t="str">
        <f t="shared" si="7"/>
        <v/>
      </c>
      <c r="X41" s="17" t="str">
        <f t="shared" si="7"/>
        <v/>
      </c>
      <c r="Y41" s="17" t="str">
        <f t="shared" si="7"/>
        <v/>
      </c>
      <c r="Z41" s="17" t="str">
        <f t="shared" si="7"/>
        <v/>
      </c>
      <c r="AA41" s="21" t="str">
        <f t="shared" si="3"/>
        <v/>
      </c>
      <c r="AB41" s="21" t="str">
        <f t="shared" si="3"/>
        <v/>
      </c>
      <c r="AC41" s="21" t="str">
        <f t="shared" si="3"/>
        <v/>
      </c>
      <c r="AD41" s="21" t="str">
        <f t="shared" si="3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4"/>
        <v/>
      </c>
      <c r="BC41" s="17" t="str">
        <f t="shared" si="5"/>
        <v/>
      </c>
      <c r="BD41" s="17" t="str">
        <f t="shared" si="6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5" x14ac:dyDescent="0.35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2"/>
        <v/>
      </c>
      <c r="H42" s="17" t="str">
        <f t="shared" si="2"/>
        <v/>
      </c>
      <c r="I42" s="17" t="str">
        <f t="shared" si="2"/>
        <v/>
      </c>
      <c r="J42" s="17" t="str">
        <f t="shared" si="2"/>
        <v/>
      </c>
      <c r="K42" s="17" t="str">
        <f t="shared" si="2"/>
        <v/>
      </c>
      <c r="L42" s="17" t="str">
        <f t="shared" si="2"/>
        <v/>
      </c>
      <c r="M42" s="17" t="str">
        <f t="shared" si="2"/>
        <v/>
      </c>
      <c r="N42" s="17" t="str">
        <f t="shared" si="2"/>
        <v/>
      </c>
      <c r="O42" s="17" t="str">
        <f t="shared" si="2"/>
        <v/>
      </c>
      <c r="P42" s="17" t="str">
        <f t="shared" si="7"/>
        <v/>
      </c>
      <c r="Q42" s="17" t="str">
        <f t="shared" si="7"/>
        <v/>
      </c>
      <c r="R42" s="17" t="str">
        <f t="shared" si="7"/>
        <v/>
      </c>
      <c r="S42" s="17" t="str">
        <f t="shared" si="7"/>
        <v/>
      </c>
      <c r="T42" s="17" t="str">
        <f t="shared" si="7"/>
        <v/>
      </c>
      <c r="U42" s="17" t="str">
        <f t="shared" si="7"/>
        <v/>
      </c>
      <c r="V42" s="17" t="str">
        <f t="shared" si="7"/>
        <v/>
      </c>
      <c r="W42" s="17" t="str">
        <f t="shared" si="7"/>
        <v/>
      </c>
      <c r="X42" s="17" t="str">
        <f t="shared" si="7"/>
        <v/>
      </c>
      <c r="Y42" s="17" t="str">
        <f t="shared" si="7"/>
        <v/>
      </c>
      <c r="Z42" s="17" t="str">
        <f t="shared" si="7"/>
        <v/>
      </c>
      <c r="AA42" s="21" t="str">
        <f t="shared" si="3"/>
        <v/>
      </c>
      <c r="AB42" s="21" t="str">
        <f t="shared" si="3"/>
        <v/>
      </c>
      <c r="AC42" s="21" t="str">
        <f t="shared" si="3"/>
        <v/>
      </c>
      <c r="AD42" s="21" t="str">
        <f t="shared" si="3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4"/>
        <v/>
      </c>
      <c r="BC42" s="17" t="str">
        <f t="shared" si="5"/>
        <v/>
      </c>
      <c r="BD42" s="17" t="str">
        <f t="shared" si="6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5" x14ac:dyDescent="0.35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2"/>
        <v/>
      </c>
      <c r="H43" s="17" t="str">
        <f t="shared" si="2"/>
        <v/>
      </c>
      <c r="I43" s="17" t="str">
        <f t="shared" si="2"/>
        <v/>
      </c>
      <c r="J43" s="17" t="str">
        <f t="shared" si="2"/>
        <v/>
      </c>
      <c r="K43" s="17" t="str">
        <f t="shared" si="2"/>
        <v/>
      </c>
      <c r="L43" s="17" t="str">
        <f t="shared" si="2"/>
        <v/>
      </c>
      <c r="M43" s="17" t="str">
        <f t="shared" si="2"/>
        <v/>
      </c>
      <c r="N43" s="17" t="str">
        <f t="shared" si="2"/>
        <v/>
      </c>
      <c r="O43" s="17" t="str">
        <f t="shared" si="2"/>
        <v/>
      </c>
      <c r="P43" s="17" t="str">
        <f t="shared" si="7"/>
        <v/>
      </c>
      <c r="Q43" s="17" t="str">
        <f t="shared" si="7"/>
        <v/>
      </c>
      <c r="R43" s="17" t="str">
        <f t="shared" si="7"/>
        <v/>
      </c>
      <c r="S43" s="17" t="str">
        <f t="shared" si="7"/>
        <v/>
      </c>
      <c r="T43" s="17" t="str">
        <f t="shared" si="7"/>
        <v/>
      </c>
      <c r="U43" s="17" t="str">
        <f t="shared" si="7"/>
        <v/>
      </c>
      <c r="V43" s="17" t="str">
        <f t="shared" si="7"/>
        <v/>
      </c>
      <c r="W43" s="17" t="str">
        <f t="shared" si="7"/>
        <v/>
      </c>
      <c r="X43" s="17" t="str">
        <f t="shared" si="7"/>
        <v/>
      </c>
      <c r="Y43" s="17" t="str">
        <f t="shared" si="7"/>
        <v/>
      </c>
      <c r="Z43" s="17" t="str">
        <f t="shared" si="7"/>
        <v/>
      </c>
      <c r="AA43" s="21" t="str">
        <f t="shared" si="3"/>
        <v/>
      </c>
      <c r="AB43" s="21" t="str">
        <f t="shared" si="3"/>
        <v/>
      </c>
      <c r="AC43" s="21" t="str">
        <f t="shared" si="3"/>
        <v/>
      </c>
      <c r="AD43" s="21" t="str">
        <f t="shared" si="3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4"/>
        <v/>
      </c>
      <c r="BC43" s="17" t="str">
        <f t="shared" si="5"/>
        <v/>
      </c>
      <c r="BD43" s="17" t="str">
        <f t="shared" si="6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5" x14ac:dyDescent="0.35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2"/>
        <v/>
      </c>
      <c r="H44" s="17" t="str">
        <f t="shared" si="2"/>
        <v/>
      </c>
      <c r="I44" s="17" t="str">
        <f t="shared" si="2"/>
        <v/>
      </c>
      <c r="J44" s="17" t="str">
        <f t="shared" si="2"/>
        <v/>
      </c>
      <c r="K44" s="17" t="str">
        <f t="shared" si="2"/>
        <v/>
      </c>
      <c r="L44" s="17" t="str">
        <f t="shared" si="2"/>
        <v/>
      </c>
      <c r="M44" s="17" t="str">
        <f t="shared" si="2"/>
        <v/>
      </c>
      <c r="N44" s="17" t="str">
        <f t="shared" si="2"/>
        <v/>
      </c>
      <c r="O44" s="17" t="str">
        <f t="shared" si="2"/>
        <v/>
      </c>
      <c r="P44" s="17" t="str">
        <f t="shared" si="7"/>
        <v/>
      </c>
      <c r="Q44" s="17" t="str">
        <f t="shared" si="7"/>
        <v/>
      </c>
      <c r="R44" s="17" t="str">
        <f t="shared" si="7"/>
        <v/>
      </c>
      <c r="S44" s="17" t="str">
        <f t="shared" si="7"/>
        <v/>
      </c>
      <c r="T44" s="17" t="str">
        <f t="shared" si="7"/>
        <v/>
      </c>
      <c r="U44" s="17" t="str">
        <f t="shared" si="7"/>
        <v/>
      </c>
      <c r="V44" s="17" t="str">
        <f t="shared" si="7"/>
        <v/>
      </c>
      <c r="W44" s="17" t="str">
        <f t="shared" si="7"/>
        <v/>
      </c>
      <c r="X44" s="17" t="str">
        <f t="shared" si="7"/>
        <v/>
      </c>
      <c r="Y44" s="17" t="str">
        <f t="shared" si="7"/>
        <v/>
      </c>
      <c r="Z44" s="17" t="str">
        <f t="shared" si="7"/>
        <v/>
      </c>
      <c r="AA44" s="21" t="str">
        <f t="shared" si="3"/>
        <v/>
      </c>
      <c r="AB44" s="21" t="str">
        <f t="shared" si="3"/>
        <v/>
      </c>
      <c r="AC44" s="21" t="str">
        <f t="shared" si="3"/>
        <v/>
      </c>
      <c r="AD44" s="21" t="str">
        <f t="shared" si="3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4"/>
        <v/>
      </c>
      <c r="BC44" s="17" t="str">
        <f t="shared" si="5"/>
        <v/>
      </c>
      <c r="BD44" s="17" t="str">
        <f t="shared" si="6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5" x14ac:dyDescent="0.35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2"/>
        <v/>
      </c>
      <c r="H45" s="17" t="str">
        <f t="shared" si="2"/>
        <v/>
      </c>
      <c r="I45" s="17" t="str">
        <f t="shared" si="2"/>
        <v/>
      </c>
      <c r="J45" s="17" t="str">
        <f t="shared" si="2"/>
        <v/>
      </c>
      <c r="K45" s="17" t="str">
        <f t="shared" si="2"/>
        <v/>
      </c>
      <c r="L45" s="17" t="str">
        <f t="shared" si="2"/>
        <v/>
      </c>
      <c r="M45" s="17" t="str">
        <f t="shared" si="2"/>
        <v/>
      </c>
      <c r="N45" s="17" t="str">
        <f t="shared" si="2"/>
        <v/>
      </c>
      <c r="O45" s="17" t="str">
        <f t="shared" si="2"/>
        <v/>
      </c>
      <c r="P45" s="17" t="str">
        <f t="shared" si="7"/>
        <v/>
      </c>
      <c r="Q45" s="17" t="str">
        <f t="shared" si="7"/>
        <v/>
      </c>
      <c r="R45" s="17" t="str">
        <f t="shared" si="7"/>
        <v/>
      </c>
      <c r="S45" s="17" t="str">
        <f t="shared" si="7"/>
        <v/>
      </c>
      <c r="T45" s="17" t="str">
        <f t="shared" si="7"/>
        <v/>
      </c>
      <c r="U45" s="17" t="str">
        <f t="shared" si="7"/>
        <v/>
      </c>
      <c r="V45" s="17" t="str">
        <f t="shared" si="7"/>
        <v/>
      </c>
      <c r="W45" s="17" t="str">
        <f t="shared" si="7"/>
        <v/>
      </c>
      <c r="X45" s="17" t="str">
        <f t="shared" si="7"/>
        <v/>
      </c>
      <c r="Y45" s="17" t="str">
        <f t="shared" si="7"/>
        <v/>
      </c>
      <c r="Z45" s="17" t="str">
        <f t="shared" si="7"/>
        <v/>
      </c>
      <c r="AA45" s="21" t="str">
        <f t="shared" si="3"/>
        <v/>
      </c>
      <c r="AB45" s="21" t="str">
        <f t="shared" si="3"/>
        <v/>
      </c>
      <c r="AC45" s="21" t="str">
        <f t="shared" si="3"/>
        <v/>
      </c>
      <c r="AD45" s="21" t="str">
        <f t="shared" si="3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4"/>
        <v/>
      </c>
      <c r="BC45" s="17" t="str">
        <f t="shared" si="5"/>
        <v/>
      </c>
      <c r="BD45" s="17" t="str">
        <f t="shared" si="6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5" x14ac:dyDescent="0.35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2"/>
        <v/>
      </c>
      <c r="H46" s="17" t="str">
        <f t="shared" si="2"/>
        <v/>
      </c>
      <c r="I46" s="17" t="str">
        <f t="shared" si="2"/>
        <v/>
      </c>
      <c r="J46" s="17" t="str">
        <f t="shared" si="2"/>
        <v/>
      </c>
      <c r="K46" s="17" t="str">
        <f t="shared" si="2"/>
        <v/>
      </c>
      <c r="L46" s="17" t="str">
        <f t="shared" si="2"/>
        <v/>
      </c>
      <c r="M46" s="17" t="str">
        <f t="shared" si="2"/>
        <v/>
      </c>
      <c r="N46" s="17" t="str">
        <f t="shared" si="2"/>
        <v/>
      </c>
      <c r="O46" s="17" t="str">
        <f t="shared" si="2"/>
        <v/>
      </c>
      <c r="P46" s="17" t="str">
        <f t="shared" si="7"/>
        <v/>
      </c>
      <c r="Q46" s="17" t="str">
        <f t="shared" si="7"/>
        <v/>
      </c>
      <c r="R46" s="17" t="str">
        <f t="shared" si="7"/>
        <v/>
      </c>
      <c r="S46" s="17" t="str">
        <f t="shared" si="7"/>
        <v/>
      </c>
      <c r="T46" s="17" t="str">
        <f t="shared" si="7"/>
        <v/>
      </c>
      <c r="U46" s="17" t="str">
        <f t="shared" si="7"/>
        <v/>
      </c>
      <c r="V46" s="17" t="str">
        <f t="shared" si="7"/>
        <v/>
      </c>
      <c r="W46" s="17" t="str">
        <f t="shared" si="7"/>
        <v/>
      </c>
      <c r="X46" s="17" t="str">
        <f t="shared" si="7"/>
        <v/>
      </c>
      <c r="Y46" s="17" t="str">
        <f t="shared" si="7"/>
        <v/>
      </c>
      <c r="Z46" s="17" t="str">
        <f t="shared" si="7"/>
        <v/>
      </c>
      <c r="AA46" s="21" t="str">
        <f t="shared" si="3"/>
        <v/>
      </c>
      <c r="AB46" s="21" t="str">
        <f t="shared" si="3"/>
        <v/>
      </c>
      <c r="AC46" s="21" t="str">
        <f t="shared" si="3"/>
        <v/>
      </c>
      <c r="AD46" s="21" t="str">
        <f t="shared" si="3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4"/>
        <v/>
      </c>
      <c r="BC46" s="17" t="str">
        <f t="shared" si="5"/>
        <v/>
      </c>
      <c r="BD46" s="17" t="str">
        <f t="shared" si="6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5" x14ac:dyDescent="0.35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2"/>
        <v/>
      </c>
      <c r="H47" s="17" t="str">
        <f t="shared" si="2"/>
        <v/>
      </c>
      <c r="I47" s="17" t="str">
        <f t="shared" si="2"/>
        <v/>
      </c>
      <c r="J47" s="17" t="str">
        <f t="shared" si="2"/>
        <v/>
      </c>
      <c r="K47" s="17" t="str">
        <f t="shared" si="2"/>
        <v/>
      </c>
      <c r="L47" s="17" t="str">
        <f t="shared" si="2"/>
        <v/>
      </c>
      <c r="M47" s="17" t="str">
        <f t="shared" si="2"/>
        <v/>
      </c>
      <c r="N47" s="17" t="str">
        <f t="shared" si="2"/>
        <v/>
      </c>
      <c r="O47" s="17" t="str">
        <f t="shared" si="2"/>
        <v/>
      </c>
      <c r="P47" s="17" t="str">
        <f t="shared" si="7"/>
        <v/>
      </c>
      <c r="Q47" s="17" t="str">
        <f t="shared" si="7"/>
        <v/>
      </c>
      <c r="R47" s="17" t="str">
        <f t="shared" si="7"/>
        <v/>
      </c>
      <c r="S47" s="17" t="str">
        <f t="shared" si="7"/>
        <v/>
      </c>
      <c r="T47" s="17" t="str">
        <f t="shared" si="7"/>
        <v/>
      </c>
      <c r="U47" s="17" t="str">
        <f t="shared" si="7"/>
        <v/>
      </c>
      <c r="V47" s="17" t="str">
        <f t="shared" si="7"/>
        <v/>
      </c>
      <c r="W47" s="17" t="str">
        <f t="shared" si="7"/>
        <v/>
      </c>
      <c r="X47" s="17" t="str">
        <f t="shared" si="7"/>
        <v/>
      </c>
      <c r="Y47" s="17" t="str">
        <f t="shared" si="7"/>
        <v/>
      </c>
      <c r="Z47" s="17" t="str">
        <f t="shared" si="7"/>
        <v/>
      </c>
      <c r="AA47" s="21" t="str">
        <f t="shared" si="3"/>
        <v/>
      </c>
      <c r="AB47" s="21" t="str">
        <f t="shared" si="3"/>
        <v/>
      </c>
      <c r="AC47" s="21" t="str">
        <f t="shared" si="3"/>
        <v/>
      </c>
      <c r="AD47" s="21" t="str">
        <f t="shared" si="3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4"/>
        <v/>
      </c>
      <c r="BC47" s="17" t="str">
        <f t="shared" si="5"/>
        <v/>
      </c>
      <c r="BD47" s="17" t="str">
        <f t="shared" si="6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5" x14ac:dyDescent="0.35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2"/>
        <v/>
      </c>
      <c r="H48" s="17" t="str">
        <f t="shared" si="2"/>
        <v/>
      </c>
      <c r="I48" s="17" t="str">
        <f t="shared" si="2"/>
        <v/>
      </c>
      <c r="J48" s="17" t="str">
        <f t="shared" si="2"/>
        <v/>
      </c>
      <c r="K48" s="17" t="str">
        <f t="shared" si="2"/>
        <v/>
      </c>
      <c r="L48" s="17" t="str">
        <f t="shared" si="2"/>
        <v/>
      </c>
      <c r="M48" s="17" t="str">
        <f t="shared" si="2"/>
        <v/>
      </c>
      <c r="N48" s="17" t="str">
        <f t="shared" si="2"/>
        <v/>
      </c>
      <c r="O48" s="17" t="str">
        <f t="shared" si="2"/>
        <v/>
      </c>
      <c r="P48" s="17" t="str">
        <f t="shared" si="7"/>
        <v/>
      </c>
      <c r="Q48" s="17" t="str">
        <f t="shared" si="7"/>
        <v/>
      </c>
      <c r="R48" s="17" t="str">
        <f t="shared" si="7"/>
        <v/>
      </c>
      <c r="S48" s="17" t="str">
        <f t="shared" si="7"/>
        <v/>
      </c>
      <c r="T48" s="17" t="str">
        <f t="shared" si="7"/>
        <v/>
      </c>
      <c r="U48" s="17" t="str">
        <f t="shared" si="7"/>
        <v/>
      </c>
      <c r="V48" s="17" t="str">
        <f t="shared" si="7"/>
        <v/>
      </c>
      <c r="W48" s="17" t="str">
        <f t="shared" si="7"/>
        <v/>
      </c>
      <c r="X48" s="17" t="str">
        <f t="shared" si="7"/>
        <v/>
      </c>
      <c r="Y48" s="17" t="str">
        <f t="shared" si="7"/>
        <v/>
      </c>
      <c r="Z48" s="17" t="str">
        <f t="shared" si="7"/>
        <v/>
      </c>
      <c r="AA48" s="21" t="str">
        <f t="shared" si="3"/>
        <v/>
      </c>
      <c r="AB48" s="21" t="str">
        <f t="shared" si="3"/>
        <v/>
      </c>
      <c r="AC48" s="21" t="str">
        <f t="shared" si="3"/>
        <v/>
      </c>
      <c r="AD48" s="21" t="str">
        <f t="shared" si="3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4"/>
        <v/>
      </c>
      <c r="BC48" s="17" t="str">
        <f t="shared" si="5"/>
        <v/>
      </c>
      <c r="BD48" s="17" t="str">
        <f t="shared" si="6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5" x14ac:dyDescent="0.35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2"/>
        <v/>
      </c>
      <c r="H49" s="17" t="str">
        <f t="shared" si="2"/>
        <v/>
      </c>
      <c r="I49" s="17" t="str">
        <f t="shared" si="2"/>
        <v/>
      </c>
      <c r="J49" s="17" t="str">
        <f t="shared" si="2"/>
        <v/>
      </c>
      <c r="K49" s="17" t="str">
        <f t="shared" si="2"/>
        <v/>
      </c>
      <c r="L49" s="17" t="str">
        <f t="shared" si="2"/>
        <v/>
      </c>
      <c r="M49" s="17" t="str">
        <f t="shared" si="2"/>
        <v/>
      </c>
      <c r="N49" s="17" t="str">
        <f t="shared" si="2"/>
        <v/>
      </c>
      <c r="O49" s="17" t="str">
        <f t="shared" si="2"/>
        <v/>
      </c>
      <c r="P49" s="17" t="str">
        <f t="shared" si="7"/>
        <v/>
      </c>
      <c r="Q49" s="17" t="str">
        <f t="shared" si="7"/>
        <v/>
      </c>
      <c r="R49" s="17" t="str">
        <f t="shared" si="7"/>
        <v/>
      </c>
      <c r="S49" s="17" t="str">
        <f t="shared" si="7"/>
        <v/>
      </c>
      <c r="T49" s="17" t="str">
        <f t="shared" si="7"/>
        <v/>
      </c>
      <c r="U49" s="17" t="str">
        <f t="shared" si="7"/>
        <v/>
      </c>
      <c r="V49" s="17" t="str">
        <f t="shared" si="7"/>
        <v/>
      </c>
      <c r="W49" s="17" t="str">
        <f t="shared" si="7"/>
        <v/>
      </c>
      <c r="X49" s="17" t="str">
        <f t="shared" si="7"/>
        <v/>
      </c>
      <c r="Y49" s="17" t="str">
        <f t="shared" si="7"/>
        <v/>
      </c>
      <c r="Z49" s="17" t="str">
        <f t="shared" si="7"/>
        <v/>
      </c>
      <c r="AA49" s="21" t="str">
        <f t="shared" si="3"/>
        <v/>
      </c>
      <c r="AB49" s="21" t="str">
        <f t="shared" si="3"/>
        <v/>
      </c>
      <c r="AC49" s="21" t="str">
        <f t="shared" si="3"/>
        <v/>
      </c>
      <c r="AD49" s="21" t="str">
        <f t="shared" si="3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4"/>
        <v/>
      </c>
      <c r="BC49" s="17" t="str">
        <f t="shared" si="5"/>
        <v/>
      </c>
      <c r="BD49" s="17" t="str">
        <f t="shared" si="6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5" x14ac:dyDescent="0.35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2"/>
        <v/>
      </c>
      <c r="H50" s="17" t="str">
        <f t="shared" si="2"/>
        <v/>
      </c>
      <c r="I50" s="17" t="str">
        <f t="shared" si="2"/>
        <v/>
      </c>
      <c r="J50" s="17" t="str">
        <f t="shared" si="2"/>
        <v/>
      </c>
      <c r="K50" s="17" t="str">
        <f t="shared" si="2"/>
        <v/>
      </c>
      <c r="L50" s="17" t="str">
        <f t="shared" si="2"/>
        <v/>
      </c>
      <c r="M50" s="17" t="str">
        <f t="shared" si="2"/>
        <v/>
      </c>
      <c r="N50" s="17" t="str">
        <f t="shared" si="2"/>
        <v/>
      </c>
      <c r="O50" s="17" t="str">
        <f t="shared" si="2"/>
        <v/>
      </c>
      <c r="P50" s="17" t="str">
        <f t="shared" si="7"/>
        <v/>
      </c>
      <c r="Q50" s="17" t="str">
        <f t="shared" si="7"/>
        <v/>
      </c>
      <c r="R50" s="17" t="str">
        <f t="shared" si="7"/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3"/>
        <v/>
      </c>
      <c r="AB50" s="21" t="str">
        <f t="shared" si="3"/>
        <v/>
      </c>
      <c r="AC50" s="21" t="str">
        <f t="shared" si="3"/>
        <v/>
      </c>
      <c r="AD50" s="21" t="str">
        <f t="shared" si="3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4"/>
        <v/>
      </c>
      <c r="BC50" s="17" t="str">
        <f t="shared" si="5"/>
        <v/>
      </c>
      <c r="BD50" s="17" t="str">
        <f t="shared" si="6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5" x14ac:dyDescent="0.35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2"/>
        <v/>
      </c>
      <c r="H51" s="17" t="str">
        <f t="shared" si="2"/>
        <v/>
      </c>
      <c r="I51" s="17" t="str">
        <f t="shared" si="2"/>
        <v/>
      </c>
      <c r="J51" s="17" t="str">
        <f t="shared" si="2"/>
        <v/>
      </c>
      <c r="K51" s="17" t="str">
        <f t="shared" si="2"/>
        <v/>
      </c>
      <c r="L51" s="17" t="str">
        <f t="shared" si="2"/>
        <v/>
      </c>
      <c r="M51" s="17" t="str">
        <f t="shared" si="2"/>
        <v/>
      </c>
      <c r="N51" s="17" t="str">
        <f t="shared" si="2"/>
        <v/>
      </c>
      <c r="O51" s="17" t="str">
        <f t="shared" si="2"/>
        <v/>
      </c>
      <c r="P51" s="17" t="str">
        <f t="shared" si="2"/>
        <v/>
      </c>
      <c r="Q51" s="17" t="str">
        <f t="shared" si="2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3"/>
        <v/>
      </c>
      <c r="AB51" s="21" t="str">
        <f t="shared" si="3"/>
        <v/>
      </c>
      <c r="AC51" s="21" t="str">
        <f t="shared" si="3"/>
        <v/>
      </c>
      <c r="AD51" s="21" t="str">
        <f t="shared" si="3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4"/>
        <v/>
      </c>
      <c r="BC51" s="17" t="str">
        <f t="shared" si="5"/>
        <v/>
      </c>
      <c r="BD51" s="17" t="str">
        <f t="shared" si="6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5" x14ac:dyDescent="0.35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2"/>
        <v/>
      </c>
      <c r="H52" s="17" t="str">
        <f t="shared" si="2"/>
        <v/>
      </c>
      <c r="I52" s="17" t="str">
        <f t="shared" si="2"/>
        <v/>
      </c>
      <c r="J52" s="17" t="str">
        <f t="shared" si="2"/>
        <v/>
      </c>
      <c r="K52" s="17" t="str">
        <f t="shared" si="2"/>
        <v/>
      </c>
      <c r="L52" s="17" t="str">
        <f t="shared" si="2"/>
        <v/>
      </c>
      <c r="M52" s="17" t="str">
        <f t="shared" si="2"/>
        <v/>
      </c>
      <c r="N52" s="17" t="str">
        <f t="shared" si="2"/>
        <v/>
      </c>
      <c r="O52" s="17" t="str">
        <f t="shared" si="2"/>
        <v/>
      </c>
      <c r="P52" s="17" t="str">
        <f t="shared" si="2"/>
        <v/>
      </c>
      <c r="Q52" s="17" t="str">
        <f t="shared" si="2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3"/>
        <v/>
      </c>
      <c r="AB52" s="21" t="str">
        <f t="shared" si="3"/>
        <v/>
      </c>
      <c r="AC52" s="21" t="str">
        <f t="shared" si="3"/>
        <v/>
      </c>
      <c r="AD52" s="21" t="str">
        <f t="shared" si="3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4"/>
        <v/>
      </c>
      <c r="BC52" s="17" t="str">
        <f t="shared" si="5"/>
        <v/>
      </c>
      <c r="BD52" s="17" t="str">
        <f t="shared" si="6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5" x14ac:dyDescent="0.35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2"/>
        <v/>
      </c>
      <c r="H53" s="17" t="str">
        <f t="shared" si="2"/>
        <v/>
      </c>
      <c r="I53" s="17" t="str">
        <f t="shared" si="2"/>
        <v/>
      </c>
      <c r="J53" s="17" t="str">
        <f t="shared" si="2"/>
        <v/>
      </c>
      <c r="K53" s="17" t="str">
        <f t="shared" si="2"/>
        <v/>
      </c>
      <c r="L53" s="17" t="str">
        <f t="shared" si="2"/>
        <v/>
      </c>
      <c r="M53" s="17" t="str">
        <f t="shared" ref="M53:Q53" si="8">IF(AN53="","",IF(AN53=0,"✖","✔"))</f>
        <v/>
      </c>
      <c r="N53" s="17" t="str">
        <f t="shared" si="8"/>
        <v/>
      </c>
      <c r="O53" s="17" t="str">
        <f t="shared" si="8"/>
        <v/>
      </c>
      <c r="P53" s="17" t="str">
        <f t="shared" si="8"/>
        <v/>
      </c>
      <c r="Q53" s="17" t="str">
        <f t="shared" si="8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3"/>
        <v/>
      </c>
      <c r="AB53" s="21" t="str">
        <f t="shared" si="3"/>
        <v/>
      </c>
      <c r="AC53" s="21" t="str">
        <f t="shared" si="3"/>
        <v/>
      </c>
      <c r="AD53" s="21" t="str">
        <f t="shared" si="3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4"/>
        <v/>
      </c>
      <c r="BC53" s="17" t="str">
        <f t="shared" si="5"/>
        <v/>
      </c>
      <c r="BD53" s="17" t="str">
        <f t="shared" si="6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5" x14ac:dyDescent="0.35">
      <c r="AD54" s="38"/>
      <c r="BC54" s="36"/>
      <c r="BD54" s="36"/>
    </row>
    <row r="55" spans="2:57" x14ac:dyDescent="0.35">
      <c r="B55" s="181" t="s">
        <v>195</v>
      </c>
      <c r="C55" s="181"/>
      <c r="D55" s="181"/>
      <c r="E55" s="181"/>
      <c r="F55" s="181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86" t="s">
        <v>39</v>
      </c>
      <c r="AB55" s="186"/>
      <c r="AC55" s="186"/>
      <c r="AD55" s="186"/>
      <c r="BC55" s="36"/>
      <c r="BD55" s="36"/>
    </row>
    <row r="56" spans="2:57" x14ac:dyDescent="0.35">
      <c r="B56" s="181" t="s">
        <v>170</v>
      </c>
      <c r="C56" s="181"/>
      <c r="D56" s="181"/>
      <c r="E56" s="181"/>
      <c r="F56" s="181"/>
      <c r="G56" s="37">
        <f>AH56</f>
        <v>0</v>
      </c>
      <c r="H56" s="37">
        <f t="shared" ref="H56:W57" si="9">AI56</f>
        <v>0</v>
      </c>
      <c r="I56" s="37">
        <f t="shared" si="9"/>
        <v>0</v>
      </c>
      <c r="J56" s="37">
        <f t="shared" si="9"/>
        <v>0</v>
      </c>
      <c r="K56" s="37">
        <f t="shared" si="9"/>
        <v>0</v>
      </c>
      <c r="L56" s="37">
        <f t="shared" si="9"/>
        <v>0</v>
      </c>
      <c r="M56" s="37">
        <f t="shared" si="9"/>
        <v>0</v>
      </c>
      <c r="N56" s="37">
        <f t="shared" si="9"/>
        <v>0</v>
      </c>
      <c r="O56" s="37">
        <f t="shared" si="9"/>
        <v>0</v>
      </c>
      <c r="P56" s="37">
        <f t="shared" si="9"/>
        <v>0</v>
      </c>
      <c r="Q56" s="37">
        <f t="shared" si="9"/>
        <v>0</v>
      </c>
      <c r="R56" s="37">
        <f t="shared" si="9"/>
        <v>0</v>
      </c>
      <c r="S56" s="37">
        <f t="shared" si="9"/>
        <v>0</v>
      </c>
      <c r="T56" s="37">
        <f t="shared" si="9"/>
        <v>0</v>
      </c>
      <c r="U56" s="37">
        <f t="shared" si="9"/>
        <v>0</v>
      </c>
      <c r="V56" s="37">
        <f t="shared" si="9"/>
        <v>0</v>
      </c>
      <c r="W56" s="37">
        <f t="shared" si="9"/>
        <v>0</v>
      </c>
      <c r="X56" s="37">
        <f t="shared" ref="X56:Z57" si="10">AY56</f>
        <v>0</v>
      </c>
      <c r="Y56" s="37">
        <f t="shared" si="10"/>
        <v>0</v>
      </c>
      <c r="Z56" s="37">
        <f t="shared" si="10"/>
        <v>0</v>
      </c>
      <c r="AA56" s="180" t="str">
        <f>Matriz!$I$3</f>
        <v>Previo Inicio</v>
      </c>
      <c r="AB56" s="180" t="str">
        <f>Matriz!$I$4</f>
        <v>Inicio</v>
      </c>
      <c r="AC56" s="180" t="str">
        <f>Matriz!$I$5</f>
        <v>Proceso</v>
      </c>
      <c r="AD56" s="180" t="str">
        <f>Matriz!$I$6</f>
        <v>Satisfactorio</v>
      </c>
      <c r="AH56" s="35">
        <f>COUNTIF(AH14:AH53,"&gt;0")</f>
        <v>0</v>
      </c>
      <c r="AI56" s="35">
        <f t="shared" ref="AI56:BA56" si="11">COUNTIF(AI14:AI53,"&gt;0")</f>
        <v>0</v>
      </c>
      <c r="AJ56" s="35">
        <f t="shared" si="11"/>
        <v>0</v>
      </c>
      <c r="AK56" s="35">
        <f t="shared" si="11"/>
        <v>0</v>
      </c>
      <c r="AL56" s="35">
        <f t="shared" si="11"/>
        <v>0</v>
      </c>
      <c r="AM56" s="35">
        <f t="shared" si="11"/>
        <v>0</v>
      </c>
      <c r="AN56" s="35">
        <f t="shared" si="11"/>
        <v>0</v>
      </c>
      <c r="AO56" s="35">
        <f t="shared" si="11"/>
        <v>0</v>
      </c>
      <c r="AP56" s="35">
        <f t="shared" si="11"/>
        <v>0</v>
      </c>
      <c r="AQ56" s="35">
        <f t="shared" si="11"/>
        <v>0</v>
      </c>
      <c r="AR56" s="35">
        <f t="shared" si="11"/>
        <v>0</v>
      </c>
      <c r="AS56" s="35">
        <f t="shared" si="11"/>
        <v>0</v>
      </c>
      <c r="AT56" s="35">
        <f t="shared" si="11"/>
        <v>0</v>
      </c>
      <c r="AU56" s="35">
        <f t="shared" si="11"/>
        <v>0</v>
      </c>
      <c r="AV56" s="35">
        <f t="shared" si="11"/>
        <v>0</v>
      </c>
      <c r="AW56" s="35">
        <f t="shared" si="11"/>
        <v>0</v>
      </c>
      <c r="AX56" s="35">
        <f t="shared" si="11"/>
        <v>0</v>
      </c>
      <c r="AY56" s="35">
        <f t="shared" si="11"/>
        <v>0</v>
      </c>
      <c r="AZ56" s="35">
        <f t="shared" si="11"/>
        <v>0</v>
      </c>
      <c r="BA56" s="35">
        <f t="shared" si="11"/>
        <v>0</v>
      </c>
    </row>
    <row r="57" spans="2:57" x14ac:dyDescent="0.35">
      <c r="B57" s="181" t="s">
        <v>171</v>
      </c>
      <c r="C57" s="181"/>
      <c r="D57" s="181"/>
      <c r="E57" s="181"/>
      <c r="F57" s="181"/>
      <c r="G57" s="37">
        <f>AH57</f>
        <v>0</v>
      </c>
      <c r="H57" s="37">
        <f t="shared" si="9"/>
        <v>0</v>
      </c>
      <c r="I57" s="37">
        <f t="shared" si="9"/>
        <v>0</v>
      </c>
      <c r="J57" s="37">
        <f t="shared" si="9"/>
        <v>0</v>
      </c>
      <c r="K57" s="37">
        <f t="shared" si="9"/>
        <v>0</v>
      </c>
      <c r="L57" s="37">
        <f t="shared" si="9"/>
        <v>0</v>
      </c>
      <c r="M57" s="37">
        <f t="shared" si="9"/>
        <v>0</v>
      </c>
      <c r="N57" s="37">
        <f t="shared" si="9"/>
        <v>0</v>
      </c>
      <c r="O57" s="37">
        <f t="shared" si="9"/>
        <v>0</v>
      </c>
      <c r="P57" s="37">
        <f t="shared" si="9"/>
        <v>0</v>
      </c>
      <c r="Q57" s="37">
        <f t="shared" si="9"/>
        <v>0</v>
      </c>
      <c r="R57" s="37">
        <f t="shared" si="9"/>
        <v>0</v>
      </c>
      <c r="S57" s="37">
        <f t="shared" si="9"/>
        <v>0</v>
      </c>
      <c r="T57" s="37">
        <f t="shared" si="9"/>
        <v>0</v>
      </c>
      <c r="U57" s="37">
        <f t="shared" si="9"/>
        <v>0</v>
      </c>
      <c r="V57" s="37">
        <f t="shared" si="9"/>
        <v>0</v>
      </c>
      <c r="W57" s="37">
        <f t="shared" si="9"/>
        <v>0</v>
      </c>
      <c r="X57" s="37">
        <f t="shared" si="10"/>
        <v>0</v>
      </c>
      <c r="Y57" s="37">
        <f t="shared" si="10"/>
        <v>0</v>
      </c>
      <c r="Z57" s="37">
        <f t="shared" si="10"/>
        <v>0</v>
      </c>
      <c r="AA57" s="180"/>
      <c r="AB57" s="180"/>
      <c r="AC57" s="180"/>
      <c r="AD57" s="180"/>
      <c r="AH57" s="35">
        <f>COUNTIF(AH14:AH53,"0")</f>
        <v>0</v>
      </c>
      <c r="AI57" s="35">
        <f t="shared" ref="AI57:BA57" si="12">COUNTIF(AI14:AI53,"0")</f>
        <v>0</v>
      </c>
      <c r="AJ57" s="35">
        <f t="shared" si="12"/>
        <v>0</v>
      </c>
      <c r="AK57" s="35">
        <f t="shared" si="12"/>
        <v>0</v>
      </c>
      <c r="AL57" s="35">
        <f t="shared" si="12"/>
        <v>0</v>
      </c>
      <c r="AM57" s="35">
        <f t="shared" si="12"/>
        <v>0</v>
      </c>
      <c r="AN57" s="35">
        <f t="shared" si="12"/>
        <v>0</v>
      </c>
      <c r="AO57" s="35">
        <f t="shared" si="12"/>
        <v>0</v>
      </c>
      <c r="AP57" s="35">
        <f t="shared" si="12"/>
        <v>0</v>
      </c>
      <c r="AQ57" s="35">
        <f t="shared" si="12"/>
        <v>0</v>
      </c>
      <c r="AR57" s="35">
        <f t="shared" si="12"/>
        <v>0</v>
      </c>
      <c r="AS57" s="35">
        <f t="shared" si="12"/>
        <v>0</v>
      </c>
      <c r="AT57" s="35">
        <f t="shared" si="12"/>
        <v>0</v>
      </c>
      <c r="AU57" s="35">
        <f t="shared" si="12"/>
        <v>0</v>
      </c>
      <c r="AV57" s="35">
        <f t="shared" si="12"/>
        <v>0</v>
      </c>
      <c r="AW57" s="35">
        <f t="shared" si="12"/>
        <v>0</v>
      </c>
      <c r="AX57" s="35">
        <f t="shared" si="12"/>
        <v>0</v>
      </c>
      <c r="AY57" s="35">
        <f t="shared" si="12"/>
        <v>0</v>
      </c>
      <c r="AZ57" s="35">
        <f t="shared" si="12"/>
        <v>0</v>
      </c>
      <c r="BA57" s="35">
        <f t="shared" si="12"/>
        <v>0</v>
      </c>
      <c r="BB57" s="36"/>
    </row>
    <row r="58" spans="2:57" ht="18.5" x14ac:dyDescent="0.45">
      <c r="B58" s="181" t="s">
        <v>192</v>
      </c>
      <c r="C58" s="181"/>
      <c r="D58" s="181"/>
      <c r="E58" s="181"/>
      <c r="F58" s="181"/>
      <c r="G58" s="101" t="e">
        <f>(G56*100%)/$BB$11</f>
        <v>#DIV/0!</v>
      </c>
      <c r="H58" s="101" t="e">
        <f t="shared" ref="H58:Z58" si="13">(H56*100%)/$BB$11</f>
        <v>#DIV/0!</v>
      </c>
      <c r="I58" s="101" t="e">
        <f t="shared" si="13"/>
        <v>#DIV/0!</v>
      </c>
      <c r="J58" s="101" t="e">
        <f t="shared" si="13"/>
        <v>#DIV/0!</v>
      </c>
      <c r="K58" s="101" t="e">
        <f t="shared" si="13"/>
        <v>#DIV/0!</v>
      </c>
      <c r="L58" s="101" t="e">
        <f t="shared" si="13"/>
        <v>#DIV/0!</v>
      </c>
      <c r="M58" s="101" t="e">
        <f t="shared" si="13"/>
        <v>#DIV/0!</v>
      </c>
      <c r="N58" s="101" t="e">
        <f t="shared" si="13"/>
        <v>#DIV/0!</v>
      </c>
      <c r="O58" s="101" t="e">
        <f t="shared" si="13"/>
        <v>#DIV/0!</v>
      </c>
      <c r="P58" s="101" t="e">
        <f t="shared" si="13"/>
        <v>#DIV/0!</v>
      </c>
      <c r="Q58" s="101" t="e">
        <f t="shared" si="13"/>
        <v>#DIV/0!</v>
      </c>
      <c r="R58" s="101" t="e">
        <f t="shared" si="13"/>
        <v>#DIV/0!</v>
      </c>
      <c r="S58" s="101" t="e">
        <f t="shared" si="13"/>
        <v>#DIV/0!</v>
      </c>
      <c r="T58" s="101" t="e">
        <f t="shared" si="13"/>
        <v>#DIV/0!</v>
      </c>
      <c r="U58" s="101" t="e">
        <f t="shared" si="13"/>
        <v>#DIV/0!</v>
      </c>
      <c r="V58" s="101" t="e">
        <f t="shared" si="13"/>
        <v>#DIV/0!</v>
      </c>
      <c r="W58" s="101" t="e">
        <f>(W56*100%)/$BB$11</f>
        <v>#DIV/0!</v>
      </c>
      <c r="X58" s="101" t="e">
        <f t="shared" si="13"/>
        <v>#DIV/0!</v>
      </c>
      <c r="Y58" s="101" t="e">
        <f t="shared" si="13"/>
        <v>#DIV/0!</v>
      </c>
      <c r="Z58" s="101" t="e">
        <f t="shared" si="13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ZOoACxEC0e3HqJN/oCLWka1NUh8Xu8Pgi65DGQZxb6hn5dG+ENNhhfdVmgmIAxpflwK+R0cwoiyI1fxm9kJ5Xg==" saltValue="A4G/OkIjAwhe0/upuuAkC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38" priority="7" operator="containsText" text="✖">
      <formula>NOT(ISERROR(SEARCH("✖",M4)))</formula>
    </cfRule>
    <cfRule type="containsText" dxfId="37" priority="8" operator="containsText" text="✔">
      <formula>NOT(ISERROR(SEARCH("✔",M4)))</formula>
    </cfRule>
    <cfRule type="cellIs" dxfId="36" priority="9" operator="equal">
      <formula>0</formula>
    </cfRule>
    <cfRule type="cellIs" dxfId="35" priority="10" operator="equal">
      <formula>1</formula>
    </cfRule>
  </conditionalFormatting>
  <conditionalFormatting sqref="G14:Z53 G56:Z57">
    <cfRule type="cellIs" dxfId="34" priority="5" operator="equal">
      <formula>"✖"</formula>
    </cfRule>
    <cfRule type="cellIs" dxfId="33" priority="6" operator="equal">
      <formula>"✔"</formula>
    </cfRule>
  </conditionalFormatting>
  <conditionalFormatting sqref="AD14:AD53">
    <cfRule type="cellIs" dxfId="32" priority="1" operator="equal">
      <formula>"Satisfactorio"</formula>
    </cfRule>
    <cfRule type="cellIs" dxfId="31" priority="2" operator="equal">
      <formula>"Proceso"</formula>
    </cfRule>
    <cfRule type="cellIs" dxfId="30" priority="3" operator="equal">
      <formula>"Inicio"</formula>
    </cfRule>
    <cfRule type="cellIs" dxfId="2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184150</xdr:colOff>
                <xdr:row>1</xdr:row>
                <xdr:rowOff>12700</xdr:rowOff>
              </from>
              <to>
                <xdr:col>32</xdr:col>
                <xdr:colOff>635000</xdr:colOff>
                <xdr:row>5</xdr:row>
                <xdr:rowOff>107950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184150</xdr:colOff>
                <xdr:row>5</xdr:row>
                <xdr:rowOff>127000</xdr:rowOff>
              </from>
              <to>
                <xdr:col>32</xdr:col>
                <xdr:colOff>628650</xdr:colOff>
                <xdr:row>12</xdr:row>
                <xdr:rowOff>190500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E14" sqref="E14:E17"/>
    </sheetView>
  </sheetViews>
  <sheetFormatPr baseColWidth="10" defaultRowHeight="14.5" x14ac:dyDescent="0.35"/>
  <cols>
    <col min="1" max="1" width="3.54296875" customWidth="1"/>
    <col min="2" max="2" width="5.453125" customWidth="1"/>
    <col min="4" max="4" width="15.81640625" customWidth="1"/>
    <col min="5" max="5" width="13.81640625" customWidth="1"/>
    <col min="6" max="6" width="12.7265625" customWidth="1"/>
    <col min="7" max="23" width="6.54296875" customWidth="1"/>
  </cols>
  <sheetData>
    <row r="2" spans="2:23" x14ac:dyDescent="0.35">
      <c r="B2" s="193" t="s">
        <v>187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193"/>
      <c r="Q2" s="193"/>
      <c r="R2" s="193"/>
      <c r="S2" s="193"/>
      <c r="T2" s="193"/>
      <c r="U2" s="193"/>
      <c r="V2" s="193"/>
      <c r="W2" s="193"/>
    </row>
    <row r="3" spans="2:23" x14ac:dyDescent="0.35">
      <c r="B3" s="193"/>
      <c r="C3" s="193"/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</row>
    <row r="5" spans="2:23" x14ac:dyDescent="0.35">
      <c r="B5" s="161" t="s">
        <v>181</v>
      </c>
      <c r="C5" s="161"/>
      <c r="D5" s="194">
        <f>Inicio!C10</f>
        <v>0</v>
      </c>
      <c r="E5" s="194"/>
      <c r="F5" s="44" t="s">
        <v>38</v>
      </c>
      <c r="G5" s="195" t="e">
        <f>VLOOKUP(D5,Data!$A$2:$F$201,6,FALSE)</f>
        <v>#N/A</v>
      </c>
      <c r="H5" s="195"/>
      <c r="I5" s="195"/>
      <c r="J5" s="195"/>
      <c r="K5" s="175" t="s">
        <v>39</v>
      </c>
      <c r="L5" s="175"/>
      <c r="M5" s="195" t="e">
        <f>VLOOKUP(D5,Data!$A$2:$F$201,5,FALSE)</f>
        <v>#N/A</v>
      </c>
      <c r="N5" s="195"/>
      <c r="O5" s="196" t="s">
        <v>185</v>
      </c>
      <c r="P5" s="196"/>
      <c r="Q5" s="195" t="e">
        <f>VLOOKUP(D5,Data!$A$2:$H$201,7,FALSE)</f>
        <v>#N/A</v>
      </c>
      <c r="R5" s="195"/>
      <c r="S5" s="196" t="s">
        <v>37</v>
      </c>
      <c r="T5" s="196"/>
      <c r="U5" s="195" t="e">
        <f>VLOOKUP(D5,Data!$A$2:$F$201,3,FALSE)</f>
        <v>#N/A</v>
      </c>
      <c r="V5" s="195"/>
      <c r="W5" s="195"/>
    </row>
    <row r="6" spans="2:23" x14ac:dyDescent="0.35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5">
      <c r="B7" s="158" t="s">
        <v>182</v>
      </c>
      <c r="C7" s="158"/>
      <c r="D7" s="159" t="e">
        <f>VLOOKUP(D5,Data!$A$2:$E$201,2,FALSE)</f>
        <v>#N/A</v>
      </c>
      <c r="E7" s="159"/>
      <c r="F7" s="198" t="s">
        <v>183</v>
      </c>
      <c r="G7" s="148" t="str">
        <f>ResK!H7</f>
        <v>Matematica</v>
      </c>
      <c r="H7" s="148"/>
      <c r="I7" s="148"/>
      <c r="J7" s="148"/>
      <c r="K7" s="199" t="s">
        <v>184</v>
      </c>
      <c r="L7" s="199"/>
      <c r="M7" s="200">
        <f>ResK!Q7</f>
        <v>6</v>
      </c>
      <c r="N7" s="200"/>
      <c r="O7" s="201" t="s">
        <v>6</v>
      </c>
      <c r="P7" s="201"/>
      <c r="Q7" s="200" t="str">
        <f>ResK!W7</f>
        <v>K</v>
      </c>
      <c r="R7" s="200"/>
      <c r="S7" s="196" t="s">
        <v>186</v>
      </c>
      <c r="T7" s="196"/>
      <c r="U7" s="197" t="e">
        <f>VLOOKUP(D5,Data!$A$2:$H$201,8,FALSE)</f>
        <v>#N/A</v>
      </c>
      <c r="V7" s="197"/>
      <c r="W7" s="197"/>
    </row>
    <row r="8" spans="2:23" x14ac:dyDescent="0.35">
      <c r="B8" s="158"/>
      <c r="C8" s="158"/>
      <c r="D8" s="159"/>
      <c r="E8" s="159"/>
      <c r="F8" s="198"/>
      <c r="G8" s="148"/>
      <c r="H8" s="148"/>
      <c r="I8" s="148"/>
      <c r="J8" s="148"/>
      <c r="K8" s="199"/>
      <c r="L8" s="199"/>
      <c r="M8" s="200"/>
      <c r="N8" s="200"/>
      <c r="O8" s="201"/>
      <c r="P8" s="201"/>
      <c r="Q8" s="200"/>
      <c r="R8" s="200"/>
      <c r="T8" s="45"/>
      <c r="U8" s="45"/>
    </row>
    <row r="9" spans="2:23" x14ac:dyDescent="0.35">
      <c r="B9" s="158"/>
      <c r="C9" s="158"/>
      <c r="D9" s="160"/>
      <c r="E9" s="160"/>
      <c r="F9" s="198"/>
      <c r="G9" s="148"/>
      <c r="H9" s="148"/>
      <c r="I9" s="148"/>
      <c r="J9" s="148"/>
      <c r="K9" s="199"/>
      <c r="L9" s="199"/>
      <c r="M9" s="200"/>
      <c r="N9" s="200"/>
      <c r="O9" s="201"/>
      <c r="P9" s="201"/>
      <c r="Q9" s="200"/>
      <c r="R9" s="200"/>
      <c r="T9" s="45"/>
      <c r="U9" s="45"/>
    </row>
    <row r="10" spans="2:23" x14ac:dyDescent="0.35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5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5">
      <c r="B12" s="136" t="s">
        <v>194</v>
      </c>
      <c r="C12" s="137"/>
      <c r="D12" s="137"/>
      <c r="E12" s="191"/>
    </row>
    <row r="13" spans="2:23" x14ac:dyDescent="0.35">
      <c r="B13" s="192" t="s">
        <v>410</v>
      </c>
      <c r="C13" s="192"/>
      <c r="D13" s="57" t="s">
        <v>411</v>
      </c>
      <c r="E13" s="57" t="s">
        <v>412</v>
      </c>
    </row>
    <row r="14" spans="2:23" ht="21" x14ac:dyDescent="0.5">
      <c r="B14" s="190" t="str">
        <f>Matriz!$I$3</f>
        <v>Previo Inicio</v>
      </c>
      <c r="C14" s="190"/>
      <c r="D14" s="59">
        <f>COUNTIF(ResK!$AD$14:$AD$53,GrafA!B14)</f>
        <v>0</v>
      </c>
      <c r="E14" s="103" t="e">
        <f>(D14*100%)/$D$18</f>
        <v>#DIV/0!</v>
      </c>
    </row>
    <row r="15" spans="2:23" ht="21" x14ac:dyDescent="0.5">
      <c r="B15" s="190" t="str">
        <f>Matriz!$I$4</f>
        <v>Inicio</v>
      </c>
      <c r="C15" s="190"/>
      <c r="D15" s="59">
        <f>COUNTIF(ResK!$AD$14:$AD$53,GrafA!B15)</f>
        <v>0</v>
      </c>
      <c r="E15" s="103" t="e">
        <f t="shared" ref="E15:E16" si="0">(D15*100%)/$D$18</f>
        <v>#DIV/0!</v>
      </c>
    </row>
    <row r="16" spans="2:23" ht="21" x14ac:dyDescent="0.5">
      <c r="B16" s="190" t="str">
        <f>Matriz!$I$5</f>
        <v>Proceso</v>
      </c>
      <c r="C16" s="190"/>
      <c r="D16" s="59">
        <f>COUNTIF(ResK!$AD$14:$AD$53,GrafA!B16)</f>
        <v>0</v>
      </c>
      <c r="E16" s="103" t="e">
        <f t="shared" si="0"/>
        <v>#DIV/0!</v>
      </c>
    </row>
    <row r="17" spans="2:5" ht="21" x14ac:dyDescent="0.5">
      <c r="B17" s="190" t="str">
        <f>IF(Matriz!$I$6=0,"",Matriz!$I$6)</f>
        <v>Satisfactorio</v>
      </c>
      <c r="C17" s="190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5" x14ac:dyDescent="0.55000000000000004">
      <c r="B18" s="189" t="s">
        <v>40</v>
      </c>
      <c r="C18" s="189"/>
      <c r="D18" s="64">
        <f>SUM(D14:D17)</f>
        <v>0</v>
      </c>
      <c r="E18" s="65" t="e">
        <f>SUM(E14:E17)</f>
        <v>#DIV/0!</v>
      </c>
    </row>
  </sheetData>
  <sheetProtection algorithmName="SHA-512" hashValue="XzTQf0CYyhdFlVTAYBhGqdz+HioH9IQyGPxYm6+VFWdmtDTrSEGl7Fr787nYODGUY8J3UvdDhCyAp42OtWH4Wg==" saltValue="qQtJp9dgkQLEXdf0q7LYF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28" priority="1" operator="containsText" text="✖">
      <formula>NOT(ISERROR(SEARCH("✖",K4)))</formula>
    </cfRule>
    <cfRule type="containsText" dxfId="27" priority="2" operator="containsText" text="✔">
      <formula>NOT(ISERROR(SEARCH("✔",K4)))</formula>
    </cfRule>
    <cfRule type="cellIs" dxfId="26" priority="3" operator="equal">
      <formula>0</formula>
    </cfRule>
    <cfRule type="cellIs" dxfId="2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57150</xdr:rowOff>
              </from>
              <to>
                <xdr:col>3</xdr:col>
                <xdr:colOff>1079500</xdr:colOff>
                <xdr:row>2</xdr:row>
                <xdr:rowOff>44450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2"/>
  <sheetViews>
    <sheetView zoomScale="115" zoomScaleNormal="115" workbookViewId="0">
      <selection activeCell="G305" sqref="G305"/>
    </sheetView>
  </sheetViews>
  <sheetFormatPr baseColWidth="10" defaultColWidth="10.81640625" defaultRowHeight="14.5" x14ac:dyDescent="0.35"/>
  <cols>
    <col min="1" max="1" width="10.81640625" style="3"/>
    <col min="2" max="2" width="27.81640625" style="3" customWidth="1"/>
    <col min="3" max="5" width="10.81640625" style="3" customWidth="1"/>
    <col min="6" max="6" width="18.1796875" style="30" customWidth="1"/>
    <col min="7" max="16384" width="10.81640625" style="3"/>
  </cols>
  <sheetData>
    <row r="1" spans="1:9" ht="15" thickBot="1" x14ac:dyDescent="0.4">
      <c r="A1" s="7" t="s">
        <v>157</v>
      </c>
      <c r="B1" s="3" t="s">
        <v>7</v>
      </c>
      <c r="C1" s="4" t="s">
        <v>37</v>
      </c>
      <c r="D1" s="4" t="s">
        <v>38</v>
      </c>
      <c r="E1" s="9" t="s">
        <v>39</v>
      </c>
      <c r="F1" s="29" t="s">
        <v>189</v>
      </c>
      <c r="G1" s="93" t="s">
        <v>185</v>
      </c>
      <c r="H1" s="94" t="s">
        <v>186</v>
      </c>
      <c r="I1" s="93"/>
    </row>
    <row r="2" spans="1:9" ht="15" hidden="1" customHeight="1" thickBot="1" x14ac:dyDescent="0.4">
      <c r="A2" s="8" t="s">
        <v>249</v>
      </c>
      <c r="B2" s="6" t="s">
        <v>61</v>
      </c>
      <c r="C2" s="5" t="s">
        <v>22</v>
      </c>
      <c r="D2" s="5" t="s">
        <v>19</v>
      </c>
      <c r="E2" s="10" t="s">
        <v>10</v>
      </c>
      <c r="F2" s="30" t="s">
        <v>190</v>
      </c>
      <c r="G2" s="30" t="s">
        <v>475</v>
      </c>
      <c r="H2" s="30" t="s">
        <v>477</v>
      </c>
      <c r="I2"/>
    </row>
    <row r="3" spans="1:9" ht="15" hidden="1" customHeight="1" thickBot="1" x14ac:dyDescent="0.4">
      <c r="A3" s="8" t="s">
        <v>280</v>
      </c>
      <c r="B3" s="6" t="s">
        <v>76</v>
      </c>
      <c r="C3" s="5" t="s">
        <v>18</v>
      </c>
      <c r="D3" s="5" t="s">
        <v>19</v>
      </c>
      <c r="E3" s="10" t="s">
        <v>10</v>
      </c>
      <c r="F3" s="30" t="s">
        <v>190</v>
      </c>
      <c r="G3" s="30" t="s">
        <v>475</v>
      </c>
      <c r="H3" s="30" t="s">
        <v>477</v>
      </c>
      <c r="I3"/>
    </row>
    <row r="4" spans="1:9" ht="15" hidden="1" customHeight="1" thickBot="1" x14ac:dyDescent="0.4">
      <c r="A4" s="8" t="s">
        <v>281</v>
      </c>
      <c r="B4" s="6" t="s">
        <v>77</v>
      </c>
      <c r="C4" s="5" t="s">
        <v>18</v>
      </c>
      <c r="D4" s="5" t="s">
        <v>19</v>
      </c>
      <c r="E4" s="10" t="s">
        <v>10</v>
      </c>
      <c r="F4" s="30" t="s">
        <v>190</v>
      </c>
      <c r="G4" s="30" t="s">
        <v>478</v>
      </c>
      <c r="H4" s="30" t="s">
        <v>477</v>
      </c>
      <c r="I4"/>
    </row>
    <row r="5" spans="1:9" ht="15" hidden="1" customHeight="1" thickBot="1" x14ac:dyDescent="0.4">
      <c r="A5" s="8" t="s">
        <v>283</v>
      </c>
      <c r="B5" s="6" t="s">
        <v>77</v>
      </c>
      <c r="C5" s="5" t="s">
        <v>18</v>
      </c>
      <c r="D5" s="5" t="s">
        <v>19</v>
      </c>
      <c r="E5" s="10" t="s">
        <v>2</v>
      </c>
      <c r="F5" s="30" t="s">
        <v>190</v>
      </c>
      <c r="G5" s="30" t="s">
        <v>478</v>
      </c>
      <c r="H5" s="30" t="s">
        <v>477</v>
      </c>
      <c r="I5"/>
    </row>
    <row r="6" spans="1:9" ht="15" hidden="1" customHeight="1" thickBot="1" x14ac:dyDescent="0.4">
      <c r="A6" s="8" t="s">
        <v>284</v>
      </c>
      <c r="B6" s="6" t="s">
        <v>76</v>
      </c>
      <c r="C6" s="5" t="s">
        <v>18</v>
      </c>
      <c r="D6" s="5" t="s">
        <v>19</v>
      </c>
      <c r="E6" s="10" t="s">
        <v>2</v>
      </c>
      <c r="F6" s="30" t="s">
        <v>190</v>
      </c>
      <c r="G6" s="30" t="s">
        <v>475</v>
      </c>
      <c r="H6" s="30" t="s">
        <v>477</v>
      </c>
      <c r="I6"/>
    </row>
    <row r="7" spans="1:9" ht="15" hidden="1" customHeight="1" thickBot="1" x14ac:dyDescent="0.4">
      <c r="A7" s="8" t="s">
        <v>299</v>
      </c>
      <c r="B7" s="6" t="s">
        <v>61</v>
      </c>
      <c r="C7" s="5" t="s">
        <v>22</v>
      </c>
      <c r="D7" s="5" t="s">
        <v>19</v>
      </c>
      <c r="E7" s="10" t="s">
        <v>2</v>
      </c>
      <c r="F7" s="30" t="s">
        <v>190</v>
      </c>
      <c r="G7" s="30" t="s">
        <v>475</v>
      </c>
      <c r="H7" s="30" t="s">
        <v>477</v>
      </c>
      <c r="I7"/>
    </row>
    <row r="8" spans="1:9" ht="15" hidden="1" customHeight="1" thickBot="1" x14ac:dyDescent="0.4">
      <c r="A8" s="8" t="s">
        <v>310</v>
      </c>
      <c r="B8" s="6" t="s">
        <v>84</v>
      </c>
      <c r="C8" s="5" t="s">
        <v>22</v>
      </c>
      <c r="D8" s="5" t="s">
        <v>19</v>
      </c>
      <c r="E8" s="10" t="s">
        <v>10</v>
      </c>
      <c r="F8" s="30" t="s">
        <v>190</v>
      </c>
      <c r="G8" s="30" t="s">
        <v>475</v>
      </c>
      <c r="H8" s="30" t="s">
        <v>477</v>
      </c>
      <c r="I8"/>
    </row>
    <row r="9" spans="1:9" ht="15" hidden="1" customHeight="1" thickBot="1" x14ac:dyDescent="0.4">
      <c r="A9" s="8" t="s">
        <v>311</v>
      </c>
      <c r="B9" s="6" t="s">
        <v>134</v>
      </c>
      <c r="C9" s="5" t="s">
        <v>22</v>
      </c>
      <c r="D9" s="5" t="s">
        <v>19</v>
      </c>
      <c r="E9" s="10" t="s">
        <v>10</v>
      </c>
      <c r="F9" s="30" t="s">
        <v>190</v>
      </c>
      <c r="G9" s="30" t="s">
        <v>475</v>
      </c>
      <c r="H9" s="30" t="s">
        <v>477</v>
      </c>
      <c r="I9"/>
    </row>
    <row r="10" spans="1:9" ht="15" hidden="1" customHeight="1" thickBot="1" x14ac:dyDescent="0.4">
      <c r="A10" s="8" t="s">
        <v>320</v>
      </c>
      <c r="B10" s="6" t="s">
        <v>91</v>
      </c>
      <c r="C10" s="5" t="s">
        <v>22</v>
      </c>
      <c r="D10" s="5" t="s">
        <v>19</v>
      </c>
      <c r="E10" s="10" t="s">
        <v>10</v>
      </c>
      <c r="F10" s="30" t="s">
        <v>190</v>
      </c>
      <c r="G10" s="30" t="s">
        <v>475</v>
      </c>
      <c r="H10" s="30" t="s">
        <v>477</v>
      </c>
      <c r="I10"/>
    </row>
    <row r="11" spans="1:9" ht="15" hidden="1" customHeight="1" thickBot="1" x14ac:dyDescent="0.4">
      <c r="A11" s="8" t="s">
        <v>324</v>
      </c>
      <c r="B11" s="6" t="s">
        <v>134</v>
      </c>
      <c r="C11" s="5" t="s">
        <v>22</v>
      </c>
      <c r="D11" s="5" t="s">
        <v>19</v>
      </c>
      <c r="E11" s="10" t="s">
        <v>2</v>
      </c>
      <c r="F11" s="30" t="s">
        <v>190</v>
      </c>
      <c r="G11" s="30" t="s">
        <v>475</v>
      </c>
      <c r="H11" s="30" t="s">
        <v>477</v>
      </c>
      <c r="I11"/>
    </row>
    <row r="12" spans="1:9" ht="15" hidden="1" customHeight="1" thickBot="1" x14ac:dyDescent="0.4">
      <c r="A12" s="8" t="s">
        <v>325</v>
      </c>
      <c r="B12" s="6" t="s">
        <v>92</v>
      </c>
      <c r="C12" s="5" t="s">
        <v>23</v>
      </c>
      <c r="D12" s="5" t="s">
        <v>19</v>
      </c>
      <c r="E12" s="10" t="s">
        <v>10</v>
      </c>
      <c r="F12" s="30" t="s">
        <v>190</v>
      </c>
      <c r="G12" s="30" t="s">
        <v>475</v>
      </c>
      <c r="H12" s="30" t="s">
        <v>477</v>
      </c>
      <c r="I12"/>
    </row>
    <row r="13" spans="1:9" ht="15" hidden="1" customHeight="1" thickBot="1" x14ac:dyDescent="0.4">
      <c r="A13" s="8" t="s">
        <v>333</v>
      </c>
      <c r="B13" s="6" t="s">
        <v>84</v>
      </c>
      <c r="C13" s="5" t="s">
        <v>22</v>
      </c>
      <c r="D13" s="5" t="s">
        <v>19</v>
      </c>
      <c r="E13" s="10" t="s">
        <v>2</v>
      </c>
      <c r="F13" s="30" t="s">
        <v>190</v>
      </c>
      <c r="G13" s="30" t="s">
        <v>475</v>
      </c>
      <c r="H13" s="30" t="s">
        <v>477</v>
      </c>
      <c r="I13"/>
    </row>
    <row r="14" spans="1:9" ht="15" hidden="1" customHeight="1" thickBot="1" x14ac:dyDescent="0.4">
      <c r="A14" s="8" t="s">
        <v>365</v>
      </c>
      <c r="B14" s="6" t="s">
        <v>103</v>
      </c>
      <c r="C14" s="5" t="s">
        <v>22</v>
      </c>
      <c r="D14" s="5" t="s">
        <v>19</v>
      </c>
      <c r="E14" s="10" t="s">
        <v>2</v>
      </c>
      <c r="F14" s="30" t="s">
        <v>190</v>
      </c>
      <c r="G14" s="30" t="s">
        <v>475</v>
      </c>
      <c r="H14" s="30" t="s">
        <v>477</v>
      </c>
      <c r="I14"/>
    </row>
    <row r="15" spans="1:9" ht="15" hidden="1" customHeight="1" thickBot="1" x14ac:dyDescent="0.4">
      <c r="A15" s="8" t="s">
        <v>372</v>
      </c>
      <c r="B15" s="6" t="s">
        <v>106</v>
      </c>
      <c r="C15" s="5" t="s">
        <v>22</v>
      </c>
      <c r="D15" s="5" t="s">
        <v>19</v>
      </c>
      <c r="E15" s="10" t="s">
        <v>10</v>
      </c>
      <c r="F15" s="30" t="s">
        <v>190</v>
      </c>
      <c r="G15" s="30" t="s">
        <v>475</v>
      </c>
      <c r="H15" s="30" t="s">
        <v>477</v>
      </c>
      <c r="I15"/>
    </row>
    <row r="16" spans="1:9" ht="15" hidden="1" customHeight="1" thickBot="1" x14ac:dyDescent="0.4">
      <c r="A16" s="8" t="s">
        <v>373</v>
      </c>
      <c r="B16" s="6" t="s">
        <v>107</v>
      </c>
      <c r="C16" s="5" t="s">
        <v>23</v>
      </c>
      <c r="D16" s="5" t="s">
        <v>19</v>
      </c>
      <c r="E16" s="10" t="s">
        <v>10</v>
      </c>
      <c r="F16" s="30" t="s">
        <v>190</v>
      </c>
      <c r="G16" s="30" t="s">
        <v>475</v>
      </c>
      <c r="H16" s="30" t="s">
        <v>477</v>
      </c>
      <c r="I16"/>
    </row>
    <row r="17" spans="1:9" ht="15" hidden="1" customHeight="1" thickBot="1" x14ac:dyDescent="0.4">
      <c r="A17" s="8" t="s">
        <v>376</v>
      </c>
      <c r="B17" s="6" t="s">
        <v>91</v>
      </c>
      <c r="C17" s="5" t="s">
        <v>22</v>
      </c>
      <c r="D17" s="5" t="s">
        <v>19</v>
      </c>
      <c r="E17" s="10" t="s">
        <v>2</v>
      </c>
      <c r="F17" s="30" t="s">
        <v>190</v>
      </c>
      <c r="G17" s="30" t="s">
        <v>475</v>
      </c>
      <c r="H17" s="30" t="s">
        <v>477</v>
      </c>
      <c r="I17"/>
    </row>
    <row r="18" spans="1:9" ht="15" hidden="1" customHeight="1" thickBot="1" x14ac:dyDescent="0.4">
      <c r="A18" s="8" t="s">
        <v>388</v>
      </c>
      <c r="B18" s="6" t="s">
        <v>112</v>
      </c>
      <c r="C18" s="5" t="s">
        <v>22</v>
      </c>
      <c r="D18" s="5" t="s">
        <v>19</v>
      </c>
      <c r="E18" s="10" t="s">
        <v>10</v>
      </c>
      <c r="F18" s="30" t="s">
        <v>190</v>
      </c>
      <c r="G18" s="30" t="s">
        <v>475</v>
      </c>
      <c r="H18" s="30" t="s">
        <v>477</v>
      </c>
      <c r="I18"/>
    </row>
    <row r="19" spans="1:9" ht="15" hidden="1" customHeight="1" thickBot="1" x14ac:dyDescent="0.4">
      <c r="A19" s="8" t="s">
        <v>389</v>
      </c>
      <c r="B19" s="6" t="s">
        <v>112</v>
      </c>
      <c r="C19" s="5" t="s">
        <v>22</v>
      </c>
      <c r="D19" s="5" t="s">
        <v>19</v>
      </c>
      <c r="E19" s="10" t="s">
        <v>2</v>
      </c>
      <c r="F19" s="30" t="s">
        <v>190</v>
      </c>
      <c r="G19" s="30" t="s">
        <v>475</v>
      </c>
      <c r="H19" s="30" t="s">
        <v>477</v>
      </c>
      <c r="I19"/>
    </row>
    <row r="20" spans="1:9" ht="15" hidden="1" customHeight="1" thickBot="1" x14ac:dyDescent="0.4">
      <c r="A20" s="8" t="s">
        <v>397</v>
      </c>
      <c r="B20" s="6" t="s">
        <v>118</v>
      </c>
      <c r="C20" s="5" t="s">
        <v>22</v>
      </c>
      <c r="D20" s="5" t="s">
        <v>19</v>
      </c>
      <c r="E20" s="10" t="s">
        <v>10</v>
      </c>
      <c r="F20" s="30" t="s">
        <v>190</v>
      </c>
      <c r="G20" s="30" t="s">
        <v>475</v>
      </c>
      <c r="H20" s="30" t="s">
        <v>477</v>
      </c>
      <c r="I20"/>
    </row>
    <row r="21" spans="1:9" ht="15" hidden="1" customHeight="1" thickBot="1" x14ac:dyDescent="0.4">
      <c r="A21" s="8" t="s">
        <v>398</v>
      </c>
      <c r="B21" s="6" t="s">
        <v>118</v>
      </c>
      <c r="C21" s="5" t="s">
        <v>22</v>
      </c>
      <c r="D21" s="5" t="s">
        <v>19</v>
      </c>
      <c r="E21" s="10" t="s">
        <v>2</v>
      </c>
      <c r="F21" s="30" t="s">
        <v>190</v>
      </c>
      <c r="G21" s="30" t="s">
        <v>475</v>
      </c>
      <c r="H21" s="30" t="s">
        <v>477</v>
      </c>
      <c r="I21"/>
    </row>
    <row r="22" spans="1:9" ht="15" hidden="1" customHeight="1" thickBot="1" x14ac:dyDescent="0.4">
      <c r="A22" s="8" t="s">
        <v>250</v>
      </c>
      <c r="B22" s="6" t="s">
        <v>62</v>
      </c>
      <c r="C22" s="5" t="s">
        <v>20</v>
      </c>
      <c r="D22" s="5" t="s">
        <v>21</v>
      </c>
      <c r="E22" s="10" t="s">
        <v>10</v>
      </c>
      <c r="F22" s="30" t="s">
        <v>20</v>
      </c>
      <c r="G22" s="30" t="s">
        <v>475</v>
      </c>
      <c r="H22" s="30" t="s">
        <v>477</v>
      </c>
      <c r="I22"/>
    </row>
    <row r="23" spans="1:9" ht="15" hidden="1" customHeight="1" thickBot="1" x14ac:dyDescent="0.4">
      <c r="A23" s="8" t="s">
        <v>258</v>
      </c>
      <c r="B23" s="6" t="s">
        <v>62</v>
      </c>
      <c r="C23" s="5" t="s">
        <v>20</v>
      </c>
      <c r="D23" s="5" t="s">
        <v>21</v>
      </c>
      <c r="E23" s="10" t="s">
        <v>2</v>
      </c>
      <c r="F23" s="30" t="s">
        <v>20</v>
      </c>
      <c r="G23" s="30" t="s">
        <v>475</v>
      </c>
      <c r="H23" s="30" t="s">
        <v>477</v>
      </c>
      <c r="I23"/>
    </row>
    <row r="24" spans="1:9" ht="15" hidden="1" customHeight="1" thickBot="1" x14ac:dyDescent="0.4">
      <c r="A24" s="8" t="s">
        <v>297</v>
      </c>
      <c r="B24" s="6" t="s">
        <v>81</v>
      </c>
      <c r="C24" s="5" t="s">
        <v>25</v>
      </c>
      <c r="D24" s="5" t="s">
        <v>21</v>
      </c>
      <c r="E24" s="10" t="s">
        <v>10</v>
      </c>
      <c r="F24" s="30" t="s">
        <v>20</v>
      </c>
      <c r="G24" s="30" t="s">
        <v>475</v>
      </c>
      <c r="H24" s="30" t="s">
        <v>477</v>
      </c>
      <c r="I24"/>
    </row>
    <row r="25" spans="1:9" ht="15" hidden="1" customHeight="1" thickBot="1" x14ac:dyDescent="0.4">
      <c r="A25" s="8" t="s">
        <v>300</v>
      </c>
      <c r="B25" s="6" t="s">
        <v>81</v>
      </c>
      <c r="C25" s="5" t="s">
        <v>25</v>
      </c>
      <c r="D25" s="5" t="s">
        <v>21</v>
      </c>
      <c r="E25" s="10" t="s">
        <v>2</v>
      </c>
      <c r="F25" s="30" t="s">
        <v>20</v>
      </c>
      <c r="G25" s="30" t="s">
        <v>475</v>
      </c>
      <c r="H25" s="30" t="s">
        <v>477</v>
      </c>
      <c r="I25"/>
    </row>
    <row r="26" spans="1:9" ht="15" hidden="1" customHeight="1" thickBot="1" x14ac:dyDescent="0.4">
      <c r="A26" s="8" t="s">
        <v>313</v>
      </c>
      <c r="B26" s="6" t="s">
        <v>86</v>
      </c>
      <c r="C26" s="5" t="s">
        <v>20</v>
      </c>
      <c r="D26" s="5" t="s">
        <v>21</v>
      </c>
      <c r="E26" s="10" t="s">
        <v>10</v>
      </c>
      <c r="F26" s="30" t="s">
        <v>20</v>
      </c>
      <c r="G26" s="30" t="s">
        <v>475</v>
      </c>
      <c r="H26" s="30" t="s">
        <v>477</v>
      </c>
      <c r="I26"/>
    </row>
    <row r="27" spans="1:9" ht="15" hidden="1" customHeight="1" thickBot="1" x14ac:dyDescent="0.4">
      <c r="A27" s="8" t="s">
        <v>314</v>
      </c>
      <c r="B27" s="6" t="s">
        <v>87</v>
      </c>
      <c r="C27" s="5" t="s">
        <v>20</v>
      </c>
      <c r="D27" s="5" t="s">
        <v>21</v>
      </c>
      <c r="E27" s="10" t="s">
        <v>10</v>
      </c>
      <c r="F27" s="30" t="s">
        <v>20</v>
      </c>
      <c r="G27" s="30" t="s">
        <v>475</v>
      </c>
      <c r="H27" s="30" t="s">
        <v>477</v>
      </c>
      <c r="I27"/>
    </row>
    <row r="28" spans="1:9" ht="15" hidden="1" customHeight="1" thickBot="1" x14ac:dyDescent="0.4">
      <c r="A28" s="8" t="s">
        <v>318</v>
      </c>
      <c r="B28" s="6" t="s">
        <v>90</v>
      </c>
      <c r="C28" s="5" t="s">
        <v>20</v>
      </c>
      <c r="D28" s="5" t="s">
        <v>21</v>
      </c>
      <c r="E28" s="10" t="s">
        <v>10</v>
      </c>
      <c r="F28" s="30" t="s">
        <v>20</v>
      </c>
      <c r="G28" s="30" t="s">
        <v>475</v>
      </c>
      <c r="H28" s="30" t="s">
        <v>477</v>
      </c>
      <c r="I28"/>
    </row>
    <row r="29" spans="1:9" ht="15" hidden="1" customHeight="1" thickBot="1" x14ac:dyDescent="0.4">
      <c r="A29" s="8" t="s">
        <v>328</v>
      </c>
      <c r="B29" s="6" t="s">
        <v>93</v>
      </c>
      <c r="C29" s="5" t="s">
        <v>25</v>
      </c>
      <c r="D29" s="5" t="s">
        <v>21</v>
      </c>
      <c r="E29" s="10" t="s">
        <v>10</v>
      </c>
      <c r="F29" s="30" t="s">
        <v>20</v>
      </c>
      <c r="G29" s="30" t="s">
        <v>475</v>
      </c>
      <c r="H29" s="30" t="s">
        <v>477</v>
      </c>
      <c r="I29"/>
    </row>
    <row r="30" spans="1:9" ht="15" hidden="1" customHeight="1" thickBot="1" x14ac:dyDescent="0.4">
      <c r="A30" s="8" t="s">
        <v>342</v>
      </c>
      <c r="B30" s="6" t="s">
        <v>129</v>
      </c>
      <c r="C30" s="5" t="s">
        <v>20</v>
      </c>
      <c r="D30" s="5" t="s">
        <v>21</v>
      </c>
      <c r="E30" s="10" t="s">
        <v>2</v>
      </c>
      <c r="F30" s="30" t="s">
        <v>20</v>
      </c>
      <c r="G30" s="30" t="s">
        <v>475</v>
      </c>
      <c r="H30" s="30" t="s">
        <v>477</v>
      </c>
      <c r="I30"/>
    </row>
    <row r="31" spans="1:9" ht="15" hidden="1" customHeight="1" thickBot="1" x14ac:dyDescent="0.4">
      <c r="A31" s="8" t="s">
        <v>347</v>
      </c>
      <c r="B31" s="6" t="s">
        <v>93</v>
      </c>
      <c r="C31" s="5" t="s">
        <v>25</v>
      </c>
      <c r="D31" s="5" t="s">
        <v>21</v>
      </c>
      <c r="E31" s="10" t="s">
        <v>2</v>
      </c>
      <c r="F31" s="30" t="s">
        <v>20</v>
      </c>
      <c r="G31" s="30" t="s">
        <v>475</v>
      </c>
      <c r="H31" s="30" t="s">
        <v>477</v>
      </c>
      <c r="I31"/>
    </row>
    <row r="32" spans="1:9" ht="15" hidden="1" customHeight="1" thickBot="1" x14ac:dyDescent="0.4">
      <c r="A32" s="8" t="s">
        <v>349</v>
      </c>
      <c r="B32" s="6" t="s">
        <v>108</v>
      </c>
      <c r="C32" s="5" t="s">
        <v>20</v>
      </c>
      <c r="D32" s="5" t="s">
        <v>21</v>
      </c>
      <c r="E32" s="10" t="s">
        <v>2</v>
      </c>
      <c r="F32" s="30" t="s">
        <v>20</v>
      </c>
      <c r="G32" s="30" t="s">
        <v>475</v>
      </c>
      <c r="H32" s="30" t="s">
        <v>477</v>
      </c>
      <c r="I32"/>
    </row>
    <row r="33" spans="1:9" ht="15" hidden="1" customHeight="1" thickBot="1" x14ac:dyDescent="0.4">
      <c r="A33" s="8" t="s">
        <v>350</v>
      </c>
      <c r="B33" s="6" t="s">
        <v>97</v>
      </c>
      <c r="C33" s="5" t="s">
        <v>20</v>
      </c>
      <c r="D33" s="5" t="s">
        <v>21</v>
      </c>
      <c r="E33" s="10" t="s">
        <v>10</v>
      </c>
      <c r="F33" s="30" t="s">
        <v>20</v>
      </c>
      <c r="G33" s="30" t="s">
        <v>475</v>
      </c>
      <c r="H33" s="30" t="s">
        <v>477</v>
      </c>
      <c r="I33"/>
    </row>
    <row r="34" spans="1:9" ht="15" hidden="1" customHeight="1" thickBot="1" x14ac:dyDescent="0.4">
      <c r="A34" s="8" t="s">
        <v>352</v>
      </c>
      <c r="B34" s="6" t="s">
        <v>99</v>
      </c>
      <c r="C34" s="5" t="s">
        <v>20</v>
      </c>
      <c r="D34" s="5" t="s">
        <v>21</v>
      </c>
      <c r="E34" s="10" t="s">
        <v>10</v>
      </c>
      <c r="F34" s="30" t="s">
        <v>20</v>
      </c>
      <c r="G34" s="30" t="s">
        <v>475</v>
      </c>
      <c r="H34" s="30" t="s">
        <v>477</v>
      </c>
      <c r="I34"/>
    </row>
    <row r="35" spans="1:9" ht="15" hidden="1" customHeight="1" thickBot="1" x14ac:dyDescent="0.4">
      <c r="A35" s="8" t="s">
        <v>353</v>
      </c>
      <c r="B35" s="6" t="s">
        <v>100</v>
      </c>
      <c r="C35" s="5" t="s">
        <v>20</v>
      </c>
      <c r="D35" s="5" t="s">
        <v>21</v>
      </c>
      <c r="E35" s="10" t="s">
        <v>10</v>
      </c>
      <c r="F35" s="30" t="s">
        <v>20</v>
      </c>
      <c r="G35" s="30" t="s">
        <v>475</v>
      </c>
      <c r="H35" s="30" t="s">
        <v>477</v>
      </c>
      <c r="I35"/>
    </row>
    <row r="36" spans="1:9" ht="15" hidden="1" customHeight="1" thickBot="1" x14ac:dyDescent="0.4">
      <c r="A36" s="8" t="s">
        <v>355</v>
      </c>
      <c r="B36" s="6" t="s">
        <v>139</v>
      </c>
      <c r="C36" s="5" t="s">
        <v>35</v>
      </c>
      <c r="D36" s="5" t="s">
        <v>21</v>
      </c>
      <c r="E36" s="10" t="s">
        <v>10</v>
      </c>
      <c r="F36" s="30" t="s">
        <v>20</v>
      </c>
      <c r="G36" s="30" t="s">
        <v>475</v>
      </c>
      <c r="H36" s="30" t="s">
        <v>477</v>
      </c>
      <c r="I36"/>
    </row>
    <row r="37" spans="1:9" ht="15" hidden="1" customHeight="1" thickBot="1" x14ac:dyDescent="0.4">
      <c r="A37" s="8" t="s">
        <v>360</v>
      </c>
      <c r="B37" s="6" t="s">
        <v>90</v>
      </c>
      <c r="C37" s="5" t="s">
        <v>20</v>
      </c>
      <c r="D37" s="5" t="s">
        <v>21</v>
      </c>
      <c r="E37" s="10" t="s">
        <v>2</v>
      </c>
      <c r="F37" s="30" t="s">
        <v>20</v>
      </c>
      <c r="G37" s="30" t="s">
        <v>475</v>
      </c>
      <c r="H37" s="30" t="s">
        <v>477</v>
      </c>
      <c r="I37"/>
    </row>
    <row r="38" spans="1:9" ht="15" hidden="1" customHeight="1" thickBot="1" x14ac:dyDescent="0.4">
      <c r="A38" s="8" t="s">
        <v>361</v>
      </c>
      <c r="B38" s="6" t="s">
        <v>102</v>
      </c>
      <c r="C38" s="5" t="s">
        <v>20</v>
      </c>
      <c r="D38" s="5" t="s">
        <v>21</v>
      </c>
      <c r="E38" s="10" t="s">
        <v>10</v>
      </c>
      <c r="F38" s="30" t="s">
        <v>20</v>
      </c>
      <c r="G38" s="30" t="s">
        <v>475</v>
      </c>
      <c r="H38" s="30" t="s">
        <v>477</v>
      </c>
      <c r="I38"/>
    </row>
    <row r="39" spans="1:9" ht="15" hidden="1" customHeight="1" thickBot="1" x14ac:dyDescent="0.4">
      <c r="A39" s="8" t="s">
        <v>366</v>
      </c>
      <c r="B39" s="6" t="s">
        <v>99</v>
      </c>
      <c r="C39" s="5" t="s">
        <v>20</v>
      </c>
      <c r="D39" s="5" t="s">
        <v>21</v>
      </c>
      <c r="E39" s="10" t="s">
        <v>2</v>
      </c>
      <c r="F39" s="30" t="s">
        <v>20</v>
      </c>
      <c r="G39" s="30" t="s">
        <v>475</v>
      </c>
      <c r="H39" s="30" t="s">
        <v>477</v>
      </c>
      <c r="I39"/>
    </row>
    <row r="40" spans="1:9" ht="15" hidden="1" customHeight="1" thickBot="1" x14ac:dyDescent="0.4">
      <c r="A40" s="8" t="s">
        <v>380</v>
      </c>
      <c r="B40" s="6" t="s">
        <v>108</v>
      </c>
      <c r="C40" s="5" t="s">
        <v>20</v>
      </c>
      <c r="D40" s="5" t="s">
        <v>21</v>
      </c>
      <c r="E40" s="10" t="s">
        <v>10</v>
      </c>
      <c r="F40" s="30" t="s">
        <v>20</v>
      </c>
      <c r="G40" s="30" t="s">
        <v>475</v>
      </c>
      <c r="H40" s="30" t="s">
        <v>477</v>
      </c>
      <c r="I40"/>
    </row>
    <row r="41" spans="1:9" ht="15" hidden="1" customHeight="1" thickBot="1" x14ac:dyDescent="0.4">
      <c r="A41" s="8" t="s">
        <v>381</v>
      </c>
      <c r="B41" s="6" t="s">
        <v>87</v>
      </c>
      <c r="C41" s="5" t="s">
        <v>20</v>
      </c>
      <c r="D41" s="5" t="s">
        <v>21</v>
      </c>
      <c r="E41" s="10" t="s">
        <v>2</v>
      </c>
      <c r="F41" s="30" t="s">
        <v>20</v>
      </c>
      <c r="G41" s="30" t="s">
        <v>475</v>
      </c>
      <c r="H41" s="30" t="s">
        <v>477</v>
      </c>
      <c r="I41"/>
    </row>
    <row r="42" spans="1:9" ht="15" hidden="1" customHeight="1" thickBot="1" x14ac:dyDescent="0.4">
      <c r="A42" s="8" t="s">
        <v>382</v>
      </c>
      <c r="B42" s="6" t="s">
        <v>109</v>
      </c>
      <c r="C42" s="5" t="s">
        <v>20</v>
      </c>
      <c r="D42" s="5" t="s">
        <v>21</v>
      </c>
      <c r="E42" s="10" t="s">
        <v>10</v>
      </c>
      <c r="F42" s="30" t="s">
        <v>20</v>
      </c>
      <c r="G42" s="30" t="s">
        <v>475</v>
      </c>
      <c r="H42" s="30" t="s">
        <v>477</v>
      </c>
      <c r="I42"/>
    </row>
    <row r="43" spans="1:9" ht="15" hidden="1" customHeight="1" thickBot="1" x14ac:dyDescent="0.4">
      <c r="A43" s="8" t="s">
        <v>383</v>
      </c>
      <c r="B43" s="6" t="s">
        <v>109</v>
      </c>
      <c r="C43" s="5" t="s">
        <v>20</v>
      </c>
      <c r="D43" s="5" t="s">
        <v>21</v>
      </c>
      <c r="E43" s="10" t="s">
        <v>2</v>
      </c>
      <c r="F43" s="30" t="s">
        <v>20</v>
      </c>
      <c r="G43" s="30" t="s">
        <v>475</v>
      </c>
      <c r="H43" s="30" t="s">
        <v>477</v>
      </c>
      <c r="I43"/>
    </row>
    <row r="44" spans="1:9" ht="15" hidden="1" customHeight="1" thickBot="1" x14ac:dyDescent="0.4">
      <c r="A44" s="8" t="s">
        <v>384</v>
      </c>
      <c r="B44" s="6" t="s">
        <v>110</v>
      </c>
      <c r="C44" s="5" t="s">
        <v>20</v>
      </c>
      <c r="D44" s="5" t="s">
        <v>21</v>
      </c>
      <c r="E44" s="10" t="s">
        <v>10</v>
      </c>
      <c r="F44" s="30" t="s">
        <v>20</v>
      </c>
      <c r="G44" s="30" t="s">
        <v>475</v>
      </c>
      <c r="H44" s="30" t="s">
        <v>477</v>
      </c>
      <c r="I44"/>
    </row>
    <row r="45" spans="1:9" ht="15" hidden="1" customHeight="1" thickBot="1" x14ac:dyDescent="0.4">
      <c r="A45" s="8" t="s">
        <v>385</v>
      </c>
      <c r="B45" s="6" t="s">
        <v>110</v>
      </c>
      <c r="C45" s="5" t="s">
        <v>20</v>
      </c>
      <c r="D45" s="5" t="s">
        <v>21</v>
      </c>
      <c r="E45" s="10" t="s">
        <v>2</v>
      </c>
      <c r="F45" s="30" t="s">
        <v>20</v>
      </c>
      <c r="G45" s="30" t="s">
        <v>475</v>
      </c>
      <c r="H45" s="30" t="s">
        <v>477</v>
      </c>
      <c r="I45"/>
    </row>
    <row r="46" spans="1:9" ht="15" hidden="1" customHeight="1" thickBot="1" x14ac:dyDescent="0.4">
      <c r="A46" s="8" t="s">
        <v>390</v>
      </c>
      <c r="B46" s="6" t="s">
        <v>113</v>
      </c>
      <c r="C46" s="5" t="s">
        <v>20</v>
      </c>
      <c r="D46" s="5" t="s">
        <v>21</v>
      </c>
      <c r="E46" s="10" t="s">
        <v>10</v>
      </c>
      <c r="F46" s="30" t="s">
        <v>20</v>
      </c>
      <c r="G46" s="30" t="s">
        <v>475</v>
      </c>
      <c r="H46" s="30" t="s">
        <v>477</v>
      </c>
      <c r="I46"/>
    </row>
    <row r="47" spans="1:9" ht="15" hidden="1" customHeight="1" thickBot="1" x14ac:dyDescent="0.4">
      <c r="A47" s="8" t="s">
        <v>391</v>
      </c>
      <c r="B47" s="6" t="s">
        <v>102</v>
      </c>
      <c r="C47" s="5" t="s">
        <v>20</v>
      </c>
      <c r="D47" s="5" t="s">
        <v>21</v>
      </c>
      <c r="E47" s="10" t="s">
        <v>2</v>
      </c>
      <c r="F47" s="30" t="s">
        <v>20</v>
      </c>
      <c r="G47" s="30" t="s">
        <v>475</v>
      </c>
      <c r="H47" s="30" t="s">
        <v>477</v>
      </c>
      <c r="I47"/>
    </row>
    <row r="48" spans="1:9" ht="15" hidden="1" customHeight="1" thickBot="1" x14ac:dyDescent="0.4">
      <c r="A48" s="8" t="s">
        <v>392</v>
      </c>
      <c r="B48" s="6" t="s">
        <v>114</v>
      </c>
      <c r="C48" s="5" t="s">
        <v>20</v>
      </c>
      <c r="D48" s="5" t="s">
        <v>21</v>
      </c>
      <c r="E48" s="10" t="s">
        <v>10</v>
      </c>
      <c r="F48" s="30" t="s">
        <v>20</v>
      </c>
      <c r="G48" s="30" t="s">
        <v>475</v>
      </c>
      <c r="H48" s="30" t="s">
        <v>477</v>
      </c>
      <c r="I48"/>
    </row>
    <row r="49" spans="1:9" ht="15" hidden="1" customHeight="1" thickBot="1" x14ac:dyDescent="0.4">
      <c r="A49" s="8" t="s">
        <v>393</v>
      </c>
      <c r="B49" s="6" t="s">
        <v>114</v>
      </c>
      <c r="C49" s="5" t="s">
        <v>20</v>
      </c>
      <c r="D49" s="5" t="s">
        <v>21</v>
      </c>
      <c r="E49" s="10" t="s">
        <v>2</v>
      </c>
      <c r="F49" s="30" t="s">
        <v>20</v>
      </c>
      <c r="G49" s="30" t="s">
        <v>475</v>
      </c>
      <c r="H49" s="30" t="s">
        <v>477</v>
      </c>
      <c r="I49"/>
    </row>
    <row r="50" spans="1:9" ht="15" hidden="1" customHeight="1" thickBot="1" x14ac:dyDescent="0.4">
      <c r="A50" s="8" t="s">
        <v>399</v>
      </c>
      <c r="B50" s="6" t="s">
        <v>120</v>
      </c>
      <c r="C50" s="5" t="s">
        <v>20</v>
      </c>
      <c r="D50" s="5" t="s">
        <v>21</v>
      </c>
      <c r="E50" s="10" t="s">
        <v>2</v>
      </c>
      <c r="F50" s="30" t="s">
        <v>20</v>
      </c>
      <c r="G50" s="30" t="s">
        <v>475</v>
      </c>
      <c r="H50" s="30" t="s">
        <v>477</v>
      </c>
      <c r="I50"/>
    </row>
    <row r="51" spans="1:9" ht="15" hidden="1" customHeight="1" thickBot="1" x14ac:dyDescent="0.4">
      <c r="A51" s="8" t="s">
        <v>401</v>
      </c>
      <c r="B51" s="6" t="s">
        <v>120</v>
      </c>
      <c r="C51" s="5" t="s">
        <v>20</v>
      </c>
      <c r="D51" s="5" t="s">
        <v>21</v>
      </c>
      <c r="E51" s="10" t="s">
        <v>10</v>
      </c>
      <c r="F51" s="30" t="s">
        <v>20</v>
      </c>
      <c r="G51" s="30" t="s">
        <v>475</v>
      </c>
      <c r="H51" s="30" t="s">
        <v>477</v>
      </c>
      <c r="I51"/>
    </row>
    <row r="52" spans="1:9" ht="15" hidden="1" customHeight="1" thickBot="1" x14ac:dyDescent="0.4">
      <c r="A52" s="8" t="s">
        <v>404</v>
      </c>
      <c r="B52" s="6" t="s">
        <v>133</v>
      </c>
      <c r="C52" s="5" t="s">
        <v>20</v>
      </c>
      <c r="D52" s="5" t="s">
        <v>21</v>
      </c>
      <c r="E52" s="10" t="s">
        <v>2</v>
      </c>
      <c r="F52" s="30" t="s">
        <v>20</v>
      </c>
      <c r="G52" s="30" t="s">
        <v>475</v>
      </c>
      <c r="H52" s="30" t="s">
        <v>477</v>
      </c>
      <c r="I52"/>
    </row>
    <row r="53" spans="1:9" ht="15" hidden="1" customHeight="1" thickBot="1" x14ac:dyDescent="0.4">
      <c r="A53" s="8" t="s">
        <v>223</v>
      </c>
      <c r="B53" s="6" t="s">
        <v>43</v>
      </c>
      <c r="C53" s="5" t="s">
        <v>12</v>
      </c>
      <c r="D53" s="5" t="s">
        <v>13</v>
      </c>
      <c r="E53" s="10" t="s">
        <v>10</v>
      </c>
      <c r="F53" s="30" t="s">
        <v>36</v>
      </c>
      <c r="G53" s="30" t="s">
        <v>478</v>
      </c>
      <c r="H53" s="30" t="s">
        <v>476</v>
      </c>
      <c r="I53"/>
    </row>
    <row r="54" spans="1:9" ht="15" hidden="1" customHeight="1" thickBot="1" x14ac:dyDescent="0.4">
      <c r="A54" s="8" t="s">
        <v>224</v>
      </c>
      <c r="B54" s="6" t="s">
        <v>44</v>
      </c>
      <c r="C54" s="5" t="s">
        <v>12</v>
      </c>
      <c r="D54" s="5" t="s">
        <v>13</v>
      </c>
      <c r="E54" s="10" t="s">
        <v>10</v>
      </c>
      <c r="F54" s="30" t="s">
        <v>36</v>
      </c>
      <c r="G54" s="30" t="s">
        <v>478</v>
      </c>
      <c r="H54" s="30" t="s">
        <v>476</v>
      </c>
      <c r="I54"/>
    </row>
    <row r="55" spans="1:9" ht="15" hidden="1" customHeight="1" thickBot="1" x14ac:dyDescent="0.4">
      <c r="A55" s="8" t="s">
        <v>234</v>
      </c>
      <c r="B55" s="6">
        <v>43094</v>
      </c>
      <c r="C55" s="5" t="s">
        <v>12</v>
      </c>
      <c r="D55" s="5" t="s">
        <v>13</v>
      </c>
      <c r="E55" s="10" t="s">
        <v>10</v>
      </c>
      <c r="F55" s="30" t="s">
        <v>36</v>
      </c>
      <c r="G55" s="30" t="s">
        <v>478</v>
      </c>
      <c r="H55" s="30" t="s">
        <v>476</v>
      </c>
      <c r="I55"/>
    </row>
    <row r="56" spans="1:9" ht="15" hidden="1" customHeight="1" thickBot="1" x14ac:dyDescent="0.4">
      <c r="A56" s="8" t="s">
        <v>286</v>
      </c>
      <c r="B56" s="6" t="s">
        <v>43</v>
      </c>
      <c r="C56" s="5" t="s">
        <v>12</v>
      </c>
      <c r="D56" s="5" t="s">
        <v>13</v>
      </c>
      <c r="E56" s="10" t="s">
        <v>2</v>
      </c>
      <c r="F56" s="30" t="s">
        <v>36</v>
      </c>
      <c r="G56" s="30" t="s">
        <v>478</v>
      </c>
      <c r="H56" s="30" t="s">
        <v>476</v>
      </c>
      <c r="I56"/>
    </row>
    <row r="57" spans="1:9" ht="15" hidden="1" customHeight="1" thickBot="1" x14ac:dyDescent="0.4">
      <c r="A57" s="8" t="s">
        <v>298</v>
      </c>
      <c r="B57" s="6" t="s">
        <v>82</v>
      </c>
      <c r="C57" s="5" t="s">
        <v>12</v>
      </c>
      <c r="D57" s="5" t="s">
        <v>13</v>
      </c>
      <c r="E57" s="10" t="s">
        <v>10</v>
      </c>
      <c r="F57" s="30" t="s">
        <v>36</v>
      </c>
      <c r="G57" s="30" t="s">
        <v>478</v>
      </c>
      <c r="H57" s="30" t="s">
        <v>476</v>
      </c>
      <c r="I57"/>
    </row>
    <row r="58" spans="1:9" ht="15" hidden="1" customHeight="1" thickBot="1" x14ac:dyDescent="0.4">
      <c r="A58" s="8" t="s">
        <v>305</v>
      </c>
      <c r="B58" s="6" t="s">
        <v>44</v>
      </c>
      <c r="C58" s="5" t="s">
        <v>12</v>
      </c>
      <c r="D58" s="5" t="s">
        <v>13</v>
      </c>
      <c r="E58" s="10" t="s">
        <v>2</v>
      </c>
      <c r="F58" s="30" t="s">
        <v>36</v>
      </c>
      <c r="G58" s="30" t="s">
        <v>478</v>
      </c>
      <c r="H58" s="30" t="s">
        <v>476</v>
      </c>
      <c r="I58"/>
    </row>
    <row r="59" spans="1:9" ht="15" hidden="1" customHeight="1" thickBot="1" x14ac:dyDescent="0.4">
      <c r="A59" s="8" t="s">
        <v>346</v>
      </c>
      <c r="B59" s="6" t="s">
        <v>98</v>
      </c>
      <c r="C59" s="5" t="s">
        <v>12</v>
      </c>
      <c r="D59" s="5" t="s">
        <v>13</v>
      </c>
      <c r="E59" s="10" t="s">
        <v>2</v>
      </c>
      <c r="F59" s="30" t="s">
        <v>36</v>
      </c>
      <c r="G59" s="30" t="s">
        <v>478</v>
      </c>
      <c r="H59" s="30" t="s">
        <v>476</v>
      </c>
      <c r="I59"/>
    </row>
    <row r="60" spans="1:9" ht="15" hidden="1" customHeight="1" thickBot="1" x14ac:dyDescent="0.4">
      <c r="A60" s="8" t="s">
        <v>370</v>
      </c>
      <c r="B60" s="6" t="s">
        <v>115</v>
      </c>
      <c r="C60" s="5" t="s">
        <v>12</v>
      </c>
      <c r="D60" s="5" t="s">
        <v>13</v>
      </c>
      <c r="E60" s="10" t="s">
        <v>2</v>
      </c>
      <c r="F60" s="30" t="s">
        <v>36</v>
      </c>
      <c r="G60" s="30" t="s">
        <v>478</v>
      </c>
      <c r="H60" s="30" t="s">
        <v>476</v>
      </c>
      <c r="I60"/>
    </row>
    <row r="61" spans="1:9" ht="15" hidden="1" customHeight="1" thickBot="1" x14ac:dyDescent="0.4">
      <c r="A61" s="8" t="s">
        <v>394</v>
      </c>
      <c r="B61" s="6" t="s">
        <v>115</v>
      </c>
      <c r="C61" s="5" t="s">
        <v>12</v>
      </c>
      <c r="D61" s="5" t="s">
        <v>13</v>
      </c>
      <c r="E61" s="10" t="s">
        <v>10</v>
      </c>
      <c r="F61" s="30" t="s">
        <v>36</v>
      </c>
      <c r="G61" s="30" t="s">
        <v>478</v>
      </c>
      <c r="H61" s="30" t="s">
        <v>476</v>
      </c>
      <c r="I61"/>
    </row>
    <row r="62" spans="1:9" ht="15" hidden="1" customHeight="1" thickBot="1" x14ac:dyDescent="0.4">
      <c r="A62" s="8" t="s">
        <v>221</v>
      </c>
      <c r="B62" s="6" t="s">
        <v>140</v>
      </c>
      <c r="C62" s="5" t="s">
        <v>29</v>
      </c>
      <c r="D62" s="5" t="s">
        <v>19</v>
      </c>
      <c r="E62" s="10" t="s">
        <v>10</v>
      </c>
      <c r="F62" s="30" t="s">
        <v>190</v>
      </c>
      <c r="G62" s="30" t="s">
        <v>478</v>
      </c>
      <c r="H62" s="30" t="s">
        <v>476</v>
      </c>
      <c r="I62"/>
    </row>
    <row r="63" spans="1:9" ht="15" hidden="1" customHeight="1" thickBot="1" x14ac:dyDescent="0.4">
      <c r="A63" s="8" t="s">
        <v>222</v>
      </c>
      <c r="B63" s="6" t="s">
        <v>141</v>
      </c>
      <c r="C63" s="5" t="s">
        <v>29</v>
      </c>
      <c r="D63" s="5" t="s">
        <v>19</v>
      </c>
      <c r="E63" s="10" t="s">
        <v>10</v>
      </c>
      <c r="F63" s="30" t="s">
        <v>190</v>
      </c>
      <c r="G63" s="30" t="s">
        <v>478</v>
      </c>
      <c r="H63" s="30" t="s">
        <v>476</v>
      </c>
      <c r="I63"/>
    </row>
    <row r="64" spans="1:9" ht="15" hidden="1" customHeight="1" thickBot="1" x14ac:dyDescent="0.4">
      <c r="A64" s="8" t="s">
        <v>225</v>
      </c>
      <c r="B64" s="6" t="s">
        <v>142</v>
      </c>
      <c r="C64" s="5" t="s">
        <v>30</v>
      </c>
      <c r="D64" s="5" t="s">
        <v>19</v>
      </c>
      <c r="E64" s="10" t="s">
        <v>10</v>
      </c>
      <c r="F64" s="30" t="s">
        <v>190</v>
      </c>
      <c r="G64" s="30" t="s">
        <v>478</v>
      </c>
      <c r="H64" s="30" t="s">
        <v>476</v>
      </c>
      <c r="I64"/>
    </row>
    <row r="65" spans="1:9" ht="15" hidden="1" customHeight="1" thickBot="1" x14ac:dyDescent="0.4">
      <c r="A65" s="8" t="s">
        <v>231</v>
      </c>
      <c r="B65" s="6" t="s">
        <v>143</v>
      </c>
      <c r="C65" s="5" t="s">
        <v>29</v>
      </c>
      <c r="D65" s="5" t="s">
        <v>19</v>
      </c>
      <c r="E65" s="10" t="s">
        <v>10</v>
      </c>
      <c r="F65" s="30" t="s">
        <v>190</v>
      </c>
      <c r="G65" s="30" t="s">
        <v>478</v>
      </c>
      <c r="H65" s="30" t="s">
        <v>476</v>
      </c>
      <c r="I65"/>
    </row>
    <row r="66" spans="1:9" ht="15" hidden="1" customHeight="1" thickBot="1" x14ac:dyDescent="0.4">
      <c r="A66" s="8" t="s">
        <v>242</v>
      </c>
      <c r="B66" s="6" t="s">
        <v>55</v>
      </c>
      <c r="C66" s="5" t="s">
        <v>22</v>
      </c>
      <c r="D66" s="5" t="s">
        <v>19</v>
      </c>
      <c r="E66" s="10" t="s">
        <v>10</v>
      </c>
      <c r="F66" s="30" t="s">
        <v>190</v>
      </c>
      <c r="G66" s="30" t="s">
        <v>475</v>
      </c>
      <c r="H66" s="30" t="s">
        <v>476</v>
      </c>
      <c r="I66"/>
    </row>
    <row r="67" spans="1:9" ht="15" hidden="1" customHeight="1" thickBot="1" x14ac:dyDescent="0.4">
      <c r="A67" s="8" t="s">
        <v>243</v>
      </c>
      <c r="B67" s="6" t="s">
        <v>56</v>
      </c>
      <c r="C67" s="5" t="s">
        <v>22</v>
      </c>
      <c r="D67" s="5" t="s">
        <v>19</v>
      </c>
      <c r="E67" s="10" t="s">
        <v>10</v>
      </c>
      <c r="F67" s="30" t="s">
        <v>190</v>
      </c>
      <c r="G67" s="30" t="s">
        <v>475</v>
      </c>
      <c r="H67" s="30" t="s">
        <v>476</v>
      </c>
      <c r="I67"/>
    </row>
    <row r="68" spans="1:9" ht="15" hidden="1" customHeight="1" thickBot="1" x14ac:dyDescent="0.4">
      <c r="A68" s="8" t="s">
        <v>244</v>
      </c>
      <c r="B68" s="6" t="s">
        <v>57</v>
      </c>
      <c r="C68" s="5" t="s">
        <v>22</v>
      </c>
      <c r="D68" s="5" t="s">
        <v>19</v>
      </c>
      <c r="E68" s="10" t="s">
        <v>10</v>
      </c>
      <c r="F68" s="30" t="s">
        <v>190</v>
      </c>
      <c r="G68" s="30" t="s">
        <v>475</v>
      </c>
      <c r="H68" s="30" t="s">
        <v>476</v>
      </c>
      <c r="I68"/>
    </row>
    <row r="69" spans="1:9" ht="15" hidden="1" customHeight="1" thickBot="1" x14ac:dyDescent="0.4">
      <c r="A69" s="8" t="s">
        <v>245</v>
      </c>
      <c r="B69" s="6" t="s">
        <v>58</v>
      </c>
      <c r="C69" s="5" t="s">
        <v>22</v>
      </c>
      <c r="D69" s="5" t="s">
        <v>19</v>
      </c>
      <c r="E69" s="10" t="s">
        <v>10</v>
      </c>
      <c r="F69" s="30" t="s">
        <v>190</v>
      </c>
      <c r="G69" s="30" t="s">
        <v>475</v>
      </c>
      <c r="H69" s="30" t="s">
        <v>476</v>
      </c>
      <c r="I69"/>
    </row>
    <row r="70" spans="1:9" ht="15" hidden="1" customHeight="1" thickBot="1" x14ac:dyDescent="0.4">
      <c r="A70" s="8" t="s">
        <v>253</v>
      </c>
      <c r="B70" s="6" t="s">
        <v>63</v>
      </c>
      <c r="C70" s="5" t="s">
        <v>22</v>
      </c>
      <c r="D70" s="5" t="s">
        <v>19</v>
      </c>
      <c r="E70" s="10" t="s">
        <v>2</v>
      </c>
      <c r="F70" s="30" t="s">
        <v>190</v>
      </c>
      <c r="G70" s="30" t="s">
        <v>475</v>
      </c>
      <c r="H70" s="30" t="s">
        <v>476</v>
      </c>
      <c r="I70"/>
    </row>
    <row r="71" spans="1:9" ht="15" hidden="1" customHeight="1" thickBot="1" x14ac:dyDescent="0.4">
      <c r="A71" s="8" t="s">
        <v>254</v>
      </c>
      <c r="B71" s="6" t="s">
        <v>67</v>
      </c>
      <c r="C71" s="5" t="s">
        <v>23</v>
      </c>
      <c r="D71" s="5" t="s">
        <v>19</v>
      </c>
      <c r="E71" s="10" t="s">
        <v>2</v>
      </c>
      <c r="F71" s="30" t="s">
        <v>190</v>
      </c>
      <c r="G71" s="30" t="s">
        <v>475</v>
      </c>
      <c r="H71" s="30" t="s">
        <v>476</v>
      </c>
      <c r="I71"/>
    </row>
    <row r="72" spans="1:9" ht="15" hidden="1" customHeight="1" thickBot="1" x14ac:dyDescent="0.4">
      <c r="A72" s="8" t="s">
        <v>257</v>
      </c>
      <c r="B72" s="6" t="s">
        <v>144</v>
      </c>
      <c r="C72" s="5" t="s">
        <v>31</v>
      </c>
      <c r="D72" s="5" t="s">
        <v>19</v>
      </c>
      <c r="E72" s="10" t="s">
        <v>2</v>
      </c>
      <c r="F72" s="30" t="s">
        <v>190</v>
      </c>
      <c r="G72" s="30" t="s">
        <v>478</v>
      </c>
      <c r="H72" s="30" t="s">
        <v>476</v>
      </c>
      <c r="I72"/>
    </row>
    <row r="73" spans="1:9" ht="15" hidden="1" customHeight="1" thickBot="1" x14ac:dyDescent="0.4">
      <c r="A73" s="8" t="s">
        <v>259</v>
      </c>
      <c r="B73" s="6" t="s">
        <v>124</v>
      </c>
      <c r="C73" s="5" t="s">
        <v>22</v>
      </c>
      <c r="D73" s="5" t="s">
        <v>19</v>
      </c>
      <c r="E73" s="10" t="s">
        <v>2</v>
      </c>
      <c r="F73" s="30" t="s">
        <v>190</v>
      </c>
      <c r="G73" s="30" t="s">
        <v>475</v>
      </c>
      <c r="H73" s="30" t="s">
        <v>476</v>
      </c>
      <c r="I73"/>
    </row>
    <row r="74" spans="1:9" ht="15" hidden="1" customHeight="1" thickBot="1" x14ac:dyDescent="0.4">
      <c r="A74" s="8" t="s">
        <v>261</v>
      </c>
      <c r="B74" s="6" t="s">
        <v>63</v>
      </c>
      <c r="C74" s="5" t="s">
        <v>22</v>
      </c>
      <c r="D74" s="5" t="s">
        <v>19</v>
      </c>
      <c r="E74" s="10" t="s">
        <v>10</v>
      </c>
      <c r="F74" s="30" t="s">
        <v>190</v>
      </c>
      <c r="G74" s="30" t="s">
        <v>475</v>
      </c>
      <c r="H74" s="30" t="s">
        <v>476</v>
      </c>
      <c r="I74"/>
    </row>
    <row r="75" spans="1:9" ht="15" hidden="1" customHeight="1" thickBot="1" x14ac:dyDescent="0.4">
      <c r="A75" s="8" t="s">
        <v>262</v>
      </c>
      <c r="B75" s="6" t="s">
        <v>64</v>
      </c>
      <c r="C75" s="5" t="s">
        <v>22</v>
      </c>
      <c r="D75" s="5" t="s">
        <v>19</v>
      </c>
      <c r="E75" s="10" t="s">
        <v>10</v>
      </c>
      <c r="F75" s="30" t="s">
        <v>190</v>
      </c>
      <c r="G75" s="30" t="s">
        <v>475</v>
      </c>
      <c r="H75" s="30" t="s">
        <v>476</v>
      </c>
      <c r="I75"/>
    </row>
    <row r="76" spans="1:9" ht="15" hidden="1" customHeight="1" thickBot="1" x14ac:dyDescent="0.4">
      <c r="A76" s="8" t="s">
        <v>263</v>
      </c>
      <c r="B76" s="6" t="s">
        <v>65</v>
      </c>
      <c r="C76" s="5" t="s">
        <v>22</v>
      </c>
      <c r="D76" s="5" t="s">
        <v>19</v>
      </c>
      <c r="E76" s="10" t="s">
        <v>10</v>
      </c>
      <c r="F76" s="30" t="s">
        <v>190</v>
      </c>
      <c r="G76" s="30" t="s">
        <v>475</v>
      </c>
      <c r="H76" s="30" t="s">
        <v>476</v>
      </c>
      <c r="I76"/>
    </row>
    <row r="77" spans="1:9" ht="15" hidden="1" customHeight="1" thickBot="1" x14ac:dyDescent="0.4">
      <c r="A77" s="8" t="s">
        <v>264</v>
      </c>
      <c r="B77" s="6" t="s">
        <v>66</v>
      </c>
      <c r="C77" s="5" t="s">
        <v>22</v>
      </c>
      <c r="D77" s="5" t="s">
        <v>19</v>
      </c>
      <c r="E77" s="10" t="s">
        <v>10</v>
      </c>
      <c r="F77" s="30" t="s">
        <v>190</v>
      </c>
      <c r="G77" s="30" t="s">
        <v>475</v>
      </c>
      <c r="H77" s="30" t="s">
        <v>476</v>
      </c>
      <c r="I77"/>
    </row>
    <row r="78" spans="1:9" ht="15" hidden="1" customHeight="1" thickBot="1" x14ac:dyDescent="0.4">
      <c r="A78" s="8" t="s">
        <v>265</v>
      </c>
      <c r="B78" s="6" t="s">
        <v>67</v>
      </c>
      <c r="C78" s="5" t="s">
        <v>23</v>
      </c>
      <c r="D78" s="5" t="s">
        <v>19</v>
      </c>
      <c r="E78" s="10" t="s">
        <v>10</v>
      </c>
      <c r="F78" s="30" t="s">
        <v>190</v>
      </c>
      <c r="G78" s="30" t="s">
        <v>475</v>
      </c>
      <c r="H78" s="30" t="s">
        <v>476</v>
      </c>
      <c r="I78"/>
    </row>
    <row r="79" spans="1:9" ht="15" hidden="1" customHeight="1" thickBot="1" x14ac:dyDescent="0.4">
      <c r="A79" s="8" t="s">
        <v>266</v>
      </c>
      <c r="B79" s="6" t="s">
        <v>68</v>
      </c>
      <c r="C79" s="5" t="s">
        <v>23</v>
      </c>
      <c r="D79" s="5" t="s">
        <v>19</v>
      </c>
      <c r="E79" s="10" t="s">
        <v>10</v>
      </c>
      <c r="F79" s="30" t="s">
        <v>190</v>
      </c>
      <c r="G79" s="30" t="s">
        <v>475</v>
      </c>
      <c r="H79" s="30" t="s">
        <v>476</v>
      </c>
      <c r="I79"/>
    </row>
    <row r="80" spans="1:9" ht="15" hidden="1" customHeight="1" thickBot="1" x14ac:dyDescent="0.4">
      <c r="A80" s="8" t="s">
        <v>267</v>
      </c>
      <c r="B80" s="6" t="s">
        <v>69</v>
      </c>
      <c r="C80" s="5" t="s">
        <v>22</v>
      </c>
      <c r="D80" s="5" t="s">
        <v>19</v>
      </c>
      <c r="E80" s="10" t="s">
        <v>10</v>
      </c>
      <c r="F80" s="30" t="s">
        <v>190</v>
      </c>
      <c r="G80" s="30" t="s">
        <v>475</v>
      </c>
      <c r="H80" s="30" t="s">
        <v>476</v>
      </c>
      <c r="I80"/>
    </row>
    <row r="81" spans="1:9" ht="15" hidden="1" customHeight="1" thickBot="1" x14ac:dyDescent="0.4">
      <c r="A81" s="8" t="s">
        <v>268</v>
      </c>
      <c r="B81" s="6" t="s">
        <v>144</v>
      </c>
      <c r="C81" s="5" t="s">
        <v>31</v>
      </c>
      <c r="D81" s="5" t="s">
        <v>19</v>
      </c>
      <c r="E81" s="10" t="s">
        <v>10</v>
      </c>
      <c r="F81" s="30" t="s">
        <v>190</v>
      </c>
      <c r="G81" s="30" t="s">
        <v>478</v>
      </c>
      <c r="H81" s="30" t="s">
        <v>476</v>
      </c>
      <c r="I81"/>
    </row>
    <row r="82" spans="1:9" ht="15" hidden="1" customHeight="1" thickBot="1" x14ac:dyDescent="0.4">
      <c r="A82" s="8" t="s">
        <v>269</v>
      </c>
      <c r="B82" s="6" t="s">
        <v>145</v>
      </c>
      <c r="C82" s="5" t="s">
        <v>31</v>
      </c>
      <c r="D82" s="5" t="s">
        <v>19</v>
      </c>
      <c r="E82" s="10" t="s">
        <v>10</v>
      </c>
      <c r="F82" s="30" t="s">
        <v>190</v>
      </c>
      <c r="G82" s="30" t="s">
        <v>478</v>
      </c>
      <c r="H82" s="30" t="s">
        <v>476</v>
      </c>
      <c r="I82"/>
    </row>
    <row r="83" spans="1:9" ht="15" hidden="1" customHeight="1" thickBot="1" x14ac:dyDescent="0.4">
      <c r="A83" s="8" t="s">
        <v>270</v>
      </c>
      <c r="B83" s="6" t="s">
        <v>146</v>
      </c>
      <c r="C83" s="5" t="s">
        <v>32</v>
      </c>
      <c r="D83" s="5" t="s">
        <v>19</v>
      </c>
      <c r="E83" s="10" t="s">
        <v>10</v>
      </c>
      <c r="F83" s="30" t="s">
        <v>190</v>
      </c>
      <c r="G83" s="30" t="s">
        <v>478</v>
      </c>
      <c r="H83" s="30" t="s">
        <v>476</v>
      </c>
      <c r="I83"/>
    </row>
    <row r="84" spans="1:9" ht="15" hidden="1" customHeight="1" thickBot="1" x14ac:dyDescent="0.4">
      <c r="A84" s="8" t="s">
        <v>271</v>
      </c>
      <c r="B84" s="6" t="s">
        <v>70</v>
      </c>
      <c r="C84" s="5" t="s">
        <v>18</v>
      </c>
      <c r="D84" s="5" t="s">
        <v>19</v>
      </c>
      <c r="E84" s="10" t="s">
        <v>10</v>
      </c>
      <c r="F84" s="30" t="s">
        <v>190</v>
      </c>
      <c r="G84" s="30" t="s">
        <v>478</v>
      </c>
      <c r="H84" s="30" t="s">
        <v>476</v>
      </c>
      <c r="I84"/>
    </row>
    <row r="85" spans="1:9" ht="15" hidden="1" customHeight="1" thickBot="1" x14ac:dyDescent="0.4">
      <c r="A85" s="8" t="s">
        <v>272</v>
      </c>
      <c r="B85" s="6" t="s">
        <v>71</v>
      </c>
      <c r="C85" s="5" t="s">
        <v>18</v>
      </c>
      <c r="D85" s="5" t="s">
        <v>19</v>
      </c>
      <c r="E85" s="10" t="s">
        <v>10</v>
      </c>
      <c r="F85" s="30" t="s">
        <v>190</v>
      </c>
      <c r="G85" s="30" t="s">
        <v>478</v>
      </c>
      <c r="H85" s="30" t="s">
        <v>476</v>
      </c>
      <c r="I85"/>
    </row>
    <row r="86" spans="1:9" ht="15" hidden="1" customHeight="1" thickBot="1" x14ac:dyDescent="0.4">
      <c r="A86" s="8" t="s">
        <v>273</v>
      </c>
      <c r="B86" s="6" t="s">
        <v>72</v>
      </c>
      <c r="C86" s="5" t="s">
        <v>23</v>
      </c>
      <c r="D86" s="5" t="s">
        <v>19</v>
      </c>
      <c r="E86" s="10" t="s">
        <v>10</v>
      </c>
      <c r="F86" s="30" t="s">
        <v>190</v>
      </c>
      <c r="G86" s="30" t="s">
        <v>475</v>
      </c>
      <c r="H86" s="30" t="s">
        <v>476</v>
      </c>
      <c r="I86"/>
    </row>
    <row r="87" spans="1:9" ht="15" hidden="1" customHeight="1" thickBot="1" x14ac:dyDescent="0.4">
      <c r="A87" s="8" t="s">
        <v>274</v>
      </c>
      <c r="B87" s="6">
        <v>43001</v>
      </c>
      <c r="C87" s="5" t="s">
        <v>22</v>
      </c>
      <c r="D87" s="5" t="s">
        <v>19</v>
      </c>
      <c r="E87" s="10" t="s">
        <v>10</v>
      </c>
      <c r="F87" s="30" t="s">
        <v>190</v>
      </c>
      <c r="G87" s="30" t="s">
        <v>475</v>
      </c>
      <c r="H87" s="30" t="s">
        <v>476</v>
      </c>
      <c r="I87"/>
    </row>
    <row r="88" spans="1:9" ht="15" hidden="1" customHeight="1" thickBot="1" x14ac:dyDescent="0.4">
      <c r="A88" s="8" t="s">
        <v>275</v>
      </c>
      <c r="B88" s="6" t="s">
        <v>73</v>
      </c>
      <c r="C88" s="5" t="s">
        <v>22</v>
      </c>
      <c r="D88" s="5" t="s">
        <v>19</v>
      </c>
      <c r="E88" s="10" t="s">
        <v>10</v>
      </c>
      <c r="F88" s="30" t="s">
        <v>190</v>
      </c>
      <c r="G88" s="30" t="s">
        <v>475</v>
      </c>
      <c r="H88" s="30" t="s">
        <v>476</v>
      </c>
      <c r="I88"/>
    </row>
    <row r="89" spans="1:9" ht="15" hidden="1" customHeight="1" thickBot="1" x14ac:dyDescent="0.4">
      <c r="A89" s="8" t="s">
        <v>276</v>
      </c>
      <c r="B89" s="6" t="s">
        <v>74</v>
      </c>
      <c r="C89" s="5" t="s">
        <v>22</v>
      </c>
      <c r="D89" s="5" t="s">
        <v>19</v>
      </c>
      <c r="E89" s="10" t="s">
        <v>10</v>
      </c>
      <c r="F89" s="30" t="s">
        <v>190</v>
      </c>
      <c r="G89" s="30" t="s">
        <v>475</v>
      </c>
      <c r="H89" s="30" t="s">
        <v>476</v>
      </c>
      <c r="I89"/>
    </row>
    <row r="90" spans="1:9" ht="15" hidden="1" customHeight="1" thickBot="1" x14ac:dyDescent="0.4">
      <c r="A90" s="8" t="s">
        <v>277</v>
      </c>
      <c r="B90" s="6" t="s">
        <v>146</v>
      </c>
      <c r="C90" s="5" t="s">
        <v>32</v>
      </c>
      <c r="D90" s="5" t="s">
        <v>19</v>
      </c>
      <c r="E90" s="10" t="s">
        <v>2</v>
      </c>
      <c r="F90" s="30" t="s">
        <v>190</v>
      </c>
      <c r="G90" s="30" t="s">
        <v>478</v>
      </c>
      <c r="H90" s="30" t="s">
        <v>476</v>
      </c>
      <c r="I90"/>
    </row>
    <row r="91" spans="1:9" ht="15" hidden="1" customHeight="1" thickBot="1" x14ac:dyDescent="0.4">
      <c r="A91" s="8" t="s">
        <v>278</v>
      </c>
      <c r="B91" s="6" t="s">
        <v>119</v>
      </c>
      <c r="C91" s="5" t="s">
        <v>22</v>
      </c>
      <c r="D91" s="5" t="s">
        <v>19</v>
      </c>
      <c r="E91" s="10" t="s">
        <v>2</v>
      </c>
      <c r="F91" s="30" t="s">
        <v>190</v>
      </c>
      <c r="G91" s="30" t="s">
        <v>475</v>
      </c>
      <c r="H91" s="30" t="s">
        <v>476</v>
      </c>
      <c r="I91"/>
    </row>
    <row r="92" spans="1:9" ht="15" hidden="1" customHeight="1" thickBot="1" x14ac:dyDescent="0.4">
      <c r="A92" s="8" t="s">
        <v>282</v>
      </c>
      <c r="B92" s="6" t="s">
        <v>70</v>
      </c>
      <c r="C92" s="5" t="s">
        <v>18</v>
      </c>
      <c r="D92" s="5" t="s">
        <v>19</v>
      </c>
      <c r="E92" s="10" t="s">
        <v>2</v>
      </c>
      <c r="F92" s="30" t="s">
        <v>190</v>
      </c>
      <c r="G92" s="30" t="s">
        <v>478</v>
      </c>
      <c r="H92" s="30" t="s">
        <v>476</v>
      </c>
      <c r="I92"/>
    </row>
    <row r="93" spans="1:9" ht="15" hidden="1" customHeight="1" thickBot="1" x14ac:dyDescent="0.4">
      <c r="A93" s="8" t="s">
        <v>285</v>
      </c>
      <c r="B93" s="6" t="s">
        <v>126</v>
      </c>
      <c r="C93" s="5" t="s">
        <v>23</v>
      </c>
      <c r="D93" s="5" t="s">
        <v>19</v>
      </c>
      <c r="E93" s="10" t="s">
        <v>2</v>
      </c>
      <c r="F93" s="30" t="s">
        <v>190</v>
      </c>
      <c r="G93" s="30" t="s">
        <v>475</v>
      </c>
      <c r="H93" s="30" t="s">
        <v>476</v>
      </c>
      <c r="I93"/>
    </row>
    <row r="94" spans="1:9" ht="15" hidden="1" customHeight="1" thickBot="1" x14ac:dyDescent="0.4">
      <c r="A94" s="8" t="s">
        <v>291</v>
      </c>
      <c r="B94" s="6" t="s">
        <v>140</v>
      </c>
      <c r="C94" s="5" t="s">
        <v>29</v>
      </c>
      <c r="D94" s="5" t="s">
        <v>19</v>
      </c>
      <c r="E94" s="10" t="s">
        <v>2</v>
      </c>
      <c r="F94" s="30" t="s">
        <v>190</v>
      </c>
      <c r="G94" s="30" t="s">
        <v>478</v>
      </c>
      <c r="H94" s="30" t="s">
        <v>476</v>
      </c>
      <c r="I94"/>
    </row>
    <row r="95" spans="1:9" ht="15" hidden="1" customHeight="1" thickBot="1" x14ac:dyDescent="0.4">
      <c r="A95" s="8" t="s">
        <v>295</v>
      </c>
      <c r="B95" s="6" t="s">
        <v>64</v>
      </c>
      <c r="C95" s="5" t="s">
        <v>22</v>
      </c>
      <c r="D95" s="5" t="s">
        <v>19</v>
      </c>
      <c r="E95" s="10" t="s">
        <v>2</v>
      </c>
      <c r="F95" s="30" t="s">
        <v>190</v>
      </c>
      <c r="G95" s="30" t="s">
        <v>475</v>
      </c>
      <c r="H95" s="30" t="s">
        <v>476</v>
      </c>
      <c r="I95"/>
    </row>
    <row r="96" spans="1:9" ht="15" hidden="1" customHeight="1" thickBot="1" x14ac:dyDescent="0.4">
      <c r="A96" s="8" t="s">
        <v>296</v>
      </c>
      <c r="B96" s="6" t="s">
        <v>128</v>
      </c>
      <c r="C96" s="5" t="s">
        <v>26</v>
      </c>
      <c r="D96" s="5" t="s">
        <v>19</v>
      </c>
      <c r="E96" s="10" t="s">
        <v>2</v>
      </c>
      <c r="F96" s="30" t="s">
        <v>190</v>
      </c>
      <c r="G96" s="30" t="s">
        <v>478</v>
      </c>
      <c r="H96" s="30" t="s">
        <v>476</v>
      </c>
      <c r="I96"/>
    </row>
    <row r="97" spans="1:9" ht="15" hidden="1" customHeight="1" thickBot="1" x14ac:dyDescent="0.4">
      <c r="A97" s="8" t="s">
        <v>306</v>
      </c>
      <c r="B97" s="6" t="s">
        <v>145</v>
      </c>
      <c r="C97" s="5" t="s">
        <v>31</v>
      </c>
      <c r="D97" s="5" t="s">
        <v>19</v>
      </c>
      <c r="E97" s="10" t="s">
        <v>2</v>
      </c>
      <c r="F97" s="30" t="s">
        <v>190</v>
      </c>
      <c r="G97" s="30" t="s">
        <v>478</v>
      </c>
      <c r="H97" s="30" t="s">
        <v>476</v>
      </c>
      <c r="I97"/>
    </row>
    <row r="98" spans="1:9" ht="15" hidden="1" customHeight="1" thickBot="1" x14ac:dyDescent="0.4">
      <c r="A98" s="8" t="s">
        <v>307</v>
      </c>
      <c r="B98" s="6" t="s">
        <v>56</v>
      </c>
      <c r="C98" s="5" t="s">
        <v>22</v>
      </c>
      <c r="D98" s="5" t="s">
        <v>19</v>
      </c>
      <c r="E98" s="10" t="s">
        <v>2</v>
      </c>
      <c r="F98" s="30" t="s">
        <v>190</v>
      </c>
      <c r="G98" s="30" t="s">
        <v>475</v>
      </c>
      <c r="H98" s="30" t="s">
        <v>476</v>
      </c>
      <c r="I98"/>
    </row>
    <row r="99" spans="1:9" ht="15" hidden="1" customHeight="1" thickBot="1" x14ac:dyDescent="0.4">
      <c r="A99" s="8" t="s">
        <v>308</v>
      </c>
      <c r="B99" s="6" t="s">
        <v>57</v>
      </c>
      <c r="C99" s="5" t="s">
        <v>22</v>
      </c>
      <c r="D99" s="5" t="s">
        <v>19</v>
      </c>
      <c r="E99" s="10" t="s">
        <v>2</v>
      </c>
      <c r="F99" s="30" t="s">
        <v>190</v>
      </c>
      <c r="G99" s="30" t="s">
        <v>475</v>
      </c>
      <c r="H99" s="30" t="s">
        <v>476</v>
      </c>
      <c r="I99"/>
    </row>
    <row r="100" spans="1:9" ht="15" hidden="1" customHeight="1" thickBot="1" x14ac:dyDescent="0.4">
      <c r="A100" s="8" t="s">
        <v>309</v>
      </c>
      <c r="B100" s="6" t="s">
        <v>71</v>
      </c>
      <c r="C100" s="5" t="s">
        <v>18</v>
      </c>
      <c r="D100" s="5" t="s">
        <v>19</v>
      </c>
      <c r="E100" s="10" t="s">
        <v>2</v>
      </c>
      <c r="F100" s="30" t="s">
        <v>190</v>
      </c>
      <c r="G100" s="30" t="s">
        <v>478</v>
      </c>
      <c r="H100" s="30" t="s">
        <v>476</v>
      </c>
      <c r="I100"/>
    </row>
    <row r="101" spans="1:9" ht="15" hidden="1" customHeight="1" thickBot="1" x14ac:dyDescent="0.4">
      <c r="A101" s="8" t="s">
        <v>317</v>
      </c>
      <c r="B101" s="6" t="s">
        <v>89</v>
      </c>
      <c r="C101" s="5" t="s">
        <v>22</v>
      </c>
      <c r="D101" s="5" t="s">
        <v>19</v>
      </c>
      <c r="E101" s="10" t="s">
        <v>10</v>
      </c>
      <c r="F101" s="30" t="s">
        <v>190</v>
      </c>
      <c r="G101" s="30" t="s">
        <v>475</v>
      </c>
      <c r="H101" s="30" t="s">
        <v>476</v>
      </c>
      <c r="I101"/>
    </row>
    <row r="102" spans="1:9" ht="15" hidden="1" customHeight="1" thickBot="1" x14ac:dyDescent="0.4">
      <c r="A102" s="8" t="s">
        <v>322</v>
      </c>
      <c r="B102" s="6" t="s">
        <v>89</v>
      </c>
      <c r="C102" s="5" t="s">
        <v>22</v>
      </c>
      <c r="D102" s="5" t="s">
        <v>19</v>
      </c>
      <c r="E102" s="10" t="s">
        <v>2</v>
      </c>
      <c r="F102" s="30" t="s">
        <v>190</v>
      </c>
      <c r="G102" s="30" t="s">
        <v>475</v>
      </c>
      <c r="H102" s="30" t="s">
        <v>476</v>
      </c>
      <c r="I102"/>
    </row>
    <row r="103" spans="1:9" ht="15" hidden="1" customHeight="1" thickBot="1" x14ac:dyDescent="0.4">
      <c r="A103" s="8" t="s">
        <v>323</v>
      </c>
      <c r="B103" s="6" t="s">
        <v>74</v>
      </c>
      <c r="C103" s="5" t="s">
        <v>22</v>
      </c>
      <c r="D103" s="5" t="s">
        <v>19</v>
      </c>
      <c r="E103" s="10" t="s">
        <v>2</v>
      </c>
      <c r="F103" s="30" t="s">
        <v>190</v>
      </c>
      <c r="G103" s="30" t="s">
        <v>475</v>
      </c>
      <c r="H103" s="30" t="s">
        <v>476</v>
      </c>
      <c r="I103"/>
    </row>
    <row r="104" spans="1:9" ht="15" hidden="1" customHeight="1" thickBot="1" x14ac:dyDescent="0.4">
      <c r="A104" s="8" t="s">
        <v>326</v>
      </c>
      <c r="B104" s="6" t="s">
        <v>147</v>
      </c>
      <c r="C104" s="5" t="s">
        <v>32</v>
      </c>
      <c r="D104" s="5" t="s">
        <v>19</v>
      </c>
      <c r="E104" s="10" t="s">
        <v>10</v>
      </c>
      <c r="F104" s="30" t="s">
        <v>190</v>
      </c>
      <c r="G104" s="30" t="s">
        <v>478</v>
      </c>
      <c r="H104" s="30" t="s">
        <v>476</v>
      </c>
      <c r="I104"/>
    </row>
    <row r="105" spans="1:9" ht="15" hidden="1" customHeight="1" thickBot="1" x14ac:dyDescent="0.4">
      <c r="A105" s="8" t="s">
        <v>329</v>
      </c>
      <c r="B105" s="6" t="s">
        <v>147</v>
      </c>
      <c r="C105" s="5" t="s">
        <v>32</v>
      </c>
      <c r="D105" s="5" t="s">
        <v>19</v>
      </c>
      <c r="E105" s="10" t="s">
        <v>2</v>
      </c>
      <c r="F105" s="30" t="s">
        <v>190</v>
      </c>
      <c r="G105" s="30" t="s">
        <v>478</v>
      </c>
      <c r="H105" s="30" t="s">
        <v>476</v>
      </c>
      <c r="I105"/>
    </row>
    <row r="106" spans="1:9" ht="15" hidden="1" customHeight="1" thickBot="1" x14ac:dyDescent="0.4">
      <c r="A106" s="8" t="s">
        <v>332</v>
      </c>
      <c r="B106" s="6" t="s">
        <v>122</v>
      </c>
      <c r="C106" s="5" t="s">
        <v>22</v>
      </c>
      <c r="D106" s="5" t="s">
        <v>19</v>
      </c>
      <c r="E106" s="10" t="s">
        <v>2</v>
      </c>
      <c r="F106" s="30" t="s">
        <v>190</v>
      </c>
      <c r="G106" s="30" t="s">
        <v>475</v>
      </c>
      <c r="H106" s="30" t="s">
        <v>476</v>
      </c>
      <c r="I106"/>
    </row>
    <row r="107" spans="1:9" ht="15" hidden="1" customHeight="1" thickBot="1" x14ac:dyDescent="0.4">
      <c r="A107" s="8" t="s">
        <v>362</v>
      </c>
      <c r="B107" s="6" t="s">
        <v>104</v>
      </c>
      <c r="C107" s="5" t="s">
        <v>22</v>
      </c>
      <c r="D107" s="5" t="s">
        <v>19</v>
      </c>
      <c r="E107" s="10" t="s">
        <v>2</v>
      </c>
      <c r="F107" s="30" t="s">
        <v>190</v>
      </c>
      <c r="G107" s="30" t="s">
        <v>475</v>
      </c>
      <c r="H107" s="30" t="s">
        <v>476</v>
      </c>
      <c r="I107"/>
    </row>
    <row r="108" spans="1:9" ht="15" hidden="1" customHeight="1" thickBot="1" x14ac:dyDescent="0.4">
      <c r="A108" s="8" t="s">
        <v>364</v>
      </c>
      <c r="B108" s="6" t="s">
        <v>103</v>
      </c>
      <c r="C108" s="5" t="s">
        <v>22</v>
      </c>
      <c r="D108" s="5" t="s">
        <v>19</v>
      </c>
      <c r="E108" s="10" t="s">
        <v>10</v>
      </c>
      <c r="F108" s="30" t="s">
        <v>190</v>
      </c>
      <c r="G108" s="30" t="s">
        <v>475</v>
      </c>
      <c r="H108" s="30" t="s">
        <v>476</v>
      </c>
      <c r="I108"/>
    </row>
    <row r="109" spans="1:9" ht="15" hidden="1" customHeight="1" thickBot="1" x14ac:dyDescent="0.4">
      <c r="A109" s="8" t="s">
        <v>371</v>
      </c>
      <c r="B109" s="6" t="s">
        <v>83</v>
      </c>
      <c r="C109" s="5" t="s">
        <v>22</v>
      </c>
      <c r="D109" s="5" t="s">
        <v>19</v>
      </c>
      <c r="E109" s="10" t="s">
        <v>10</v>
      </c>
      <c r="F109" s="30" t="s">
        <v>190</v>
      </c>
      <c r="G109" s="30" t="s">
        <v>475</v>
      </c>
      <c r="H109" s="30" t="s">
        <v>476</v>
      </c>
      <c r="I109"/>
    </row>
    <row r="110" spans="1:9" ht="15" hidden="1" customHeight="1" thickBot="1" x14ac:dyDescent="0.4">
      <c r="A110" s="8" t="s">
        <v>374</v>
      </c>
      <c r="B110" s="6" t="s">
        <v>83</v>
      </c>
      <c r="C110" s="5" t="s">
        <v>22</v>
      </c>
      <c r="D110" s="5" t="s">
        <v>19</v>
      </c>
      <c r="E110" s="10" t="s">
        <v>2</v>
      </c>
      <c r="F110" s="30" t="s">
        <v>190</v>
      </c>
      <c r="G110" s="30" t="s">
        <v>475</v>
      </c>
      <c r="H110" s="30" t="s">
        <v>476</v>
      </c>
      <c r="I110"/>
    </row>
    <row r="111" spans="1:9" ht="15" hidden="1" customHeight="1" thickBot="1" x14ac:dyDescent="0.4">
      <c r="A111" s="8" t="s">
        <v>375</v>
      </c>
      <c r="B111" s="6" t="s">
        <v>148</v>
      </c>
      <c r="C111" s="5" t="s">
        <v>32</v>
      </c>
      <c r="D111" s="5" t="s">
        <v>19</v>
      </c>
      <c r="E111" s="10" t="s">
        <v>2</v>
      </c>
      <c r="F111" s="30" t="s">
        <v>190</v>
      </c>
      <c r="G111" s="30" t="s">
        <v>478</v>
      </c>
      <c r="H111" s="30" t="s">
        <v>476</v>
      </c>
      <c r="I111"/>
    </row>
    <row r="112" spans="1:9" ht="15" hidden="1" customHeight="1" thickBot="1" x14ac:dyDescent="0.4">
      <c r="A112" s="8" t="s">
        <v>377</v>
      </c>
      <c r="B112" s="6" t="s">
        <v>148</v>
      </c>
      <c r="C112" s="5" t="s">
        <v>32</v>
      </c>
      <c r="D112" s="5" t="s">
        <v>19</v>
      </c>
      <c r="E112" s="10" t="s">
        <v>10</v>
      </c>
      <c r="F112" s="30" t="s">
        <v>190</v>
      </c>
      <c r="G112" s="30" t="s">
        <v>478</v>
      </c>
      <c r="H112" s="30" t="s">
        <v>476</v>
      </c>
      <c r="I112"/>
    </row>
    <row r="113" spans="1:9" ht="15" hidden="1" customHeight="1" thickBot="1" x14ac:dyDescent="0.4">
      <c r="A113" s="8" t="s">
        <v>396</v>
      </c>
      <c r="B113" s="6" t="s">
        <v>117</v>
      </c>
      <c r="C113" s="5" t="s">
        <v>22</v>
      </c>
      <c r="D113" s="5" t="s">
        <v>19</v>
      </c>
      <c r="E113" s="10" t="s">
        <v>10</v>
      </c>
      <c r="F113" s="30" t="s">
        <v>190</v>
      </c>
      <c r="G113" s="30" t="s">
        <v>475</v>
      </c>
      <c r="H113" s="30" t="s">
        <v>476</v>
      </c>
      <c r="I113"/>
    </row>
    <row r="114" spans="1:9" ht="15" hidden="1" customHeight="1" thickBot="1" x14ac:dyDescent="0.4">
      <c r="A114" s="8" t="s">
        <v>400</v>
      </c>
      <c r="B114" s="6" t="s">
        <v>119</v>
      </c>
      <c r="C114" s="5" t="s">
        <v>22</v>
      </c>
      <c r="D114" s="5" t="s">
        <v>19</v>
      </c>
      <c r="E114" s="10" t="s">
        <v>10</v>
      </c>
      <c r="F114" s="30" t="s">
        <v>190</v>
      </c>
      <c r="G114" s="30" t="s">
        <v>475</v>
      </c>
      <c r="H114" s="30" t="s">
        <v>476</v>
      </c>
      <c r="I114"/>
    </row>
    <row r="115" spans="1:9" ht="15" hidden="1" customHeight="1" thickBot="1" x14ac:dyDescent="0.4">
      <c r="A115" s="8" t="s">
        <v>237</v>
      </c>
      <c r="B115" s="6" t="s">
        <v>50</v>
      </c>
      <c r="C115" s="5" t="s">
        <v>20</v>
      </c>
      <c r="D115" s="5" t="s">
        <v>21</v>
      </c>
      <c r="E115" s="10" t="s">
        <v>10</v>
      </c>
      <c r="F115" s="30" t="s">
        <v>20</v>
      </c>
      <c r="G115" s="30" t="s">
        <v>475</v>
      </c>
      <c r="H115" s="30" t="s">
        <v>476</v>
      </c>
      <c r="I115"/>
    </row>
    <row r="116" spans="1:9" ht="15" hidden="1" customHeight="1" thickBot="1" x14ac:dyDescent="0.4">
      <c r="A116" s="8" t="s">
        <v>238</v>
      </c>
      <c r="B116" s="6" t="s">
        <v>51</v>
      </c>
      <c r="C116" s="5" t="s">
        <v>20</v>
      </c>
      <c r="D116" s="5" t="s">
        <v>21</v>
      </c>
      <c r="E116" s="10" t="s">
        <v>10</v>
      </c>
      <c r="F116" s="30" t="s">
        <v>20</v>
      </c>
      <c r="G116" s="30" t="s">
        <v>475</v>
      </c>
      <c r="H116" s="30" t="s">
        <v>476</v>
      </c>
      <c r="I116"/>
    </row>
    <row r="117" spans="1:9" ht="15" hidden="1" customHeight="1" thickBot="1" x14ac:dyDescent="0.4">
      <c r="A117" s="8" t="s">
        <v>239</v>
      </c>
      <c r="B117" s="6" t="s">
        <v>52</v>
      </c>
      <c r="C117" s="5" t="s">
        <v>20</v>
      </c>
      <c r="D117" s="5" t="s">
        <v>21</v>
      </c>
      <c r="E117" s="10" t="s">
        <v>10</v>
      </c>
      <c r="F117" s="30" t="s">
        <v>20</v>
      </c>
      <c r="G117" s="30" t="s">
        <v>475</v>
      </c>
      <c r="H117" s="30" t="s">
        <v>476</v>
      </c>
      <c r="I117"/>
    </row>
    <row r="118" spans="1:9" ht="15" hidden="1" customHeight="1" thickBot="1" x14ac:dyDescent="0.4">
      <c r="A118" s="8" t="s">
        <v>240</v>
      </c>
      <c r="B118" s="6" t="s">
        <v>53</v>
      </c>
      <c r="C118" s="5" t="s">
        <v>20</v>
      </c>
      <c r="D118" s="5" t="s">
        <v>21</v>
      </c>
      <c r="E118" s="10" t="s">
        <v>10</v>
      </c>
      <c r="F118" s="30" t="s">
        <v>20</v>
      </c>
      <c r="G118" s="30" t="s">
        <v>475</v>
      </c>
      <c r="H118" s="30" t="s">
        <v>476</v>
      </c>
      <c r="I118"/>
    </row>
    <row r="119" spans="1:9" ht="15" hidden="1" customHeight="1" thickBot="1" x14ac:dyDescent="0.4">
      <c r="A119" s="8" t="s">
        <v>241</v>
      </c>
      <c r="B119" s="6" t="s">
        <v>54</v>
      </c>
      <c r="C119" s="5" t="s">
        <v>20</v>
      </c>
      <c r="D119" s="5" t="s">
        <v>21</v>
      </c>
      <c r="E119" s="10" t="s">
        <v>10</v>
      </c>
      <c r="F119" s="30" t="s">
        <v>20</v>
      </c>
      <c r="G119" s="30" t="s">
        <v>475</v>
      </c>
      <c r="H119" s="30" t="s">
        <v>476</v>
      </c>
      <c r="I119"/>
    </row>
    <row r="120" spans="1:9" ht="15" hidden="1" customHeight="1" thickBot="1" x14ac:dyDescent="0.4">
      <c r="A120" s="8" t="s">
        <v>246</v>
      </c>
      <c r="B120" s="6" t="s">
        <v>59</v>
      </c>
      <c r="C120" s="5" t="s">
        <v>20</v>
      </c>
      <c r="D120" s="5" t="s">
        <v>21</v>
      </c>
      <c r="E120" s="10" t="s">
        <v>10</v>
      </c>
      <c r="F120" s="30" t="s">
        <v>20</v>
      </c>
      <c r="G120" s="30" t="s">
        <v>475</v>
      </c>
      <c r="H120" s="30" t="s">
        <v>476</v>
      </c>
      <c r="I120"/>
    </row>
    <row r="121" spans="1:9" ht="15" hidden="1" customHeight="1" thickBot="1" x14ac:dyDescent="0.4">
      <c r="A121" s="8" t="s">
        <v>247</v>
      </c>
      <c r="B121" s="6" t="s">
        <v>60</v>
      </c>
      <c r="C121" s="5" t="s">
        <v>20</v>
      </c>
      <c r="D121" s="5" t="s">
        <v>21</v>
      </c>
      <c r="E121" s="10" t="s">
        <v>10</v>
      </c>
      <c r="F121" s="30" t="s">
        <v>20</v>
      </c>
      <c r="G121" s="30" t="s">
        <v>475</v>
      </c>
      <c r="H121" s="30" t="s">
        <v>476</v>
      </c>
      <c r="I121"/>
    </row>
    <row r="122" spans="1:9" ht="15" hidden="1" customHeight="1" thickBot="1" x14ac:dyDescent="0.4">
      <c r="A122" s="8" t="s">
        <v>248</v>
      </c>
      <c r="B122" s="6" t="s">
        <v>57</v>
      </c>
      <c r="C122" s="5" t="s">
        <v>20</v>
      </c>
      <c r="D122" s="5" t="s">
        <v>21</v>
      </c>
      <c r="E122" s="10" t="s">
        <v>10</v>
      </c>
      <c r="F122" s="30" t="s">
        <v>20</v>
      </c>
      <c r="G122" s="30" t="s">
        <v>475</v>
      </c>
      <c r="H122" s="30" t="s">
        <v>476</v>
      </c>
      <c r="I122"/>
    </row>
    <row r="123" spans="1:9" ht="15" hidden="1" customHeight="1" thickBot="1" x14ac:dyDescent="0.4">
      <c r="A123" s="8" t="s">
        <v>255</v>
      </c>
      <c r="B123" s="6" t="s">
        <v>57</v>
      </c>
      <c r="C123" s="5" t="s">
        <v>20</v>
      </c>
      <c r="D123" s="5" t="s">
        <v>21</v>
      </c>
      <c r="E123" s="10" t="s">
        <v>2</v>
      </c>
      <c r="F123" s="30" t="s">
        <v>20</v>
      </c>
      <c r="G123" s="30" t="s">
        <v>475</v>
      </c>
      <c r="H123" s="30" t="s">
        <v>476</v>
      </c>
      <c r="I123"/>
    </row>
    <row r="124" spans="1:9" ht="15" hidden="1" customHeight="1" thickBot="1" x14ac:dyDescent="0.4">
      <c r="A124" s="8" t="s">
        <v>256</v>
      </c>
      <c r="B124" s="6" t="s">
        <v>123</v>
      </c>
      <c r="C124" s="5" t="s">
        <v>20</v>
      </c>
      <c r="D124" s="5" t="s">
        <v>21</v>
      </c>
      <c r="E124" s="10" t="s">
        <v>2</v>
      </c>
      <c r="F124" s="30" t="s">
        <v>20</v>
      </c>
      <c r="G124" s="30" t="s">
        <v>475</v>
      </c>
      <c r="H124" s="30" t="s">
        <v>476</v>
      </c>
      <c r="I124"/>
    </row>
    <row r="125" spans="1:9" ht="15" hidden="1" customHeight="1" thickBot="1" x14ac:dyDescent="0.4">
      <c r="A125" s="8" t="s">
        <v>260</v>
      </c>
      <c r="B125" s="6" t="s">
        <v>125</v>
      </c>
      <c r="C125" s="5" t="s">
        <v>25</v>
      </c>
      <c r="D125" s="5" t="s">
        <v>21</v>
      </c>
      <c r="E125" s="10" t="s">
        <v>2</v>
      </c>
      <c r="F125" s="30" t="s">
        <v>20</v>
      </c>
      <c r="G125" s="30" t="s">
        <v>475</v>
      </c>
      <c r="H125" s="30" t="s">
        <v>476</v>
      </c>
      <c r="I125"/>
    </row>
    <row r="126" spans="1:9" ht="15" hidden="1" customHeight="1" thickBot="1" x14ac:dyDescent="0.4">
      <c r="A126" s="8" t="s">
        <v>279</v>
      </c>
      <c r="B126" s="6" t="s">
        <v>75</v>
      </c>
      <c r="C126" s="5" t="s">
        <v>24</v>
      </c>
      <c r="D126" s="5" t="s">
        <v>21</v>
      </c>
      <c r="E126" s="10" t="s">
        <v>10</v>
      </c>
      <c r="F126" s="30" t="s">
        <v>20</v>
      </c>
      <c r="G126" s="30" t="s">
        <v>478</v>
      </c>
      <c r="H126" s="30" t="s">
        <v>476</v>
      </c>
      <c r="I126"/>
    </row>
    <row r="127" spans="1:9" ht="15" hidden="1" customHeight="1" thickBot="1" x14ac:dyDescent="0.4">
      <c r="A127" s="8" t="s">
        <v>287</v>
      </c>
      <c r="B127" s="6" t="s">
        <v>78</v>
      </c>
      <c r="C127" s="5" t="s">
        <v>25</v>
      </c>
      <c r="D127" s="5" t="s">
        <v>21</v>
      </c>
      <c r="E127" s="10" t="s">
        <v>10</v>
      </c>
      <c r="F127" s="30" t="s">
        <v>20</v>
      </c>
      <c r="G127" s="30" t="s">
        <v>475</v>
      </c>
      <c r="H127" s="30" t="s">
        <v>476</v>
      </c>
      <c r="I127"/>
    </row>
    <row r="128" spans="1:9" ht="15" hidden="1" customHeight="1" thickBot="1" x14ac:dyDescent="0.4">
      <c r="A128" s="8" t="s">
        <v>289</v>
      </c>
      <c r="B128" s="6" t="s">
        <v>80</v>
      </c>
      <c r="C128" s="5" t="s">
        <v>20</v>
      </c>
      <c r="D128" s="5" t="s">
        <v>21</v>
      </c>
      <c r="E128" s="10" t="s">
        <v>10</v>
      </c>
      <c r="F128" s="30" t="s">
        <v>20</v>
      </c>
      <c r="G128" s="30" t="s">
        <v>475</v>
      </c>
      <c r="H128" s="30" t="s">
        <v>476</v>
      </c>
      <c r="I128"/>
    </row>
    <row r="129" spans="1:9" ht="15" hidden="1" customHeight="1" thickBot="1" x14ac:dyDescent="0.4">
      <c r="A129" s="8" t="s">
        <v>294</v>
      </c>
      <c r="B129" s="6" t="s">
        <v>51</v>
      </c>
      <c r="C129" s="5" t="s">
        <v>20</v>
      </c>
      <c r="D129" s="5" t="s">
        <v>21</v>
      </c>
      <c r="E129" s="10" t="s">
        <v>2</v>
      </c>
      <c r="F129" s="30" t="s">
        <v>20</v>
      </c>
      <c r="G129" s="30" t="s">
        <v>475</v>
      </c>
      <c r="H129" s="30" t="s">
        <v>476</v>
      </c>
      <c r="I129"/>
    </row>
    <row r="130" spans="1:9" ht="15" hidden="1" customHeight="1" thickBot="1" x14ac:dyDescent="0.4">
      <c r="A130" s="8" t="s">
        <v>312</v>
      </c>
      <c r="B130" s="6" t="s">
        <v>85</v>
      </c>
      <c r="C130" s="5" t="s">
        <v>20</v>
      </c>
      <c r="D130" s="5" t="s">
        <v>21</v>
      </c>
      <c r="E130" s="10" t="s">
        <v>10</v>
      </c>
      <c r="F130" s="30" t="s">
        <v>20</v>
      </c>
      <c r="G130" s="30" t="s">
        <v>475</v>
      </c>
      <c r="H130" s="30" t="s">
        <v>476</v>
      </c>
      <c r="I130"/>
    </row>
    <row r="131" spans="1:9" ht="15" hidden="1" customHeight="1" thickBot="1" x14ac:dyDescent="0.4">
      <c r="A131" s="8" t="s">
        <v>316</v>
      </c>
      <c r="B131" s="6" t="s">
        <v>88</v>
      </c>
      <c r="C131" s="5" t="s">
        <v>20</v>
      </c>
      <c r="D131" s="5" t="s">
        <v>21</v>
      </c>
      <c r="E131" s="10" t="s">
        <v>10</v>
      </c>
      <c r="F131" s="30" t="s">
        <v>20</v>
      </c>
      <c r="G131" s="30" t="s">
        <v>475</v>
      </c>
      <c r="H131" s="30" t="s">
        <v>476</v>
      </c>
      <c r="I131"/>
    </row>
    <row r="132" spans="1:9" ht="15" hidden="1" customHeight="1" thickBot="1" x14ac:dyDescent="0.4">
      <c r="A132" s="8" t="s">
        <v>319</v>
      </c>
      <c r="B132" s="6" t="s">
        <v>52</v>
      </c>
      <c r="C132" s="5" t="s">
        <v>20</v>
      </c>
      <c r="D132" s="5" t="s">
        <v>21</v>
      </c>
      <c r="E132" s="10" t="s">
        <v>2</v>
      </c>
      <c r="F132" s="30" t="s">
        <v>20</v>
      </c>
      <c r="G132" s="30" t="s">
        <v>475</v>
      </c>
      <c r="H132" s="30" t="s">
        <v>476</v>
      </c>
      <c r="I132"/>
    </row>
    <row r="133" spans="1:9" ht="15" hidden="1" customHeight="1" thickBot="1" x14ac:dyDescent="0.4">
      <c r="A133" s="8" t="s">
        <v>321</v>
      </c>
      <c r="B133" s="6" t="s">
        <v>88</v>
      </c>
      <c r="C133" s="5" t="s">
        <v>20</v>
      </c>
      <c r="D133" s="5" t="s">
        <v>21</v>
      </c>
      <c r="E133" s="10" t="s">
        <v>2</v>
      </c>
      <c r="F133" s="30" t="s">
        <v>20</v>
      </c>
      <c r="G133" s="30" t="s">
        <v>475</v>
      </c>
      <c r="H133" s="30" t="s">
        <v>476</v>
      </c>
      <c r="I133"/>
    </row>
    <row r="134" spans="1:9" ht="15" hidden="1" customHeight="1" thickBot="1" x14ac:dyDescent="0.4">
      <c r="A134" s="8" t="s">
        <v>339</v>
      </c>
      <c r="B134" s="6" t="s">
        <v>95</v>
      </c>
      <c r="C134" s="5" t="s">
        <v>20</v>
      </c>
      <c r="D134" s="5" t="s">
        <v>21</v>
      </c>
      <c r="E134" s="10" t="s">
        <v>10</v>
      </c>
      <c r="F134" s="30" t="s">
        <v>20</v>
      </c>
      <c r="G134" s="30" t="s">
        <v>475</v>
      </c>
      <c r="H134" s="30" t="s">
        <v>476</v>
      </c>
      <c r="I134"/>
    </row>
    <row r="135" spans="1:9" ht="15" hidden="1" customHeight="1" thickBot="1" x14ac:dyDescent="0.4">
      <c r="A135" s="8" t="s">
        <v>341</v>
      </c>
      <c r="B135" s="6" t="s">
        <v>78</v>
      </c>
      <c r="C135" s="5" t="s">
        <v>25</v>
      </c>
      <c r="D135" s="5" t="s">
        <v>21</v>
      </c>
      <c r="E135" s="10" t="s">
        <v>2</v>
      </c>
      <c r="F135" s="30" t="s">
        <v>20</v>
      </c>
      <c r="G135" s="30" t="s">
        <v>475</v>
      </c>
      <c r="H135" s="30" t="s">
        <v>476</v>
      </c>
      <c r="I135"/>
    </row>
    <row r="136" spans="1:9" ht="15" hidden="1" customHeight="1" thickBot="1" x14ac:dyDescent="0.4">
      <c r="A136" s="8" t="s">
        <v>344</v>
      </c>
      <c r="B136" s="6" t="s">
        <v>96</v>
      </c>
      <c r="C136" s="5" t="s">
        <v>20</v>
      </c>
      <c r="D136" s="5" t="s">
        <v>21</v>
      </c>
      <c r="E136" s="10" t="s">
        <v>10</v>
      </c>
      <c r="F136" s="30" t="s">
        <v>20</v>
      </c>
      <c r="G136" s="30" t="s">
        <v>475</v>
      </c>
      <c r="H136" s="30" t="s">
        <v>476</v>
      </c>
      <c r="I136"/>
    </row>
    <row r="137" spans="1:9" ht="15" hidden="1" customHeight="1" thickBot="1" x14ac:dyDescent="0.4">
      <c r="A137" s="8" t="s">
        <v>348</v>
      </c>
      <c r="B137" s="6" t="s">
        <v>96</v>
      </c>
      <c r="C137" s="5" t="s">
        <v>20</v>
      </c>
      <c r="D137" s="5" t="s">
        <v>21</v>
      </c>
      <c r="E137" s="10" t="s">
        <v>2</v>
      </c>
      <c r="F137" s="30" t="s">
        <v>20</v>
      </c>
      <c r="G137" s="30" t="s">
        <v>475</v>
      </c>
      <c r="H137" s="30" t="s">
        <v>476</v>
      </c>
      <c r="I137"/>
    </row>
    <row r="138" spans="1:9" ht="15" hidden="1" customHeight="1" thickBot="1" x14ac:dyDescent="0.4">
      <c r="A138" s="8" t="s">
        <v>354</v>
      </c>
      <c r="B138" s="6" t="s">
        <v>130</v>
      </c>
      <c r="C138" s="5" t="s">
        <v>25</v>
      </c>
      <c r="D138" s="5" t="s">
        <v>21</v>
      </c>
      <c r="E138" s="10" t="s">
        <v>2</v>
      </c>
      <c r="F138" s="30" t="s">
        <v>20</v>
      </c>
      <c r="G138" s="30" t="s">
        <v>475</v>
      </c>
      <c r="H138" s="30" t="s">
        <v>476</v>
      </c>
      <c r="I138"/>
    </row>
    <row r="139" spans="1:9" ht="15" hidden="1" customHeight="1" thickBot="1" x14ac:dyDescent="0.4">
      <c r="A139" s="8" t="s">
        <v>395</v>
      </c>
      <c r="B139" s="6" t="s">
        <v>116</v>
      </c>
      <c r="C139" s="5" t="s">
        <v>20</v>
      </c>
      <c r="D139" s="5" t="s">
        <v>21</v>
      </c>
      <c r="E139" s="10" t="s">
        <v>10</v>
      </c>
      <c r="F139" s="30" t="s">
        <v>20</v>
      </c>
      <c r="G139" s="30" t="s">
        <v>475</v>
      </c>
      <c r="H139" s="30" t="s">
        <v>476</v>
      </c>
      <c r="I139"/>
    </row>
    <row r="140" spans="1:9" ht="15" hidden="1" customHeight="1" thickBot="1" x14ac:dyDescent="0.4">
      <c r="A140" s="8" t="s">
        <v>216</v>
      </c>
      <c r="B140" s="6">
        <v>43070</v>
      </c>
      <c r="C140" s="5" t="s">
        <v>8</v>
      </c>
      <c r="D140" s="5" t="s">
        <v>9</v>
      </c>
      <c r="E140" s="10" t="s">
        <v>10</v>
      </c>
      <c r="F140" s="30" t="s">
        <v>188</v>
      </c>
      <c r="G140" s="30" t="s">
        <v>478</v>
      </c>
      <c r="H140" s="30" t="s">
        <v>476</v>
      </c>
      <c r="I140"/>
    </row>
    <row r="141" spans="1:9" ht="15" hidden="1" customHeight="1" thickBot="1" x14ac:dyDescent="0.4">
      <c r="A141" s="8" t="s">
        <v>217</v>
      </c>
      <c r="B141" s="6">
        <v>43071</v>
      </c>
      <c r="C141" s="5" t="s">
        <v>8</v>
      </c>
      <c r="D141" s="5" t="s">
        <v>9</v>
      </c>
      <c r="E141" s="10" t="s">
        <v>10</v>
      </c>
      <c r="F141" s="30" t="s">
        <v>188</v>
      </c>
      <c r="G141" s="30" t="s">
        <v>478</v>
      </c>
      <c r="H141" s="30" t="s">
        <v>476</v>
      </c>
      <c r="I141"/>
    </row>
    <row r="142" spans="1:9" ht="15" hidden="1" customHeight="1" thickBot="1" x14ac:dyDescent="0.4">
      <c r="A142" s="8" t="s">
        <v>204</v>
      </c>
      <c r="B142" s="6" t="s">
        <v>41</v>
      </c>
      <c r="C142" s="5" t="s">
        <v>8</v>
      </c>
      <c r="D142" s="5" t="s">
        <v>9</v>
      </c>
      <c r="E142" s="10" t="s">
        <v>10</v>
      </c>
      <c r="F142" s="30" t="s">
        <v>188</v>
      </c>
      <c r="G142" s="30" t="s">
        <v>478</v>
      </c>
      <c r="H142" s="30" t="s">
        <v>476</v>
      </c>
      <c r="I142"/>
    </row>
    <row r="143" spans="1:9" ht="15" hidden="1" customHeight="1" thickBot="1" x14ac:dyDescent="0.4">
      <c r="A143" s="8" t="s">
        <v>218</v>
      </c>
      <c r="B143" s="6">
        <v>43073</v>
      </c>
      <c r="C143" s="5" t="s">
        <v>8</v>
      </c>
      <c r="D143" s="5" t="s">
        <v>9</v>
      </c>
      <c r="E143" s="10" t="s">
        <v>10</v>
      </c>
      <c r="F143" s="30" t="s">
        <v>188</v>
      </c>
      <c r="G143" s="30" t="s">
        <v>478</v>
      </c>
      <c r="H143" s="30" t="s">
        <v>476</v>
      </c>
      <c r="I143"/>
    </row>
    <row r="144" spans="1:9" ht="15" hidden="1" customHeight="1" thickBot="1" x14ac:dyDescent="0.4">
      <c r="A144" s="8" t="s">
        <v>212</v>
      </c>
      <c r="B144" s="6" t="s">
        <v>45</v>
      </c>
      <c r="C144" s="5" t="s">
        <v>14</v>
      </c>
      <c r="D144" s="5" t="s">
        <v>9</v>
      </c>
      <c r="E144" s="10" t="s">
        <v>10</v>
      </c>
      <c r="F144" s="30" t="s">
        <v>188</v>
      </c>
      <c r="G144" s="30" t="s">
        <v>478</v>
      </c>
      <c r="H144" s="30" t="s">
        <v>476</v>
      </c>
      <c r="I144"/>
    </row>
    <row r="145" spans="1:9" ht="15" hidden="1" customHeight="1" thickBot="1" x14ac:dyDescent="0.4">
      <c r="A145" s="8" t="s">
        <v>226</v>
      </c>
      <c r="B145" s="6" t="s">
        <v>46</v>
      </c>
      <c r="C145" s="5" t="s">
        <v>14</v>
      </c>
      <c r="D145" s="5" t="s">
        <v>9</v>
      </c>
      <c r="E145" s="10" t="s">
        <v>10</v>
      </c>
      <c r="F145" s="30" t="s">
        <v>188</v>
      </c>
      <c r="G145" s="30" t="s">
        <v>478</v>
      </c>
      <c r="H145" s="30" t="s">
        <v>476</v>
      </c>
      <c r="I145"/>
    </row>
    <row r="146" spans="1:9" ht="15" hidden="1" customHeight="1" thickBot="1" x14ac:dyDescent="0.4">
      <c r="A146" s="8" t="s">
        <v>228</v>
      </c>
      <c r="B146" s="6" t="s">
        <v>47</v>
      </c>
      <c r="C146" s="5" t="s">
        <v>14</v>
      </c>
      <c r="D146" s="5" t="s">
        <v>9</v>
      </c>
      <c r="E146" s="10" t="s">
        <v>10</v>
      </c>
      <c r="F146" s="30" t="s">
        <v>188</v>
      </c>
      <c r="G146" s="30" t="s">
        <v>478</v>
      </c>
      <c r="H146" s="30" t="s">
        <v>476</v>
      </c>
      <c r="I146"/>
    </row>
    <row r="147" spans="1:9" ht="15" hidden="1" customHeight="1" thickBot="1" x14ac:dyDescent="0.4">
      <c r="A147" s="8" t="s">
        <v>207</v>
      </c>
      <c r="B147" s="6">
        <v>43087</v>
      </c>
      <c r="C147" s="5" t="s">
        <v>15</v>
      </c>
      <c r="D147" s="5" t="s">
        <v>9</v>
      </c>
      <c r="E147" s="10" t="s">
        <v>10</v>
      </c>
      <c r="F147" s="30" t="s">
        <v>188</v>
      </c>
      <c r="G147" s="30" t="s">
        <v>478</v>
      </c>
      <c r="H147" s="30" t="s">
        <v>476</v>
      </c>
      <c r="I147"/>
    </row>
    <row r="148" spans="1:9" ht="15" hidden="1" customHeight="1" thickBot="1" x14ac:dyDescent="0.4">
      <c r="A148" s="8" t="s">
        <v>229</v>
      </c>
      <c r="B148" s="6">
        <v>43120</v>
      </c>
      <c r="C148" s="5" t="s">
        <v>16</v>
      </c>
      <c r="D148" s="5" t="s">
        <v>9</v>
      </c>
      <c r="E148" s="10" t="s">
        <v>10</v>
      </c>
      <c r="F148" s="30" t="s">
        <v>188</v>
      </c>
      <c r="G148" s="30" t="s">
        <v>478</v>
      </c>
      <c r="H148" s="30" t="s">
        <v>476</v>
      </c>
      <c r="I148"/>
    </row>
    <row r="149" spans="1:9" ht="15" hidden="1" customHeight="1" thickBot="1" x14ac:dyDescent="0.4">
      <c r="A149" s="8" t="s">
        <v>230</v>
      </c>
      <c r="B149" s="6" t="s">
        <v>48</v>
      </c>
      <c r="C149" s="5" t="s">
        <v>17</v>
      </c>
      <c r="D149" s="5" t="s">
        <v>9</v>
      </c>
      <c r="E149" s="10" t="s">
        <v>10</v>
      </c>
      <c r="F149" s="30" t="s">
        <v>188</v>
      </c>
      <c r="G149" s="30" t="s">
        <v>478</v>
      </c>
      <c r="H149" s="30" t="s">
        <v>476</v>
      </c>
      <c r="I149"/>
    </row>
    <row r="150" spans="1:9" ht="15" hidden="1" customHeight="1" thickBot="1" x14ac:dyDescent="0.4">
      <c r="A150" s="8" t="s">
        <v>210</v>
      </c>
      <c r="B150" s="6" t="s">
        <v>49</v>
      </c>
      <c r="C150" s="5" t="s">
        <v>11</v>
      </c>
      <c r="D150" s="5" t="s">
        <v>9</v>
      </c>
      <c r="E150" s="10" t="s">
        <v>10</v>
      </c>
      <c r="F150" s="30" t="s">
        <v>188</v>
      </c>
      <c r="G150" s="30" t="s">
        <v>478</v>
      </c>
      <c r="H150" s="30" t="s">
        <v>476</v>
      </c>
      <c r="I150"/>
    </row>
    <row r="151" spans="1:9" ht="15" hidden="1" customHeight="1" thickBot="1" x14ac:dyDescent="0.4">
      <c r="A151" s="8" t="s">
        <v>215</v>
      </c>
      <c r="B151" s="6" t="s">
        <v>121</v>
      </c>
      <c r="C151" s="5" t="s">
        <v>14</v>
      </c>
      <c r="D151" s="5" t="s">
        <v>9</v>
      </c>
      <c r="E151" s="10" t="s">
        <v>2</v>
      </c>
      <c r="F151" s="30" t="s">
        <v>188</v>
      </c>
      <c r="G151" s="30" t="s">
        <v>478</v>
      </c>
      <c r="H151" s="30" t="s">
        <v>476</v>
      </c>
      <c r="I151"/>
    </row>
    <row r="152" spans="1:9" ht="15" hidden="1" customHeight="1" thickBot="1" x14ac:dyDescent="0.4">
      <c r="A152" s="8" t="s">
        <v>251</v>
      </c>
      <c r="B152" s="6" t="s">
        <v>122</v>
      </c>
      <c r="C152" s="5" t="s">
        <v>8</v>
      </c>
      <c r="D152" s="5" t="s">
        <v>9</v>
      </c>
      <c r="E152" s="10" t="s">
        <v>2</v>
      </c>
      <c r="F152" s="30" t="s">
        <v>188</v>
      </c>
      <c r="G152" s="30" t="s">
        <v>478</v>
      </c>
      <c r="H152" s="30" t="s">
        <v>476</v>
      </c>
      <c r="I152"/>
    </row>
    <row r="153" spans="1:9" ht="15" hidden="1" customHeight="1" thickBot="1" x14ac:dyDescent="0.4">
      <c r="A153" s="8" t="s">
        <v>252</v>
      </c>
      <c r="B153" s="6" t="s">
        <v>70</v>
      </c>
      <c r="C153" s="5" t="s">
        <v>16</v>
      </c>
      <c r="D153" s="5" t="s">
        <v>9</v>
      </c>
      <c r="E153" s="10" t="s">
        <v>2</v>
      </c>
      <c r="F153" s="30" t="s">
        <v>188</v>
      </c>
      <c r="G153" s="30" t="s">
        <v>478</v>
      </c>
      <c r="H153" s="30" t="s">
        <v>476</v>
      </c>
      <c r="I153"/>
    </row>
    <row r="154" spans="1:9" ht="15" hidden="1" customHeight="1" thickBot="1" x14ac:dyDescent="0.4">
      <c r="A154" s="8" t="s">
        <v>290</v>
      </c>
      <c r="B154" s="6" t="s">
        <v>139</v>
      </c>
      <c r="C154" s="5" t="s">
        <v>28</v>
      </c>
      <c r="D154" s="5" t="s">
        <v>9</v>
      </c>
      <c r="E154" s="10" t="s">
        <v>2</v>
      </c>
      <c r="F154" s="30" t="s">
        <v>188</v>
      </c>
      <c r="G154" s="30" t="s">
        <v>478</v>
      </c>
      <c r="H154" s="30" t="s">
        <v>476</v>
      </c>
      <c r="I154"/>
    </row>
    <row r="155" spans="1:9" ht="15" hidden="1" customHeight="1" thickBot="1" x14ac:dyDescent="0.4">
      <c r="A155" s="8" t="s">
        <v>292</v>
      </c>
      <c r="B155" s="6" t="s">
        <v>48</v>
      </c>
      <c r="C155" s="5" t="s">
        <v>17</v>
      </c>
      <c r="D155" s="5" t="s">
        <v>9</v>
      </c>
      <c r="E155" s="10" t="s">
        <v>2</v>
      </c>
      <c r="F155" s="30" t="s">
        <v>188</v>
      </c>
      <c r="G155" s="30" t="s">
        <v>478</v>
      </c>
      <c r="H155" s="30" t="s">
        <v>476</v>
      </c>
      <c r="I155"/>
    </row>
    <row r="156" spans="1:9" ht="15" hidden="1" customHeight="1" thickBot="1" x14ac:dyDescent="0.4">
      <c r="A156" s="8" t="s">
        <v>293</v>
      </c>
      <c r="B156" s="6" t="s">
        <v>127</v>
      </c>
      <c r="C156" s="5" t="s">
        <v>11</v>
      </c>
      <c r="D156" s="5" t="s">
        <v>9</v>
      </c>
      <c r="E156" s="10" t="s">
        <v>2</v>
      </c>
      <c r="F156" s="30" t="s">
        <v>188</v>
      </c>
      <c r="G156" s="30" t="s">
        <v>478</v>
      </c>
      <c r="H156" s="30" t="s">
        <v>476</v>
      </c>
      <c r="I156"/>
    </row>
    <row r="157" spans="1:9" ht="15" hidden="1" customHeight="1" thickBot="1" x14ac:dyDescent="0.4">
      <c r="A157" s="8" t="s">
        <v>206</v>
      </c>
      <c r="B157" s="6" t="s">
        <v>137</v>
      </c>
      <c r="C157" s="5" t="s">
        <v>15</v>
      </c>
      <c r="D157" s="5" t="s">
        <v>9</v>
      </c>
      <c r="E157" s="10" t="s">
        <v>2</v>
      </c>
      <c r="F157" s="30" t="s">
        <v>188</v>
      </c>
      <c r="G157" s="30" t="s">
        <v>478</v>
      </c>
      <c r="H157" s="30" t="s">
        <v>476</v>
      </c>
      <c r="I157"/>
    </row>
    <row r="158" spans="1:9" ht="15" hidden="1" customHeight="1" thickBot="1" x14ac:dyDescent="0.4">
      <c r="A158" s="8" t="s">
        <v>301</v>
      </c>
      <c r="B158" s="6" t="s">
        <v>136</v>
      </c>
      <c r="C158" s="5" t="s">
        <v>16</v>
      </c>
      <c r="D158" s="5" t="s">
        <v>9</v>
      </c>
      <c r="E158" s="10" t="s">
        <v>10</v>
      </c>
      <c r="F158" s="30" t="s">
        <v>188</v>
      </c>
      <c r="G158" s="30" t="s">
        <v>478</v>
      </c>
      <c r="H158" s="30" t="s">
        <v>476</v>
      </c>
      <c r="I158"/>
    </row>
    <row r="159" spans="1:9" ht="15" hidden="1" customHeight="1" thickBot="1" x14ac:dyDescent="0.4">
      <c r="A159" s="8" t="s">
        <v>304</v>
      </c>
      <c r="B159" s="6" t="s">
        <v>135</v>
      </c>
      <c r="C159" s="5" t="s">
        <v>16</v>
      </c>
      <c r="D159" s="5" t="s">
        <v>9</v>
      </c>
      <c r="E159" s="10" t="s">
        <v>10</v>
      </c>
      <c r="F159" s="30" t="s">
        <v>188</v>
      </c>
      <c r="G159" s="30" t="s">
        <v>478</v>
      </c>
      <c r="H159" s="30" t="s">
        <v>476</v>
      </c>
      <c r="I159"/>
    </row>
    <row r="160" spans="1:9" ht="15" hidden="1" customHeight="1" thickBot="1" x14ac:dyDescent="0.4">
      <c r="A160" s="8" t="s">
        <v>213</v>
      </c>
      <c r="B160" s="6" t="s">
        <v>94</v>
      </c>
      <c r="C160" s="5" t="s">
        <v>14</v>
      </c>
      <c r="D160" s="5" t="s">
        <v>9</v>
      </c>
      <c r="E160" s="10" t="s">
        <v>10</v>
      </c>
      <c r="F160" s="30" t="s">
        <v>188</v>
      </c>
      <c r="G160" s="30" t="s">
        <v>478</v>
      </c>
      <c r="H160" s="30" t="s">
        <v>476</v>
      </c>
      <c r="I160"/>
    </row>
    <row r="161" spans="1:9" ht="15" hidden="1" customHeight="1" thickBot="1" x14ac:dyDescent="0.4">
      <c r="A161" s="8" t="s">
        <v>208</v>
      </c>
      <c r="B161" s="6" t="s">
        <v>138</v>
      </c>
      <c r="C161" s="5" t="s">
        <v>27</v>
      </c>
      <c r="D161" s="5" t="s">
        <v>9</v>
      </c>
      <c r="E161" s="10" t="s">
        <v>2</v>
      </c>
      <c r="F161" s="30" t="s">
        <v>188</v>
      </c>
      <c r="G161" s="30" t="s">
        <v>478</v>
      </c>
      <c r="H161" s="30" t="s">
        <v>476</v>
      </c>
      <c r="I161"/>
    </row>
    <row r="162" spans="1:9" ht="15" hidden="1" customHeight="1" thickBot="1" x14ac:dyDescent="0.4">
      <c r="A162" s="8" t="s">
        <v>334</v>
      </c>
      <c r="B162" s="6" t="s">
        <v>46</v>
      </c>
      <c r="C162" s="5" t="s">
        <v>14</v>
      </c>
      <c r="D162" s="5" t="s">
        <v>9</v>
      </c>
      <c r="E162" s="10" t="s">
        <v>2</v>
      </c>
      <c r="F162" s="30" t="s">
        <v>188</v>
      </c>
      <c r="G162" s="30" t="s">
        <v>478</v>
      </c>
      <c r="H162" s="30" t="s">
        <v>476</v>
      </c>
      <c r="I162"/>
    </row>
    <row r="163" spans="1:9" ht="15" hidden="1" customHeight="1" thickBot="1" x14ac:dyDescent="0.4">
      <c r="A163" s="8" t="s">
        <v>335</v>
      </c>
      <c r="B163" s="6" t="s">
        <v>47</v>
      </c>
      <c r="C163" s="5" t="s">
        <v>14</v>
      </c>
      <c r="D163" s="5" t="s">
        <v>9</v>
      </c>
      <c r="E163" s="10" t="s">
        <v>2</v>
      </c>
      <c r="F163" s="30" t="s">
        <v>188</v>
      </c>
      <c r="G163" s="30" t="s">
        <v>475</v>
      </c>
      <c r="H163" s="30" t="s">
        <v>476</v>
      </c>
      <c r="I163"/>
    </row>
    <row r="164" spans="1:9" ht="15" hidden="1" customHeight="1" thickBot="1" x14ac:dyDescent="0.4">
      <c r="A164" s="8" t="s">
        <v>214</v>
      </c>
      <c r="B164" s="6" t="s">
        <v>94</v>
      </c>
      <c r="C164" s="5" t="s">
        <v>14</v>
      </c>
      <c r="D164" s="5" t="s">
        <v>9</v>
      </c>
      <c r="E164" s="10" t="s">
        <v>2</v>
      </c>
      <c r="F164" s="30" t="s">
        <v>188</v>
      </c>
      <c r="G164" s="30" t="s">
        <v>478</v>
      </c>
      <c r="H164" s="30" t="s">
        <v>476</v>
      </c>
      <c r="I164"/>
    </row>
    <row r="165" spans="1:9" ht="15" hidden="1" customHeight="1" thickBot="1" x14ac:dyDescent="0.4">
      <c r="A165" s="8" t="s">
        <v>378</v>
      </c>
      <c r="B165" s="6" t="s">
        <v>135</v>
      </c>
      <c r="C165" s="5" t="s">
        <v>16</v>
      </c>
      <c r="D165" s="5" t="s">
        <v>9</v>
      </c>
      <c r="E165" s="10" t="s">
        <v>2</v>
      </c>
      <c r="F165" s="30" t="s">
        <v>188</v>
      </c>
      <c r="G165" s="30" t="s">
        <v>478</v>
      </c>
      <c r="H165" s="30" t="s">
        <v>476</v>
      </c>
      <c r="I165"/>
    </row>
    <row r="166" spans="1:9" ht="15" hidden="1" customHeight="1" thickBot="1" x14ac:dyDescent="0.4">
      <c r="A166" s="8" t="s">
        <v>236</v>
      </c>
      <c r="B166" s="6">
        <v>43009</v>
      </c>
      <c r="C166" s="5" t="s">
        <v>18</v>
      </c>
      <c r="D166" s="5" t="s">
        <v>19</v>
      </c>
      <c r="E166" s="10" t="s">
        <v>10</v>
      </c>
      <c r="F166" s="30" t="s">
        <v>190</v>
      </c>
      <c r="G166" s="30" t="s">
        <v>478</v>
      </c>
      <c r="H166" s="30" t="s">
        <v>476</v>
      </c>
      <c r="I166"/>
    </row>
    <row r="167" spans="1:9" ht="15" hidden="1" customHeight="1" thickBot="1" x14ac:dyDescent="0.4">
      <c r="A167" s="8" t="s">
        <v>288</v>
      </c>
      <c r="B167" s="6" t="s">
        <v>79</v>
      </c>
      <c r="C167" s="5" t="s">
        <v>23</v>
      </c>
      <c r="D167" s="5" t="s">
        <v>19</v>
      </c>
      <c r="E167" s="10" t="s">
        <v>10</v>
      </c>
      <c r="F167" s="30" t="s">
        <v>190</v>
      </c>
      <c r="G167" s="30" t="s">
        <v>478</v>
      </c>
      <c r="H167" s="30" t="s">
        <v>476</v>
      </c>
      <c r="I167"/>
    </row>
    <row r="168" spans="1:9" ht="15" hidden="1" customHeight="1" thickBot="1" x14ac:dyDescent="0.4">
      <c r="A168" s="8" t="s">
        <v>327</v>
      </c>
      <c r="B168" s="6" t="s">
        <v>151</v>
      </c>
      <c r="C168" s="5" t="s">
        <v>32</v>
      </c>
      <c r="D168" s="5" t="s">
        <v>19</v>
      </c>
      <c r="E168" s="10" t="s">
        <v>10</v>
      </c>
      <c r="F168" s="30" t="s">
        <v>190</v>
      </c>
      <c r="G168" s="30" t="s">
        <v>478</v>
      </c>
      <c r="H168" s="30" t="s">
        <v>476</v>
      </c>
      <c r="I168"/>
    </row>
    <row r="169" spans="1:9" ht="15" hidden="1" customHeight="1" thickBot="1" x14ac:dyDescent="0.4">
      <c r="A169" s="8" t="s">
        <v>330</v>
      </c>
      <c r="B169" s="6" t="s">
        <v>152</v>
      </c>
      <c r="C169" s="5" t="s">
        <v>32</v>
      </c>
      <c r="D169" s="5" t="s">
        <v>19</v>
      </c>
      <c r="E169" s="10" t="s">
        <v>2</v>
      </c>
      <c r="F169" s="30" t="s">
        <v>190</v>
      </c>
      <c r="G169" s="30" t="s">
        <v>478</v>
      </c>
      <c r="H169" s="30" t="s">
        <v>476</v>
      </c>
      <c r="I169"/>
    </row>
    <row r="170" spans="1:9" ht="15" hidden="1" customHeight="1" thickBot="1" x14ac:dyDescent="0.4">
      <c r="A170" s="8" t="s">
        <v>331</v>
      </c>
      <c r="B170" s="6" t="s">
        <v>151</v>
      </c>
      <c r="C170" s="5" t="s">
        <v>32</v>
      </c>
      <c r="D170" s="5" t="s">
        <v>19</v>
      </c>
      <c r="E170" s="10" t="s">
        <v>2</v>
      </c>
      <c r="F170" s="30" t="s">
        <v>190</v>
      </c>
      <c r="G170" s="30" t="s">
        <v>478</v>
      </c>
      <c r="H170" s="30" t="s">
        <v>476</v>
      </c>
      <c r="I170"/>
    </row>
    <row r="171" spans="1:9" ht="15" hidden="1" customHeight="1" thickBot="1" x14ac:dyDescent="0.4">
      <c r="A171" s="8" t="s">
        <v>336</v>
      </c>
      <c r="B171" s="6" t="s">
        <v>143</v>
      </c>
      <c r="C171" s="5" t="s">
        <v>33</v>
      </c>
      <c r="D171" s="5" t="s">
        <v>19</v>
      </c>
      <c r="E171" s="10" t="s">
        <v>2</v>
      </c>
      <c r="F171" s="30" t="s">
        <v>190</v>
      </c>
      <c r="G171" s="30" t="s">
        <v>478</v>
      </c>
      <c r="H171" s="30" t="s">
        <v>476</v>
      </c>
      <c r="I171"/>
    </row>
    <row r="172" spans="1:9" ht="15" hidden="1" customHeight="1" thickBot="1" x14ac:dyDescent="0.4">
      <c r="A172" s="8" t="s">
        <v>337</v>
      </c>
      <c r="B172" s="6" t="s">
        <v>153</v>
      </c>
      <c r="C172" s="5" t="s">
        <v>33</v>
      </c>
      <c r="D172" s="5" t="s">
        <v>19</v>
      </c>
      <c r="E172" s="10" t="s">
        <v>2</v>
      </c>
      <c r="F172" s="30" t="s">
        <v>190</v>
      </c>
      <c r="G172" s="30" t="s">
        <v>478</v>
      </c>
      <c r="H172" s="30" t="s">
        <v>476</v>
      </c>
      <c r="I172"/>
    </row>
    <row r="173" spans="1:9" ht="15" hidden="1" customHeight="1" thickBot="1" x14ac:dyDescent="0.4">
      <c r="A173" s="8" t="s">
        <v>343</v>
      </c>
      <c r="B173" s="6" t="s">
        <v>154</v>
      </c>
      <c r="C173" s="5" t="s">
        <v>34</v>
      </c>
      <c r="D173" s="5" t="s">
        <v>19</v>
      </c>
      <c r="E173" s="10" t="s">
        <v>2</v>
      </c>
      <c r="F173" s="30" t="s">
        <v>190</v>
      </c>
      <c r="G173" s="30" t="s">
        <v>478</v>
      </c>
      <c r="H173" s="30" t="s">
        <v>476</v>
      </c>
      <c r="I173"/>
    </row>
    <row r="174" spans="1:9" ht="15" hidden="1" customHeight="1" thickBot="1" x14ac:dyDescent="0.4">
      <c r="A174" s="8" t="s">
        <v>367</v>
      </c>
      <c r="B174" s="6" t="s">
        <v>104</v>
      </c>
      <c r="C174" s="5" t="s">
        <v>22</v>
      </c>
      <c r="D174" s="5" t="s">
        <v>19</v>
      </c>
      <c r="E174" s="10" t="s">
        <v>10</v>
      </c>
      <c r="F174" s="30" t="s">
        <v>190</v>
      </c>
      <c r="G174" s="30" t="s">
        <v>478</v>
      </c>
      <c r="H174" s="30" t="s">
        <v>476</v>
      </c>
      <c r="I174"/>
    </row>
    <row r="175" spans="1:9" ht="15" hidden="1" customHeight="1" thickBot="1" x14ac:dyDescent="0.4">
      <c r="A175" s="8" t="s">
        <v>402</v>
      </c>
      <c r="B175" s="6" t="s">
        <v>125</v>
      </c>
      <c r="C175" s="5" t="s">
        <v>35</v>
      </c>
      <c r="D175" s="5" t="s">
        <v>21</v>
      </c>
      <c r="E175" s="10" t="s">
        <v>10</v>
      </c>
      <c r="F175" s="30" t="s">
        <v>20</v>
      </c>
      <c r="G175" s="30" t="s">
        <v>475</v>
      </c>
      <c r="H175" s="30" t="s">
        <v>476</v>
      </c>
      <c r="I175"/>
    </row>
    <row r="176" spans="1:9" ht="15" hidden="1" customHeight="1" thickBot="1" x14ac:dyDescent="0.4">
      <c r="A176" s="8" t="s">
        <v>403</v>
      </c>
      <c r="B176" s="6" t="s">
        <v>155</v>
      </c>
      <c r="C176" s="5" t="s">
        <v>21</v>
      </c>
      <c r="D176" s="5" t="s">
        <v>21</v>
      </c>
      <c r="E176" s="10" t="s">
        <v>10</v>
      </c>
      <c r="F176" s="30" t="s">
        <v>20</v>
      </c>
      <c r="G176" s="30" t="s">
        <v>475</v>
      </c>
      <c r="H176" s="30" t="s">
        <v>476</v>
      </c>
      <c r="I176"/>
    </row>
    <row r="177" spans="1:9" ht="15" hidden="1" customHeight="1" thickBot="1" x14ac:dyDescent="0.4">
      <c r="A177" s="8" t="s">
        <v>232</v>
      </c>
      <c r="B177" s="6">
        <v>43092</v>
      </c>
      <c r="C177" s="5" t="s">
        <v>12</v>
      </c>
      <c r="D177" s="5" t="s">
        <v>13</v>
      </c>
      <c r="E177" s="10" t="s">
        <v>10</v>
      </c>
      <c r="F177" s="30" t="s">
        <v>36</v>
      </c>
      <c r="G177" s="30" t="s">
        <v>478</v>
      </c>
      <c r="H177" s="30" t="s">
        <v>476</v>
      </c>
      <c r="I177"/>
    </row>
    <row r="178" spans="1:9" ht="15" hidden="1" customHeight="1" thickBot="1" x14ac:dyDescent="0.4">
      <c r="A178" s="8" t="s">
        <v>235</v>
      </c>
      <c r="B178" s="6">
        <v>43095</v>
      </c>
      <c r="C178" s="5" t="s">
        <v>12</v>
      </c>
      <c r="D178" s="5" t="s">
        <v>13</v>
      </c>
      <c r="E178" s="10" t="s">
        <v>10</v>
      </c>
      <c r="F178" s="30" t="s">
        <v>36</v>
      </c>
      <c r="G178" s="30" t="s">
        <v>478</v>
      </c>
      <c r="H178" s="30" t="s">
        <v>476</v>
      </c>
      <c r="I178"/>
    </row>
    <row r="179" spans="1:9" ht="15" hidden="1" customHeight="1" thickBot="1" x14ac:dyDescent="0.4">
      <c r="A179" s="8" t="s">
        <v>302</v>
      </c>
      <c r="B179" s="6">
        <v>43151</v>
      </c>
      <c r="C179" s="5" t="s">
        <v>12</v>
      </c>
      <c r="D179" s="5" t="s">
        <v>13</v>
      </c>
      <c r="E179" s="10" t="s">
        <v>10</v>
      </c>
      <c r="F179" s="30" t="s">
        <v>36</v>
      </c>
      <c r="G179" s="30" t="s">
        <v>478</v>
      </c>
      <c r="H179" s="30" t="s">
        <v>476</v>
      </c>
      <c r="I179"/>
    </row>
    <row r="180" spans="1:9" ht="15" hidden="1" customHeight="1" thickBot="1" x14ac:dyDescent="0.4">
      <c r="A180" s="8" t="s">
        <v>303</v>
      </c>
      <c r="B180" s="6" t="s">
        <v>83</v>
      </c>
      <c r="C180" s="5" t="s">
        <v>12</v>
      </c>
      <c r="D180" s="5" t="s">
        <v>13</v>
      </c>
      <c r="E180" s="10" t="s">
        <v>10</v>
      </c>
      <c r="F180" s="30" t="s">
        <v>36</v>
      </c>
      <c r="G180" s="30" t="s">
        <v>478</v>
      </c>
      <c r="H180" s="30" t="s">
        <v>476</v>
      </c>
      <c r="I180"/>
    </row>
    <row r="181" spans="1:9" ht="15" hidden="1" customHeight="1" thickBot="1" x14ac:dyDescent="0.4">
      <c r="A181" s="8" t="s">
        <v>315</v>
      </c>
      <c r="B181" s="6" t="s">
        <v>82</v>
      </c>
      <c r="C181" s="5" t="s">
        <v>12</v>
      </c>
      <c r="D181" s="5" t="s">
        <v>13</v>
      </c>
      <c r="E181" s="10" t="s">
        <v>2</v>
      </c>
      <c r="F181" s="30" t="s">
        <v>36</v>
      </c>
      <c r="G181" s="30" t="s">
        <v>478</v>
      </c>
      <c r="H181" s="30" t="s">
        <v>476</v>
      </c>
      <c r="I181"/>
    </row>
    <row r="182" spans="1:9" ht="15" hidden="1" customHeight="1" thickBot="1" x14ac:dyDescent="0.4">
      <c r="A182" s="8" t="s">
        <v>338</v>
      </c>
      <c r="B182" s="6" t="s">
        <v>156</v>
      </c>
      <c r="C182" s="5" t="s">
        <v>12</v>
      </c>
      <c r="D182" s="5" t="s">
        <v>13</v>
      </c>
      <c r="E182" s="10" t="s">
        <v>10</v>
      </c>
      <c r="F182" s="30" t="s">
        <v>36</v>
      </c>
      <c r="G182" s="30" t="s">
        <v>478</v>
      </c>
      <c r="H182" s="30" t="s">
        <v>476</v>
      </c>
      <c r="I182"/>
    </row>
    <row r="183" spans="1:9" ht="15" hidden="1" customHeight="1" thickBot="1" x14ac:dyDescent="0.4">
      <c r="A183" s="8" t="s">
        <v>345</v>
      </c>
      <c r="B183" s="6">
        <v>43179</v>
      </c>
      <c r="C183" s="5" t="s">
        <v>16</v>
      </c>
      <c r="D183" s="5" t="s">
        <v>13</v>
      </c>
      <c r="E183" s="10" t="s">
        <v>10</v>
      </c>
      <c r="F183" s="30" t="s">
        <v>36</v>
      </c>
      <c r="G183" s="30" t="s">
        <v>478</v>
      </c>
      <c r="H183" s="30" t="s">
        <v>476</v>
      </c>
      <c r="I183"/>
    </row>
    <row r="184" spans="1:9" ht="15" hidden="1" customHeight="1" thickBot="1" x14ac:dyDescent="0.4">
      <c r="A184" s="8" t="s">
        <v>351</v>
      </c>
      <c r="B184" s="6" t="s">
        <v>98</v>
      </c>
      <c r="C184" s="5" t="s">
        <v>12</v>
      </c>
      <c r="D184" s="5" t="s">
        <v>13</v>
      </c>
      <c r="E184" s="10" t="s">
        <v>10</v>
      </c>
      <c r="F184" s="30" t="s">
        <v>36</v>
      </c>
      <c r="G184" s="30" t="s">
        <v>478</v>
      </c>
      <c r="H184" s="30" t="s">
        <v>476</v>
      </c>
      <c r="I184"/>
    </row>
    <row r="185" spans="1:9" ht="15" hidden="1" customHeight="1" thickBot="1" x14ac:dyDescent="0.4">
      <c r="A185" s="8" t="s">
        <v>357</v>
      </c>
      <c r="B185" s="6" t="s">
        <v>101</v>
      </c>
      <c r="C185" s="5" t="s">
        <v>12</v>
      </c>
      <c r="D185" s="5" t="s">
        <v>13</v>
      </c>
      <c r="E185" s="10" t="s">
        <v>10</v>
      </c>
      <c r="F185" s="30" t="s">
        <v>36</v>
      </c>
      <c r="G185" s="30" t="s">
        <v>478</v>
      </c>
      <c r="H185" s="30" t="s">
        <v>476</v>
      </c>
      <c r="I185"/>
    </row>
    <row r="186" spans="1:9" ht="15" hidden="1" customHeight="1" thickBot="1" x14ac:dyDescent="0.4">
      <c r="A186" s="8" t="s">
        <v>358</v>
      </c>
      <c r="B186" s="6" t="s">
        <v>101</v>
      </c>
      <c r="C186" s="5" t="s">
        <v>12</v>
      </c>
      <c r="D186" s="5" t="s">
        <v>13</v>
      </c>
      <c r="E186" s="10" t="s">
        <v>2</v>
      </c>
      <c r="F186" s="30" t="s">
        <v>36</v>
      </c>
      <c r="G186" s="30" t="s">
        <v>478</v>
      </c>
      <c r="H186" s="30" t="s">
        <v>476</v>
      </c>
      <c r="I186"/>
    </row>
    <row r="187" spans="1:9" ht="15" hidden="1" customHeight="1" thickBot="1" x14ac:dyDescent="0.4">
      <c r="A187" s="8" t="s">
        <v>359</v>
      </c>
      <c r="B187" s="6" t="s">
        <v>156</v>
      </c>
      <c r="C187" s="5" t="s">
        <v>12</v>
      </c>
      <c r="D187" s="5" t="s">
        <v>13</v>
      </c>
      <c r="E187" s="10" t="s">
        <v>2</v>
      </c>
      <c r="F187" s="30" t="s">
        <v>36</v>
      </c>
      <c r="G187" s="30" t="s">
        <v>478</v>
      </c>
      <c r="H187" s="30" t="s">
        <v>476</v>
      </c>
      <c r="I187"/>
    </row>
    <row r="188" spans="1:9" ht="15" hidden="1" customHeight="1" thickBot="1" x14ac:dyDescent="0.4">
      <c r="A188" s="8" t="s">
        <v>379</v>
      </c>
      <c r="B188" s="6" t="s">
        <v>83</v>
      </c>
      <c r="C188" s="5" t="s">
        <v>12</v>
      </c>
      <c r="D188" s="5" t="s">
        <v>13</v>
      </c>
      <c r="E188" s="10" t="s">
        <v>2</v>
      </c>
      <c r="F188" s="30" t="s">
        <v>36</v>
      </c>
      <c r="G188" s="30" t="s">
        <v>478</v>
      </c>
      <c r="H188" s="30" t="s">
        <v>476</v>
      </c>
      <c r="I188"/>
    </row>
    <row r="189" spans="1:9" ht="15" hidden="1" customHeight="1" thickBot="1" x14ac:dyDescent="0.4">
      <c r="A189" s="8" t="s">
        <v>363</v>
      </c>
      <c r="B189" s="6" t="s">
        <v>131</v>
      </c>
      <c r="C189" s="5" t="s">
        <v>22</v>
      </c>
      <c r="D189" s="5" t="s">
        <v>19</v>
      </c>
      <c r="E189" s="10" t="s">
        <v>2</v>
      </c>
      <c r="F189" s="30" t="s">
        <v>190</v>
      </c>
      <c r="G189" s="30" t="s">
        <v>475</v>
      </c>
      <c r="H189" s="30" t="s">
        <v>477</v>
      </c>
      <c r="I189"/>
    </row>
    <row r="190" spans="1:9" ht="15" hidden="1" customHeight="1" thickBot="1" x14ac:dyDescent="0.4">
      <c r="A190" s="8" t="s">
        <v>368</v>
      </c>
      <c r="B190" s="6" t="s">
        <v>105</v>
      </c>
      <c r="C190" s="5" t="s">
        <v>22</v>
      </c>
      <c r="D190" s="5" t="s">
        <v>19</v>
      </c>
      <c r="E190" s="10" t="s">
        <v>10</v>
      </c>
      <c r="F190" s="30" t="s">
        <v>190</v>
      </c>
      <c r="G190" s="30" t="s">
        <v>475</v>
      </c>
      <c r="H190" s="30" t="s">
        <v>477</v>
      </c>
      <c r="I190"/>
    </row>
    <row r="191" spans="1:9" ht="15" hidden="1" customHeight="1" thickBot="1" x14ac:dyDescent="0.4">
      <c r="A191" s="8" t="s">
        <v>369</v>
      </c>
      <c r="B191" s="6" t="s">
        <v>105</v>
      </c>
      <c r="C191" s="5" t="s">
        <v>22</v>
      </c>
      <c r="D191" s="5" t="s">
        <v>19</v>
      </c>
      <c r="E191" s="10" t="s">
        <v>2</v>
      </c>
      <c r="F191" s="30" t="s">
        <v>190</v>
      </c>
      <c r="G191" s="30" t="s">
        <v>475</v>
      </c>
      <c r="H191" s="30" t="s">
        <v>477</v>
      </c>
      <c r="I191"/>
    </row>
    <row r="192" spans="1:9" ht="15" hidden="1" customHeight="1" thickBot="1" x14ac:dyDescent="0.4">
      <c r="A192" s="8" t="s">
        <v>340</v>
      </c>
      <c r="B192" s="6" t="s">
        <v>149</v>
      </c>
      <c r="C192" s="5" t="s">
        <v>20</v>
      </c>
      <c r="D192" s="5" t="s">
        <v>21</v>
      </c>
      <c r="E192" s="10" t="s">
        <v>10</v>
      </c>
      <c r="F192" s="30" t="s">
        <v>20</v>
      </c>
      <c r="G192" s="30" t="s">
        <v>475</v>
      </c>
      <c r="H192" s="30" t="s">
        <v>477</v>
      </c>
      <c r="I192"/>
    </row>
    <row r="193" spans="1:10" ht="15" hidden="1" customHeight="1" thickBot="1" x14ac:dyDescent="0.4">
      <c r="A193" s="8" t="s">
        <v>386</v>
      </c>
      <c r="B193" s="6" t="s">
        <v>132</v>
      </c>
      <c r="C193" s="5" t="s">
        <v>20</v>
      </c>
      <c r="D193" s="5" t="s">
        <v>21</v>
      </c>
      <c r="E193" s="10" t="s">
        <v>2</v>
      </c>
      <c r="F193" s="30" t="s">
        <v>20</v>
      </c>
      <c r="G193" s="30" t="s">
        <v>475</v>
      </c>
      <c r="H193" s="30" t="s">
        <v>477</v>
      </c>
      <c r="I193"/>
    </row>
    <row r="194" spans="1:10" ht="15" hidden="1" customHeight="1" thickBot="1" x14ac:dyDescent="0.4">
      <c r="A194" s="8" t="s">
        <v>387</v>
      </c>
      <c r="B194" s="6" t="s">
        <v>111</v>
      </c>
      <c r="C194" s="5" t="s">
        <v>20</v>
      </c>
      <c r="D194" s="5" t="s">
        <v>21</v>
      </c>
      <c r="E194" s="10" t="s">
        <v>10</v>
      </c>
      <c r="F194" s="30" t="s">
        <v>20</v>
      </c>
      <c r="G194" s="30" t="s">
        <v>475</v>
      </c>
      <c r="H194" s="30" t="s">
        <v>477</v>
      </c>
      <c r="I194"/>
    </row>
    <row r="195" spans="1:10" ht="15" hidden="1" customHeight="1" thickBot="1" x14ac:dyDescent="0.4">
      <c r="A195" s="8" t="s">
        <v>219</v>
      </c>
      <c r="B195" s="6">
        <v>43074</v>
      </c>
      <c r="C195" s="5" t="s">
        <v>8</v>
      </c>
      <c r="D195" s="5" t="s">
        <v>9</v>
      </c>
      <c r="E195" s="10" t="s">
        <v>10</v>
      </c>
      <c r="F195" s="30" t="s">
        <v>188</v>
      </c>
      <c r="G195" s="30" t="s">
        <v>478</v>
      </c>
      <c r="H195" s="30" t="s">
        <v>476</v>
      </c>
      <c r="I195"/>
    </row>
    <row r="196" spans="1:10" ht="15" hidden="1" customHeight="1" thickBot="1" x14ac:dyDescent="0.4">
      <c r="A196" s="8" t="s">
        <v>220</v>
      </c>
      <c r="B196" s="6" t="s">
        <v>42</v>
      </c>
      <c r="C196" s="5" t="s">
        <v>11</v>
      </c>
      <c r="D196" s="5" t="s">
        <v>9</v>
      </c>
      <c r="E196" s="10" t="s">
        <v>10</v>
      </c>
      <c r="F196" s="30" t="s">
        <v>188</v>
      </c>
      <c r="G196" s="30" t="s">
        <v>478</v>
      </c>
      <c r="H196" s="30" t="s">
        <v>476</v>
      </c>
      <c r="I196"/>
    </row>
    <row r="197" spans="1:10" ht="15" hidden="1" customHeight="1" thickBot="1" x14ac:dyDescent="0.4">
      <c r="A197" s="8" t="s">
        <v>209</v>
      </c>
      <c r="B197" s="6" t="s">
        <v>139</v>
      </c>
      <c r="C197" s="5" t="s">
        <v>28</v>
      </c>
      <c r="D197" s="5" t="s">
        <v>9</v>
      </c>
      <c r="E197" s="10" t="s">
        <v>10</v>
      </c>
      <c r="F197" s="30" t="s">
        <v>188</v>
      </c>
      <c r="G197" s="30" t="s">
        <v>478</v>
      </c>
      <c r="H197" s="30" t="s">
        <v>476</v>
      </c>
      <c r="I197"/>
    </row>
    <row r="198" spans="1:10" ht="15" hidden="1" customHeight="1" thickBot="1" x14ac:dyDescent="0.4">
      <c r="A198" s="8" t="s">
        <v>227</v>
      </c>
      <c r="B198" s="6">
        <v>43084</v>
      </c>
      <c r="C198" s="5" t="s">
        <v>14</v>
      </c>
      <c r="D198" s="5" t="s">
        <v>9</v>
      </c>
      <c r="E198" s="10" t="s">
        <v>10</v>
      </c>
      <c r="F198" s="30" t="s">
        <v>188</v>
      </c>
      <c r="G198" s="30" t="s">
        <v>478</v>
      </c>
      <c r="H198" s="30" t="s">
        <v>476</v>
      </c>
      <c r="I198"/>
    </row>
    <row r="199" spans="1:10" ht="15" hidden="1" customHeight="1" thickBot="1" x14ac:dyDescent="0.4">
      <c r="A199" s="8" t="s">
        <v>211</v>
      </c>
      <c r="B199" s="6">
        <v>43061</v>
      </c>
      <c r="C199" s="5" t="s">
        <v>11</v>
      </c>
      <c r="D199" s="5" t="s">
        <v>9</v>
      </c>
      <c r="E199" s="10" t="s">
        <v>10</v>
      </c>
      <c r="F199" s="30" t="s">
        <v>188</v>
      </c>
      <c r="G199" s="30" t="s">
        <v>478</v>
      </c>
      <c r="H199" s="30" t="s">
        <v>476</v>
      </c>
      <c r="I199"/>
    </row>
    <row r="200" spans="1:10" ht="15" hidden="1" customHeight="1" thickBot="1" x14ac:dyDescent="0.4">
      <c r="A200" s="8" t="s">
        <v>233</v>
      </c>
      <c r="B200" s="6">
        <v>43093</v>
      </c>
      <c r="C200" s="5" t="s">
        <v>12</v>
      </c>
      <c r="D200" s="5" t="s">
        <v>9</v>
      </c>
      <c r="E200" s="10" t="s">
        <v>10</v>
      </c>
      <c r="F200" s="30" t="s">
        <v>188</v>
      </c>
      <c r="G200" s="30" t="s">
        <v>478</v>
      </c>
      <c r="H200" s="30" t="s">
        <v>476</v>
      </c>
      <c r="I200"/>
    </row>
    <row r="201" spans="1:10" ht="15" hidden="1" customHeight="1" thickBot="1" x14ac:dyDescent="0.35">
      <c r="A201" s="11" t="s">
        <v>356</v>
      </c>
      <c r="B201" s="12" t="s">
        <v>150</v>
      </c>
      <c r="C201" s="13" t="s">
        <v>16</v>
      </c>
      <c r="D201" s="13" t="s">
        <v>9</v>
      </c>
      <c r="E201" s="14" t="s">
        <v>2</v>
      </c>
      <c r="F201" s="30" t="s">
        <v>188</v>
      </c>
      <c r="G201" s="30" t="s">
        <v>478</v>
      </c>
      <c r="H201" s="30" t="s">
        <v>476</v>
      </c>
      <c r="I201"/>
    </row>
    <row r="202" spans="1:10" hidden="1" x14ac:dyDescent="0.35">
      <c r="A202" s="107" t="s">
        <v>486</v>
      </c>
      <c r="B202" s="108" t="s">
        <v>487</v>
      </c>
      <c r="C202" s="109" t="s">
        <v>8</v>
      </c>
      <c r="D202" s="110" t="s">
        <v>9</v>
      </c>
      <c r="E202" s="111" t="s">
        <v>10</v>
      </c>
      <c r="F202" s="112" t="s">
        <v>188</v>
      </c>
      <c r="G202" s="112" t="s">
        <v>478</v>
      </c>
      <c r="H202" s="113" t="s">
        <v>476</v>
      </c>
    </row>
    <row r="203" spans="1:10" hidden="1" x14ac:dyDescent="0.35">
      <c r="A203" s="115" t="s">
        <v>549</v>
      </c>
      <c r="B203" s="116" t="s">
        <v>550</v>
      </c>
      <c r="C203" s="116" t="s">
        <v>22</v>
      </c>
      <c r="D203" s="116" t="s">
        <v>19</v>
      </c>
      <c r="E203" s="116" t="s">
        <v>10</v>
      </c>
      <c r="F203" s="116" t="s">
        <v>190</v>
      </c>
      <c r="G203" s="116" t="s">
        <v>475</v>
      </c>
      <c r="H203" s="117" t="s">
        <v>476</v>
      </c>
      <c r="J203" s="3" t="s">
        <v>548</v>
      </c>
    </row>
    <row r="204" spans="1:10" hidden="1" x14ac:dyDescent="0.35">
      <c r="A204" s="118" t="s">
        <v>551</v>
      </c>
      <c r="B204" s="119" t="s">
        <v>552</v>
      </c>
      <c r="C204" s="119" t="s">
        <v>22</v>
      </c>
      <c r="D204" s="119" t="s">
        <v>19</v>
      </c>
      <c r="E204" s="119" t="s">
        <v>10</v>
      </c>
      <c r="F204" s="119" t="s">
        <v>190</v>
      </c>
      <c r="G204" s="119" t="s">
        <v>475</v>
      </c>
      <c r="H204" s="120" t="s">
        <v>476</v>
      </c>
      <c r="J204" s="114"/>
    </row>
    <row r="205" spans="1:10" hidden="1" x14ac:dyDescent="0.35">
      <c r="A205" s="115" t="s">
        <v>553</v>
      </c>
      <c r="B205" s="116" t="s">
        <v>552</v>
      </c>
      <c r="C205" s="116" t="s">
        <v>22</v>
      </c>
      <c r="D205" s="116" t="s">
        <v>19</v>
      </c>
      <c r="E205" s="116" t="s">
        <v>2</v>
      </c>
      <c r="F205" s="116" t="s">
        <v>190</v>
      </c>
      <c r="G205" s="116" t="s">
        <v>475</v>
      </c>
      <c r="H205" s="117" t="s">
        <v>476</v>
      </c>
    </row>
    <row r="206" spans="1:10" hidden="1" x14ac:dyDescent="0.35">
      <c r="A206" s="118" t="s">
        <v>554</v>
      </c>
      <c r="B206" s="119" t="s">
        <v>555</v>
      </c>
      <c r="C206" s="119" t="s">
        <v>31</v>
      </c>
      <c r="D206" s="119" t="s">
        <v>19</v>
      </c>
      <c r="E206" s="119" t="s">
        <v>10</v>
      </c>
      <c r="F206" s="119" t="s">
        <v>190</v>
      </c>
      <c r="G206" s="119" t="s">
        <v>478</v>
      </c>
      <c r="H206" s="120" t="s">
        <v>476</v>
      </c>
    </row>
    <row r="207" spans="1:10" hidden="1" x14ac:dyDescent="0.35">
      <c r="A207" s="115" t="s">
        <v>556</v>
      </c>
      <c r="B207" s="116" t="s">
        <v>557</v>
      </c>
      <c r="C207" s="116" t="s">
        <v>31</v>
      </c>
      <c r="D207" s="116" t="s">
        <v>19</v>
      </c>
      <c r="E207" s="116" t="s">
        <v>10</v>
      </c>
      <c r="F207" s="116" t="s">
        <v>190</v>
      </c>
      <c r="G207" s="116" t="s">
        <v>478</v>
      </c>
      <c r="H207" s="117" t="s">
        <v>476</v>
      </c>
    </row>
    <row r="208" spans="1:10" hidden="1" x14ac:dyDescent="0.35">
      <c r="A208" s="118" t="s">
        <v>558</v>
      </c>
      <c r="B208" s="119" t="s">
        <v>559</v>
      </c>
      <c r="C208" s="119" t="s">
        <v>31</v>
      </c>
      <c r="D208" s="119" t="s">
        <v>19</v>
      </c>
      <c r="E208" s="119" t="s">
        <v>10</v>
      </c>
      <c r="F208" s="119" t="s">
        <v>190</v>
      </c>
      <c r="G208" s="119" t="s">
        <v>478</v>
      </c>
      <c r="H208" s="120" t="s">
        <v>476</v>
      </c>
    </row>
    <row r="209" spans="1:8" hidden="1" x14ac:dyDescent="0.35">
      <c r="A209" s="115" t="s">
        <v>560</v>
      </c>
      <c r="B209" s="116" t="s">
        <v>561</v>
      </c>
      <c r="C209" s="116" t="s">
        <v>31</v>
      </c>
      <c r="D209" s="116" t="s">
        <v>19</v>
      </c>
      <c r="E209" s="116" t="s">
        <v>10</v>
      </c>
      <c r="F209" s="116" t="s">
        <v>190</v>
      </c>
      <c r="G209" s="116" t="s">
        <v>478</v>
      </c>
      <c r="H209" s="117" t="s">
        <v>476</v>
      </c>
    </row>
    <row r="210" spans="1:8" hidden="1" x14ac:dyDescent="0.35">
      <c r="A210" s="118" t="s">
        <v>562</v>
      </c>
      <c r="B210" s="119" t="s">
        <v>563</v>
      </c>
      <c r="C210" s="119" t="s">
        <v>31</v>
      </c>
      <c r="D210" s="119" t="s">
        <v>19</v>
      </c>
      <c r="E210" s="119" t="s">
        <v>10</v>
      </c>
      <c r="F210" s="119" t="s">
        <v>190</v>
      </c>
      <c r="G210" s="119" t="s">
        <v>478</v>
      </c>
      <c r="H210" s="120" t="s">
        <v>476</v>
      </c>
    </row>
    <row r="211" spans="1:8" hidden="1" x14ac:dyDescent="0.35">
      <c r="A211" s="115" t="s">
        <v>564</v>
      </c>
      <c r="B211" s="116" t="s">
        <v>565</v>
      </c>
      <c r="C211" s="116" t="s">
        <v>31</v>
      </c>
      <c r="D211" s="116" t="s">
        <v>19</v>
      </c>
      <c r="E211" s="116" t="s">
        <v>10</v>
      </c>
      <c r="F211" s="116" t="s">
        <v>190</v>
      </c>
      <c r="G211" s="116" t="s">
        <v>478</v>
      </c>
      <c r="H211" s="117" t="s">
        <v>476</v>
      </c>
    </row>
    <row r="212" spans="1:8" hidden="1" x14ac:dyDescent="0.35">
      <c r="A212" s="118" t="s">
        <v>566</v>
      </c>
      <c r="B212" s="119" t="s">
        <v>567</v>
      </c>
      <c r="C212" s="119" t="s">
        <v>31</v>
      </c>
      <c r="D212" s="119" t="s">
        <v>19</v>
      </c>
      <c r="E212" s="119" t="s">
        <v>10</v>
      </c>
      <c r="F212" s="119" t="s">
        <v>190</v>
      </c>
      <c r="G212" s="119" t="s">
        <v>478</v>
      </c>
      <c r="H212" s="120" t="s">
        <v>476</v>
      </c>
    </row>
    <row r="213" spans="1:8" hidden="1" x14ac:dyDescent="0.35">
      <c r="A213" s="115" t="s">
        <v>568</v>
      </c>
      <c r="B213" s="116" t="s">
        <v>569</v>
      </c>
      <c r="C213" s="116" t="s">
        <v>26</v>
      </c>
      <c r="D213" s="116" t="s">
        <v>19</v>
      </c>
      <c r="E213" s="116" t="s">
        <v>10</v>
      </c>
      <c r="F213" s="116" t="s">
        <v>190</v>
      </c>
      <c r="G213" s="116" t="s">
        <v>478</v>
      </c>
      <c r="H213" s="117" t="s">
        <v>476</v>
      </c>
    </row>
    <row r="214" spans="1:8" hidden="1" x14ac:dyDescent="0.35">
      <c r="A214" s="118" t="s">
        <v>570</v>
      </c>
      <c r="B214" s="119" t="s">
        <v>571</v>
      </c>
      <c r="C214" s="119" t="s">
        <v>26</v>
      </c>
      <c r="D214" s="119" t="s">
        <v>19</v>
      </c>
      <c r="E214" s="119" t="s">
        <v>10</v>
      </c>
      <c r="F214" s="119" t="s">
        <v>190</v>
      </c>
      <c r="G214" s="119" t="s">
        <v>478</v>
      </c>
      <c r="H214" s="120" t="s">
        <v>476</v>
      </c>
    </row>
    <row r="215" spans="1:8" hidden="1" x14ac:dyDescent="0.35">
      <c r="A215" s="115" t="s">
        <v>572</v>
      </c>
      <c r="B215" s="116" t="s">
        <v>573</v>
      </c>
      <c r="C215" s="116" t="s">
        <v>26</v>
      </c>
      <c r="D215" s="116" t="s">
        <v>19</v>
      </c>
      <c r="E215" s="116" t="s">
        <v>10</v>
      </c>
      <c r="F215" s="116" t="s">
        <v>190</v>
      </c>
      <c r="G215" s="116" t="s">
        <v>478</v>
      </c>
      <c r="H215" s="117" t="s">
        <v>476</v>
      </c>
    </row>
    <row r="216" spans="1:8" hidden="1" x14ac:dyDescent="0.35">
      <c r="A216" s="118" t="s">
        <v>574</v>
      </c>
      <c r="B216" s="119" t="s">
        <v>575</v>
      </c>
      <c r="C216" s="119" t="s">
        <v>26</v>
      </c>
      <c r="D216" s="119" t="s">
        <v>19</v>
      </c>
      <c r="E216" s="119" t="s">
        <v>10</v>
      </c>
      <c r="F216" s="119" t="s">
        <v>190</v>
      </c>
      <c r="G216" s="119" t="s">
        <v>478</v>
      </c>
      <c r="H216" s="120" t="s">
        <v>476</v>
      </c>
    </row>
    <row r="217" spans="1:8" hidden="1" x14ac:dyDescent="0.35">
      <c r="A217" s="115" t="s">
        <v>576</v>
      </c>
      <c r="B217" s="116" t="s">
        <v>577</v>
      </c>
      <c r="C217" s="116" t="s">
        <v>26</v>
      </c>
      <c r="D217" s="116" t="s">
        <v>19</v>
      </c>
      <c r="E217" s="116" t="s">
        <v>10</v>
      </c>
      <c r="F217" s="116" t="s">
        <v>190</v>
      </c>
      <c r="G217" s="116" t="s">
        <v>478</v>
      </c>
      <c r="H217" s="117" t="s">
        <v>476</v>
      </c>
    </row>
    <row r="218" spans="1:8" hidden="1" x14ac:dyDescent="0.35">
      <c r="A218" s="118" t="s">
        <v>578</v>
      </c>
      <c r="B218" s="119" t="s">
        <v>579</v>
      </c>
      <c r="C218" s="119" t="s">
        <v>26</v>
      </c>
      <c r="D218" s="119" t="s">
        <v>19</v>
      </c>
      <c r="E218" s="119" t="s">
        <v>10</v>
      </c>
      <c r="F218" s="119" t="s">
        <v>190</v>
      </c>
      <c r="G218" s="119" t="s">
        <v>478</v>
      </c>
      <c r="H218" s="120" t="s">
        <v>476</v>
      </c>
    </row>
    <row r="219" spans="1:8" hidden="1" x14ac:dyDescent="0.35">
      <c r="A219" s="115" t="s">
        <v>580</v>
      </c>
      <c r="B219" s="116" t="s">
        <v>581</v>
      </c>
      <c r="C219" s="116" t="s">
        <v>23</v>
      </c>
      <c r="D219" s="116" t="s">
        <v>19</v>
      </c>
      <c r="E219" s="116" t="s">
        <v>10</v>
      </c>
      <c r="F219" s="116" t="s">
        <v>190</v>
      </c>
      <c r="G219" s="116" t="s">
        <v>475</v>
      </c>
      <c r="H219" s="117" t="s">
        <v>476</v>
      </c>
    </row>
    <row r="220" spans="1:8" hidden="1" x14ac:dyDescent="0.35">
      <c r="A220" s="118" t="s">
        <v>582</v>
      </c>
      <c r="B220" s="119" t="s">
        <v>583</v>
      </c>
      <c r="C220" s="119" t="s">
        <v>32</v>
      </c>
      <c r="D220" s="119" t="s">
        <v>19</v>
      </c>
      <c r="E220" s="119" t="s">
        <v>10</v>
      </c>
      <c r="F220" s="119" t="s">
        <v>190</v>
      </c>
      <c r="G220" s="119" t="s">
        <v>478</v>
      </c>
      <c r="H220" s="120" t="s">
        <v>476</v>
      </c>
    </row>
    <row r="221" spans="1:8" hidden="1" x14ac:dyDescent="0.35">
      <c r="A221" s="115" t="s">
        <v>584</v>
      </c>
      <c r="B221" s="116" t="s">
        <v>585</v>
      </c>
      <c r="C221" s="116" t="s">
        <v>32</v>
      </c>
      <c r="D221" s="116" t="s">
        <v>19</v>
      </c>
      <c r="E221" s="116" t="s">
        <v>10</v>
      </c>
      <c r="F221" s="116" t="s">
        <v>190</v>
      </c>
      <c r="G221" s="116" t="s">
        <v>478</v>
      </c>
      <c r="H221" s="117" t="s">
        <v>476</v>
      </c>
    </row>
    <row r="222" spans="1:8" hidden="1" x14ac:dyDescent="0.35">
      <c r="A222" s="118" t="s">
        <v>586</v>
      </c>
      <c r="B222" s="119" t="s">
        <v>587</v>
      </c>
      <c r="C222" s="119" t="s">
        <v>32</v>
      </c>
      <c r="D222" s="119" t="s">
        <v>19</v>
      </c>
      <c r="E222" s="119" t="s">
        <v>10</v>
      </c>
      <c r="F222" s="119" t="s">
        <v>190</v>
      </c>
      <c r="G222" s="119" t="s">
        <v>478</v>
      </c>
      <c r="H222" s="120" t="s">
        <v>476</v>
      </c>
    </row>
    <row r="223" spans="1:8" x14ac:dyDescent="0.35">
      <c r="A223" s="115" t="s">
        <v>588</v>
      </c>
      <c r="B223" s="116" t="s">
        <v>589</v>
      </c>
      <c r="C223" s="116" t="s">
        <v>18</v>
      </c>
      <c r="D223" s="116" t="s">
        <v>19</v>
      </c>
      <c r="E223" s="116" t="s">
        <v>10</v>
      </c>
      <c r="F223" s="116" t="s">
        <v>190</v>
      </c>
      <c r="G223" s="116" t="s">
        <v>478</v>
      </c>
      <c r="H223" s="117" t="s">
        <v>476</v>
      </c>
    </row>
    <row r="224" spans="1:8" hidden="1" x14ac:dyDescent="0.35">
      <c r="A224" s="118" t="s">
        <v>590</v>
      </c>
      <c r="B224" s="119" t="s">
        <v>591</v>
      </c>
      <c r="C224" s="119" t="s">
        <v>18</v>
      </c>
      <c r="D224" s="119" t="s">
        <v>19</v>
      </c>
      <c r="E224" s="119" t="s">
        <v>10</v>
      </c>
      <c r="F224" s="119" t="s">
        <v>190</v>
      </c>
      <c r="G224" s="119" t="s">
        <v>475</v>
      </c>
      <c r="H224" s="120" t="s">
        <v>476</v>
      </c>
    </row>
    <row r="225" spans="1:8" hidden="1" x14ac:dyDescent="0.35">
      <c r="A225" s="115" t="s">
        <v>592</v>
      </c>
      <c r="B225" s="116" t="s">
        <v>593</v>
      </c>
      <c r="C225" s="116" t="s">
        <v>18</v>
      </c>
      <c r="D225" s="116" t="s">
        <v>19</v>
      </c>
      <c r="E225" s="116" t="s">
        <v>10</v>
      </c>
      <c r="F225" s="116" t="s">
        <v>190</v>
      </c>
      <c r="G225" s="116" t="s">
        <v>475</v>
      </c>
      <c r="H225" s="117" t="s">
        <v>476</v>
      </c>
    </row>
    <row r="226" spans="1:8" hidden="1" x14ac:dyDescent="0.35">
      <c r="A226" s="118" t="s">
        <v>594</v>
      </c>
      <c r="B226" s="119" t="s">
        <v>595</v>
      </c>
      <c r="C226" s="119" t="s">
        <v>18</v>
      </c>
      <c r="D226" s="119" t="s">
        <v>19</v>
      </c>
      <c r="E226" s="119" t="s">
        <v>10</v>
      </c>
      <c r="F226" s="119" t="s">
        <v>190</v>
      </c>
      <c r="G226" s="119" t="s">
        <v>475</v>
      </c>
      <c r="H226" s="120" t="s">
        <v>476</v>
      </c>
    </row>
    <row r="227" spans="1:8" hidden="1" x14ac:dyDescent="0.35">
      <c r="A227" s="115" t="s">
        <v>596</v>
      </c>
      <c r="B227" s="116" t="s">
        <v>597</v>
      </c>
      <c r="C227" s="116" t="s">
        <v>18</v>
      </c>
      <c r="D227" s="116" t="s">
        <v>19</v>
      </c>
      <c r="E227" s="116" t="s">
        <v>10</v>
      </c>
      <c r="F227" s="116" t="s">
        <v>190</v>
      </c>
      <c r="G227" s="116" t="s">
        <v>475</v>
      </c>
      <c r="H227" s="117" t="s">
        <v>476</v>
      </c>
    </row>
    <row r="228" spans="1:8" hidden="1" x14ac:dyDescent="0.35">
      <c r="A228" s="118" t="s">
        <v>598</v>
      </c>
      <c r="B228" s="119" t="s">
        <v>599</v>
      </c>
      <c r="C228" s="119" t="s">
        <v>18</v>
      </c>
      <c r="D228" s="119" t="s">
        <v>19</v>
      </c>
      <c r="E228" s="119" t="s">
        <v>10</v>
      </c>
      <c r="F228" s="119" t="s">
        <v>190</v>
      </c>
      <c r="G228" s="119" t="s">
        <v>475</v>
      </c>
      <c r="H228" s="120" t="s">
        <v>476</v>
      </c>
    </row>
    <row r="229" spans="1:8" hidden="1" x14ac:dyDescent="0.35">
      <c r="A229" s="115" t="s">
        <v>600</v>
      </c>
      <c r="B229" s="116" t="s">
        <v>601</v>
      </c>
      <c r="C229" s="116" t="s">
        <v>18</v>
      </c>
      <c r="D229" s="116" t="s">
        <v>19</v>
      </c>
      <c r="E229" s="116" t="s">
        <v>10</v>
      </c>
      <c r="F229" s="116" t="s">
        <v>190</v>
      </c>
      <c r="G229" s="116" t="s">
        <v>475</v>
      </c>
      <c r="H229" s="117" t="s">
        <v>476</v>
      </c>
    </row>
    <row r="230" spans="1:8" hidden="1" x14ac:dyDescent="0.35">
      <c r="A230" s="118" t="s">
        <v>602</v>
      </c>
      <c r="B230" s="119" t="s">
        <v>603</v>
      </c>
      <c r="C230" s="119" t="s">
        <v>18</v>
      </c>
      <c r="D230" s="119" t="s">
        <v>19</v>
      </c>
      <c r="E230" s="119" t="s">
        <v>10</v>
      </c>
      <c r="F230" s="119" t="s">
        <v>190</v>
      </c>
      <c r="G230" s="119" t="s">
        <v>475</v>
      </c>
      <c r="H230" s="120" t="s">
        <v>476</v>
      </c>
    </row>
    <row r="231" spans="1:8" hidden="1" x14ac:dyDescent="0.35">
      <c r="A231" s="115" t="s">
        <v>604</v>
      </c>
      <c r="B231" s="116" t="s">
        <v>605</v>
      </c>
      <c r="C231" s="116" t="s">
        <v>606</v>
      </c>
      <c r="D231" s="116" t="s">
        <v>19</v>
      </c>
      <c r="E231" s="116" t="s">
        <v>2</v>
      </c>
      <c r="F231" s="116" t="s">
        <v>190</v>
      </c>
      <c r="G231" s="116" t="s">
        <v>475</v>
      </c>
      <c r="H231" s="117" t="s">
        <v>476</v>
      </c>
    </row>
    <row r="232" spans="1:8" hidden="1" x14ac:dyDescent="0.35">
      <c r="A232" s="118" t="s">
        <v>607</v>
      </c>
      <c r="B232" s="119" t="s">
        <v>608</v>
      </c>
      <c r="C232" s="119" t="s">
        <v>606</v>
      </c>
      <c r="D232" s="119" t="s">
        <v>19</v>
      </c>
      <c r="E232" s="119" t="s">
        <v>10</v>
      </c>
      <c r="F232" s="119" t="s">
        <v>190</v>
      </c>
      <c r="G232" s="119" t="s">
        <v>475</v>
      </c>
      <c r="H232" s="120" t="s">
        <v>477</v>
      </c>
    </row>
    <row r="233" spans="1:8" hidden="1" x14ac:dyDescent="0.35">
      <c r="A233" s="115" t="s">
        <v>503</v>
      </c>
      <c r="B233" s="116" t="s">
        <v>609</v>
      </c>
      <c r="C233" s="116" t="s">
        <v>8</v>
      </c>
      <c r="D233" s="116" t="s">
        <v>9</v>
      </c>
      <c r="E233" s="116" t="s">
        <v>10</v>
      </c>
      <c r="F233" s="116" t="s">
        <v>188</v>
      </c>
      <c r="G233" s="116" t="s">
        <v>478</v>
      </c>
      <c r="H233" s="117" t="s">
        <v>476</v>
      </c>
    </row>
    <row r="234" spans="1:8" hidden="1" x14ac:dyDescent="0.35">
      <c r="A234" s="118" t="s">
        <v>486</v>
      </c>
      <c r="B234" s="119" t="s">
        <v>610</v>
      </c>
      <c r="C234" s="119" t="s">
        <v>8</v>
      </c>
      <c r="D234" s="119" t="s">
        <v>9</v>
      </c>
      <c r="E234" s="119" t="s">
        <v>10</v>
      </c>
      <c r="F234" s="119" t="s">
        <v>188</v>
      </c>
      <c r="G234" s="119" t="s">
        <v>478</v>
      </c>
      <c r="H234" s="120" t="s">
        <v>476</v>
      </c>
    </row>
    <row r="235" spans="1:8" hidden="1" x14ac:dyDescent="0.35">
      <c r="A235" s="115" t="s">
        <v>531</v>
      </c>
      <c r="B235" s="116" t="s">
        <v>611</v>
      </c>
      <c r="C235" s="116" t="s">
        <v>8</v>
      </c>
      <c r="D235" s="116" t="s">
        <v>9</v>
      </c>
      <c r="E235" s="116" t="s">
        <v>10</v>
      </c>
      <c r="F235" s="116" t="s">
        <v>188</v>
      </c>
      <c r="G235" s="116" t="s">
        <v>478</v>
      </c>
      <c r="H235" s="117" t="s">
        <v>476</v>
      </c>
    </row>
    <row r="236" spans="1:8" hidden="1" x14ac:dyDescent="0.35">
      <c r="A236" s="118" t="s">
        <v>612</v>
      </c>
      <c r="B236" s="119" t="s">
        <v>613</v>
      </c>
      <c r="C236" s="119" t="s">
        <v>8</v>
      </c>
      <c r="D236" s="119" t="s">
        <v>9</v>
      </c>
      <c r="E236" s="119" t="s">
        <v>10</v>
      </c>
      <c r="F236" s="119" t="s">
        <v>188</v>
      </c>
      <c r="G236" s="119" t="s">
        <v>478</v>
      </c>
      <c r="H236" s="120" t="s">
        <v>476</v>
      </c>
    </row>
    <row r="237" spans="1:8" hidden="1" x14ac:dyDescent="0.35">
      <c r="A237" s="115" t="s">
        <v>614</v>
      </c>
      <c r="B237" s="116" t="s">
        <v>615</v>
      </c>
      <c r="C237" s="116" t="s">
        <v>8</v>
      </c>
      <c r="D237" s="116" t="s">
        <v>9</v>
      </c>
      <c r="E237" s="116" t="s">
        <v>10</v>
      </c>
      <c r="F237" s="116" t="s">
        <v>188</v>
      </c>
      <c r="G237" s="116" t="s">
        <v>478</v>
      </c>
      <c r="H237" s="117" t="s">
        <v>476</v>
      </c>
    </row>
    <row r="238" spans="1:8" hidden="1" x14ac:dyDescent="0.35">
      <c r="A238" s="118" t="s">
        <v>501</v>
      </c>
      <c r="B238" s="119" t="s">
        <v>616</v>
      </c>
      <c r="C238" s="119" t="s">
        <v>8</v>
      </c>
      <c r="D238" s="119" t="s">
        <v>9</v>
      </c>
      <c r="E238" s="119" t="s">
        <v>10</v>
      </c>
      <c r="F238" s="119" t="s">
        <v>188</v>
      </c>
      <c r="G238" s="119" t="s">
        <v>478</v>
      </c>
      <c r="H238" s="120" t="s">
        <v>476</v>
      </c>
    </row>
    <row r="239" spans="1:8" hidden="1" x14ac:dyDescent="0.35">
      <c r="A239" s="115" t="s">
        <v>527</v>
      </c>
      <c r="B239" s="116" t="s">
        <v>528</v>
      </c>
      <c r="C239" s="116" t="s">
        <v>8</v>
      </c>
      <c r="D239" s="116" t="s">
        <v>9</v>
      </c>
      <c r="E239" s="116" t="s">
        <v>10</v>
      </c>
      <c r="F239" s="116" t="s">
        <v>188</v>
      </c>
      <c r="G239" s="116" t="s">
        <v>478</v>
      </c>
      <c r="H239" s="117" t="s">
        <v>476</v>
      </c>
    </row>
    <row r="240" spans="1:8" hidden="1" x14ac:dyDescent="0.35">
      <c r="A240" s="118" t="s">
        <v>617</v>
      </c>
      <c r="B240" s="119" t="s">
        <v>618</v>
      </c>
      <c r="C240" s="119" t="s">
        <v>29</v>
      </c>
      <c r="D240" s="119" t="s">
        <v>9</v>
      </c>
      <c r="E240" s="119" t="s">
        <v>10</v>
      </c>
      <c r="F240" s="119" t="s">
        <v>188</v>
      </c>
      <c r="G240" s="119" t="s">
        <v>478</v>
      </c>
      <c r="H240" s="120" t="s">
        <v>476</v>
      </c>
    </row>
    <row r="241" spans="1:8" hidden="1" x14ac:dyDescent="0.35">
      <c r="A241" s="115" t="s">
        <v>619</v>
      </c>
      <c r="B241" s="116" t="s">
        <v>620</v>
      </c>
      <c r="C241" s="116" t="s">
        <v>29</v>
      </c>
      <c r="D241" s="116" t="s">
        <v>9</v>
      </c>
      <c r="E241" s="116" t="s">
        <v>10</v>
      </c>
      <c r="F241" s="116" t="s">
        <v>188</v>
      </c>
      <c r="G241" s="116" t="s">
        <v>478</v>
      </c>
      <c r="H241" s="117" t="s">
        <v>476</v>
      </c>
    </row>
    <row r="242" spans="1:8" hidden="1" x14ac:dyDescent="0.35">
      <c r="A242" s="118" t="s">
        <v>490</v>
      </c>
      <c r="B242" s="119" t="s">
        <v>621</v>
      </c>
      <c r="C242" s="119" t="s">
        <v>11</v>
      </c>
      <c r="D242" s="119" t="s">
        <v>9</v>
      </c>
      <c r="E242" s="119" t="s">
        <v>10</v>
      </c>
      <c r="F242" s="119" t="s">
        <v>188</v>
      </c>
      <c r="G242" s="119" t="s">
        <v>478</v>
      </c>
      <c r="H242" s="120" t="s">
        <v>476</v>
      </c>
    </row>
    <row r="243" spans="1:8" hidden="1" x14ac:dyDescent="0.35">
      <c r="A243" s="115" t="s">
        <v>497</v>
      </c>
      <c r="B243" s="116" t="s">
        <v>498</v>
      </c>
      <c r="C243" s="116" t="s">
        <v>11</v>
      </c>
      <c r="D243" s="116" t="s">
        <v>9</v>
      </c>
      <c r="E243" s="116" t="s">
        <v>10</v>
      </c>
      <c r="F243" s="116" t="s">
        <v>188</v>
      </c>
      <c r="G243" s="116" t="s">
        <v>478</v>
      </c>
      <c r="H243" s="117" t="s">
        <v>476</v>
      </c>
    </row>
    <row r="244" spans="1:8" hidden="1" x14ac:dyDescent="0.35">
      <c r="A244" s="118" t="s">
        <v>535</v>
      </c>
      <c r="B244" s="119" t="s">
        <v>622</v>
      </c>
      <c r="C244" s="119" t="s">
        <v>11</v>
      </c>
      <c r="D244" s="119" t="s">
        <v>9</v>
      </c>
      <c r="E244" s="119" t="s">
        <v>10</v>
      </c>
      <c r="F244" s="119" t="s">
        <v>188</v>
      </c>
      <c r="G244" s="119" t="s">
        <v>478</v>
      </c>
      <c r="H244" s="120" t="s">
        <v>476</v>
      </c>
    </row>
    <row r="245" spans="1:8" hidden="1" x14ac:dyDescent="0.35">
      <c r="A245" s="115" t="s">
        <v>536</v>
      </c>
      <c r="B245" s="116" t="s">
        <v>623</v>
      </c>
      <c r="C245" s="116" t="s">
        <v>11</v>
      </c>
      <c r="D245" s="116" t="s">
        <v>9</v>
      </c>
      <c r="E245" s="116" t="s">
        <v>10</v>
      </c>
      <c r="F245" s="116" t="s">
        <v>188</v>
      </c>
      <c r="G245" s="116" t="s">
        <v>478</v>
      </c>
      <c r="H245" s="117" t="s">
        <v>476</v>
      </c>
    </row>
    <row r="246" spans="1:8" hidden="1" x14ac:dyDescent="0.35">
      <c r="A246" s="118" t="s">
        <v>499</v>
      </c>
      <c r="B246" s="119" t="s">
        <v>624</v>
      </c>
      <c r="C246" s="119" t="s">
        <v>11</v>
      </c>
      <c r="D246" s="119" t="s">
        <v>9</v>
      </c>
      <c r="E246" s="119" t="s">
        <v>10</v>
      </c>
      <c r="F246" s="119" t="s">
        <v>188</v>
      </c>
      <c r="G246" s="119" t="s">
        <v>478</v>
      </c>
      <c r="H246" s="120" t="s">
        <v>476</v>
      </c>
    </row>
    <row r="247" spans="1:8" hidden="1" x14ac:dyDescent="0.35">
      <c r="A247" s="115" t="s">
        <v>625</v>
      </c>
      <c r="B247" s="116" t="s">
        <v>626</v>
      </c>
      <c r="C247" s="116" t="s">
        <v>12</v>
      </c>
      <c r="D247" s="116" t="s">
        <v>9</v>
      </c>
      <c r="E247" s="116" t="s">
        <v>10</v>
      </c>
      <c r="F247" s="116" t="s">
        <v>188</v>
      </c>
      <c r="G247" s="116" t="s">
        <v>478</v>
      </c>
      <c r="H247" s="117" t="s">
        <v>476</v>
      </c>
    </row>
    <row r="248" spans="1:8" hidden="1" x14ac:dyDescent="0.35">
      <c r="A248" s="118" t="s">
        <v>627</v>
      </c>
      <c r="B248" s="119" t="s">
        <v>628</v>
      </c>
      <c r="C248" s="119" t="s">
        <v>12</v>
      </c>
      <c r="D248" s="119" t="s">
        <v>9</v>
      </c>
      <c r="E248" s="119" t="s">
        <v>10</v>
      </c>
      <c r="F248" s="119" t="s">
        <v>188</v>
      </c>
      <c r="G248" s="119" t="s">
        <v>478</v>
      </c>
      <c r="H248" s="120" t="s">
        <v>476</v>
      </c>
    </row>
    <row r="249" spans="1:8" hidden="1" x14ac:dyDescent="0.35">
      <c r="A249" s="115" t="s">
        <v>492</v>
      </c>
      <c r="B249" s="116" t="s">
        <v>27</v>
      </c>
      <c r="C249" s="116" t="s">
        <v>27</v>
      </c>
      <c r="D249" s="116" t="s">
        <v>9</v>
      </c>
      <c r="E249" s="116" t="s">
        <v>10</v>
      </c>
      <c r="F249" s="116" t="s">
        <v>188</v>
      </c>
      <c r="G249" s="116" t="s">
        <v>478</v>
      </c>
      <c r="H249" s="117" t="s">
        <v>476</v>
      </c>
    </row>
    <row r="250" spans="1:8" hidden="1" x14ac:dyDescent="0.35">
      <c r="A250" s="118" t="s">
        <v>496</v>
      </c>
      <c r="B250" s="119" t="s">
        <v>629</v>
      </c>
      <c r="C250" s="119" t="s">
        <v>27</v>
      </c>
      <c r="D250" s="119" t="s">
        <v>9</v>
      </c>
      <c r="E250" s="119" t="s">
        <v>10</v>
      </c>
      <c r="F250" s="119" t="s">
        <v>188</v>
      </c>
      <c r="G250" s="119" t="s">
        <v>478</v>
      </c>
      <c r="H250" s="120" t="s">
        <v>476</v>
      </c>
    </row>
    <row r="251" spans="1:8" hidden="1" x14ac:dyDescent="0.35">
      <c r="A251" s="115" t="s">
        <v>489</v>
      </c>
      <c r="B251" s="116" t="s">
        <v>630</v>
      </c>
      <c r="C251" s="116" t="s">
        <v>27</v>
      </c>
      <c r="D251" s="116" t="s">
        <v>9</v>
      </c>
      <c r="E251" s="116" t="s">
        <v>10</v>
      </c>
      <c r="F251" s="116" t="s">
        <v>188</v>
      </c>
      <c r="G251" s="116" t="s">
        <v>478</v>
      </c>
      <c r="H251" s="117" t="s">
        <v>476</v>
      </c>
    </row>
    <row r="252" spans="1:8" hidden="1" x14ac:dyDescent="0.35">
      <c r="A252" s="118" t="s">
        <v>502</v>
      </c>
      <c r="B252" s="119" t="s">
        <v>631</v>
      </c>
      <c r="C252" s="119" t="s">
        <v>27</v>
      </c>
      <c r="D252" s="119" t="s">
        <v>9</v>
      </c>
      <c r="E252" s="119" t="s">
        <v>10</v>
      </c>
      <c r="F252" s="119" t="s">
        <v>188</v>
      </c>
      <c r="G252" s="119" t="s">
        <v>478</v>
      </c>
      <c r="H252" s="120" t="s">
        <v>476</v>
      </c>
    </row>
    <row r="253" spans="1:8" hidden="1" x14ac:dyDescent="0.35">
      <c r="A253" s="115" t="s">
        <v>491</v>
      </c>
      <c r="B253" s="116" t="s">
        <v>632</v>
      </c>
      <c r="C253" s="116" t="s">
        <v>27</v>
      </c>
      <c r="D253" s="116" t="s">
        <v>9</v>
      </c>
      <c r="E253" s="116" t="s">
        <v>10</v>
      </c>
      <c r="F253" s="116" t="s">
        <v>188</v>
      </c>
      <c r="G253" s="116" t="s">
        <v>478</v>
      </c>
      <c r="H253" s="117" t="s">
        <v>476</v>
      </c>
    </row>
    <row r="254" spans="1:8" hidden="1" x14ac:dyDescent="0.35">
      <c r="A254" s="118" t="s">
        <v>533</v>
      </c>
      <c r="B254" s="119" t="s">
        <v>534</v>
      </c>
      <c r="C254" s="119" t="s">
        <v>27</v>
      </c>
      <c r="D254" s="119" t="s">
        <v>9</v>
      </c>
      <c r="E254" s="119" t="s">
        <v>10</v>
      </c>
      <c r="F254" s="119" t="s">
        <v>188</v>
      </c>
      <c r="G254" s="119" t="s">
        <v>478</v>
      </c>
      <c r="H254" s="120" t="s">
        <v>476</v>
      </c>
    </row>
    <row r="255" spans="1:8" hidden="1" x14ac:dyDescent="0.35">
      <c r="A255" s="115" t="s">
        <v>633</v>
      </c>
      <c r="B255" s="116" t="s">
        <v>534</v>
      </c>
      <c r="C255" s="116" t="s">
        <v>27</v>
      </c>
      <c r="D255" s="116" t="s">
        <v>9</v>
      </c>
      <c r="E255" s="116" t="s">
        <v>2</v>
      </c>
      <c r="F255" s="116" t="s">
        <v>188</v>
      </c>
      <c r="G255" s="116" t="s">
        <v>478</v>
      </c>
      <c r="H255" s="117" t="s">
        <v>476</v>
      </c>
    </row>
    <row r="256" spans="1:8" hidden="1" x14ac:dyDescent="0.35">
      <c r="A256" s="118" t="s">
        <v>537</v>
      </c>
      <c r="B256" s="119" t="s">
        <v>634</v>
      </c>
      <c r="C256" s="119" t="s">
        <v>27</v>
      </c>
      <c r="D256" s="119" t="s">
        <v>9</v>
      </c>
      <c r="E256" s="119" t="s">
        <v>10</v>
      </c>
      <c r="F256" s="119" t="s">
        <v>188</v>
      </c>
      <c r="G256" s="119" t="s">
        <v>478</v>
      </c>
      <c r="H256" s="120" t="s">
        <v>476</v>
      </c>
    </row>
    <row r="257" spans="1:8" hidden="1" x14ac:dyDescent="0.35">
      <c r="A257" s="115" t="s">
        <v>500</v>
      </c>
      <c r="B257" s="116" t="s">
        <v>635</v>
      </c>
      <c r="C257" s="116" t="s">
        <v>27</v>
      </c>
      <c r="D257" s="116" t="s">
        <v>9</v>
      </c>
      <c r="E257" s="116" t="s">
        <v>10</v>
      </c>
      <c r="F257" s="116" t="s">
        <v>188</v>
      </c>
      <c r="G257" s="116" t="s">
        <v>478</v>
      </c>
      <c r="H257" s="117" t="s">
        <v>476</v>
      </c>
    </row>
    <row r="258" spans="1:8" hidden="1" x14ac:dyDescent="0.35">
      <c r="A258" s="118" t="s">
        <v>636</v>
      </c>
      <c r="B258" s="119" t="s">
        <v>635</v>
      </c>
      <c r="C258" s="119" t="s">
        <v>27</v>
      </c>
      <c r="D258" s="119" t="s">
        <v>9</v>
      </c>
      <c r="E258" s="119" t="s">
        <v>2</v>
      </c>
      <c r="F258" s="119" t="s">
        <v>188</v>
      </c>
      <c r="G258" s="119" t="s">
        <v>478</v>
      </c>
      <c r="H258" s="120" t="s">
        <v>476</v>
      </c>
    </row>
    <row r="259" spans="1:8" hidden="1" x14ac:dyDescent="0.35">
      <c r="A259" s="115" t="s">
        <v>637</v>
      </c>
      <c r="B259" s="116" t="s">
        <v>638</v>
      </c>
      <c r="C259" s="116" t="s">
        <v>30</v>
      </c>
      <c r="D259" s="116" t="s">
        <v>9</v>
      </c>
      <c r="E259" s="116" t="s">
        <v>10</v>
      </c>
      <c r="F259" s="116" t="s">
        <v>188</v>
      </c>
      <c r="G259" s="116" t="s">
        <v>478</v>
      </c>
      <c r="H259" s="117" t="s">
        <v>476</v>
      </c>
    </row>
    <row r="260" spans="1:8" hidden="1" x14ac:dyDescent="0.35">
      <c r="A260" s="118" t="s">
        <v>639</v>
      </c>
      <c r="B260" s="119" t="s">
        <v>640</v>
      </c>
      <c r="C260" s="119" t="s">
        <v>30</v>
      </c>
      <c r="D260" s="119" t="s">
        <v>9</v>
      </c>
      <c r="E260" s="119" t="s">
        <v>2</v>
      </c>
      <c r="F260" s="119" t="s">
        <v>188</v>
      </c>
      <c r="G260" s="119" t="s">
        <v>478</v>
      </c>
      <c r="H260" s="120" t="s">
        <v>476</v>
      </c>
    </row>
    <row r="261" spans="1:8" hidden="1" x14ac:dyDescent="0.35">
      <c r="A261" s="115" t="s">
        <v>543</v>
      </c>
      <c r="B261" s="116" t="s">
        <v>641</v>
      </c>
      <c r="C261" s="116" t="s">
        <v>28</v>
      </c>
      <c r="D261" s="116" t="s">
        <v>9</v>
      </c>
      <c r="E261" s="116" t="s">
        <v>10</v>
      </c>
      <c r="F261" s="116" t="s">
        <v>188</v>
      </c>
      <c r="G261" s="116" t="s">
        <v>478</v>
      </c>
      <c r="H261" s="117" t="s">
        <v>476</v>
      </c>
    </row>
    <row r="262" spans="1:8" hidden="1" x14ac:dyDescent="0.35">
      <c r="A262" s="118" t="s">
        <v>510</v>
      </c>
      <c r="B262" s="119" t="s">
        <v>642</v>
      </c>
      <c r="C262" s="119" t="s">
        <v>28</v>
      </c>
      <c r="D262" s="119" t="s">
        <v>9</v>
      </c>
      <c r="E262" s="119" t="s">
        <v>10</v>
      </c>
      <c r="F262" s="119" t="s">
        <v>188</v>
      </c>
      <c r="G262" s="119" t="s">
        <v>478</v>
      </c>
      <c r="H262" s="120" t="s">
        <v>476</v>
      </c>
    </row>
    <row r="263" spans="1:8" hidden="1" x14ac:dyDescent="0.35">
      <c r="A263" s="115" t="s">
        <v>512</v>
      </c>
      <c r="B263" s="116" t="s">
        <v>643</v>
      </c>
      <c r="C263" s="116" t="s">
        <v>28</v>
      </c>
      <c r="D263" s="116" t="s">
        <v>9</v>
      </c>
      <c r="E263" s="116" t="s">
        <v>10</v>
      </c>
      <c r="F263" s="116" t="s">
        <v>188</v>
      </c>
      <c r="G263" s="116" t="s">
        <v>478</v>
      </c>
      <c r="H263" s="117" t="s">
        <v>476</v>
      </c>
    </row>
    <row r="264" spans="1:8" hidden="1" x14ac:dyDescent="0.35">
      <c r="A264" s="118" t="s">
        <v>513</v>
      </c>
      <c r="B264" s="119" t="s">
        <v>644</v>
      </c>
      <c r="C264" s="119" t="s">
        <v>28</v>
      </c>
      <c r="D264" s="119" t="s">
        <v>9</v>
      </c>
      <c r="E264" s="119" t="s">
        <v>10</v>
      </c>
      <c r="F264" s="119" t="s">
        <v>188</v>
      </c>
      <c r="G264" s="119" t="s">
        <v>478</v>
      </c>
      <c r="H264" s="120" t="s">
        <v>476</v>
      </c>
    </row>
    <row r="265" spans="1:8" hidden="1" x14ac:dyDescent="0.35">
      <c r="A265" s="115" t="s">
        <v>645</v>
      </c>
      <c r="B265" s="116" t="s">
        <v>644</v>
      </c>
      <c r="C265" s="116" t="s">
        <v>28</v>
      </c>
      <c r="D265" s="116" t="s">
        <v>9</v>
      </c>
      <c r="E265" s="116" t="s">
        <v>2</v>
      </c>
      <c r="F265" s="116" t="s">
        <v>188</v>
      </c>
      <c r="G265" s="116" t="s">
        <v>478</v>
      </c>
      <c r="H265" s="117" t="s">
        <v>476</v>
      </c>
    </row>
    <row r="266" spans="1:8" hidden="1" x14ac:dyDescent="0.35">
      <c r="A266" s="118" t="s">
        <v>504</v>
      </c>
      <c r="B266" s="119" t="s">
        <v>646</v>
      </c>
      <c r="C266" s="119" t="s">
        <v>14</v>
      </c>
      <c r="D266" s="119" t="s">
        <v>9</v>
      </c>
      <c r="E266" s="119" t="s">
        <v>10</v>
      </c>
      <c r="F266" s="119" t="s">
        <v>188</v>
      </c>
      <c r="G266" s="119" t="s">
        <v>478</v>
      </c>
      <c r="H266" s="120" t="s">
        <v>476</v>
      </c>
    </row>
    <row r="267" spans="1:8" hidden="1" x14ac:dyDescent="0.35">
      <c r="A267" s="115" t="s">
        <v>505</v>
      </c>
      <c r="B267" s="116" t="s">
        <v>506</v>
      </c>
      <c r="C267" s="116" t="s">
        <v>14</v>
      </c>
      <c r="D267" s="116" t="s">
        <v>9</v>
      </c>
      <c r="E267" s="116" t="s">
        <v>10</v>
      </c>
      <c r="F267" s="116" t="s">
        <v>188</v>
      </c>
      <c r="G267" s="116" t="s">
        <v>478</v>
      </c>
      <c r="H267" s="117" t="s">
        <v>476</v>
      </c>
    </row>
    <row r="268" spans="1:8" hidden="1" x14ac:dyDescent="0.35">
      <c r="A268" s="118" t="s">
        <v>493</v>
      </c>
      <c r="B268" s="119" t="s">
        <v>647</v>
      </c>
      <c r="C268" s="119" t="s">
        <v>14</v>
      </c>
      <c r="D268" s="119" t="s">
        <v>9</v>
      </c>
      <c r="E268" s="119" t="s">
        <v>10</v>
      </c>
      <c r="F268" s="119" t="s">
        <v>188</v>
      </c>
      <c r="G268" s="119" t="s">
        <v>478</v>
      </c>
      <c r="H268" s="120" t="s">
        <v>476</v>
      </c>
    </row>
    <row r="269" spans="1:8" hidden="1" x14ac:dyDescent="0.35">
      <c r="A269" s="115" t="s">
        <v>494</v>
      </c>
      <c r="B269" s="116" t="s">
        <v>648</v>
      </c>
      <c r="C269" s="116" t="s">
        <v>14</v>
      </c>
      <c r="D269" s="116" t="s">
        <v>9</v>
      </c>
      <c r="E269" s="116" t="s">
        <v>10</v>
      </c>
      <c r="F269" s="116" t="s">
        <v>188</v>
      </c>
      <c r="G269" s="116" t="s">
        <v>478</v>
      </c>
      <c r="H269" s="117" t="s">
        <v>476</v>
      </c>
    </row>
    <row r="270" spans="1:8" hidden="1" x14ac:dyDescent="0.35">
      <c r="A270" s="118" t="s">
        <v>495</v>
      </c>
      <c r="B270" s="119" t="s">
        <v>649</v>
      </c>
      <c r="C270" s="119" t="s">
        <v>14</v>
      </c>
      <c r="D270" s="119" t="s">
        <v>9</v>
      </c>
      <c r="E270" s="119" t="s">
        <v>10</v>
      </c>
      <c r="F270" s="119" t="s">
        <v>188</v>
      </c>
      <c r="G270" s="119" t="s">
        <v>478</v>
      </c>
      <c r="H270" s="120" t="s">
        <v>476</v>
      </c>
    </row>
    <row r="271" spans="1:8" hidden="1" x14ac:dyDescent="0.35">
      <c r="A271" s="115" t="s">
        <v>488</v>
      </c>
      <c r="B271" s="116" t="s">
        <v>650</v>
      </c>
      <c r="C271" s="116" t="s">
        <v>14</v>
      </c>
      <c r="D271" s="116" t="s">
        <v>9</v>
      </c>
      <c r="E271" s="116" t="s">
        <v>10</v>
      </c>
      <c r="F271" s="116" t="s">
        <v>188</v>
      </c>
      <c r="G271" s="116" t="s">
        <v>478</v>
      </c>
      <c r="H271" s="117" t="s">
        <v>476</v>
      </c>
    </row>
    <row r="272" spans="1:8" hidden="1" x14ac:dyDescent="0.35">
      <c r="A272" s="118" t="s">
        <v>532</v>
      </c>
      <c r="B272" s="119" t="s">
        <v>651</v>
      </c>
      <c r="C272" s="119" t="s">
        <v>14</v>
      </c>
      <c r="D272" s="119" t="s">
        <v>9</v>
      </c>
      <c r="E272" s="119" t="s">
        <v>10</v>
      </c>
      <c r="F272" s="119" t="s">
        <v>188</v>
      </c>
      <c r="G272" s="119" t="s">
        <v>478</v>
      </c>
      <c r="H272" s="120" t="s">
        <v>476</v>
      </c>
    </row>
    <row r="273" spans="1:8" hidden="1" x14ac:dyDescent="0.35">
      <c r="A273" s="115" t="s">
        <v>652</v>
      </c>
      <c r="B273" s="116" t="s">
        <v>506</v>
      </c>
      <c r="C273" s="116" t="s">
        <v>14</v>
      </c>
      <c r="D273" s="116" t="s">
        <v>9</v>
      </c>
      <c r="E273" s="116" t="s">
        <v>2</v>
      </c>
      <c r="F273" s="116" t="s">
        <v>188</v>
      </c>
      <c r="G273" s="116" t="s">
        <v>478</v>
      </c>
      <c r="H273" s="117" t="s">
        <v>476</v>
      </c>
    </row>
    <row r="274" spans="1:8" hidden="1" x14ac:dyDescent="0.35">
      <c r="A274" s="118" t="s">
        <v>529</v>
      </c>
      <c r="B274" s="119" t="s">
        <v>530</v>
      </c>
      <c r="C274" s="119" t="s">
        <v>15</v>
      </c>
      <c r="D274" s="119" t="s">
        <v>9</v>
      </c>
      <c r="E274" s="119" t="s">
        <v>10</v>
      </c>
      <c r="F274" s="119" t="s">
        <v>188</v>
      </c>
      <c r="G274" s="119" t="s">
        <v>478</v>
      </c>
      <c r="H274" s="120" t="s">
        <v>476</v>
      </c>
    </row>
    <row r="275" spans="1:8" hidden="1" x14ac:dyDescent="0.35">
      <c r="A275" s="115" t="s">
        <v>538</v>
      </c>
      <c r="B275" s="116" t="s">
        <v>653</v>
      </c>
      <c r="C275" s="116" t="s">
        <v>16</v>
      </c>
      <c r="D275" s="116" t="s">
        <v>9</v>
      </c>
      <c r="E275" s="116" t="s">
        <v>10</v>
      </c>
      <c r="F275" s="116" t="s">
        <v>188</v>
      </c>
      <c r="G275" s="116" t="s">
        <v>478</v>
      </c>
      <c r="H275" s="117" t="s">
        <v>476</v>
      </c>
    </row>
    <row r="276" spans="1:8" hidden="1" x14ac:dyDescent="0.35">
      <c r="A276" s="118" t="s">
        <v>545</v>
      </c>
      <c r="B276" s="119" t="s">
        <v>546</v>
      </c>
      <c r="C276" s="119" t="s">
        <v>16</v>
      </c>
      <c r="D276" s="119" t="s">
        <v>9</v>
      </c>
      <c r="E276" s="119" t="s">
        <v>10</v>
      </c>
      <c r="F276" s="119" t="s">
        <v>188</v>
      </c>
      <c r="G276" s="119" t="s">
        <v>478</v>
      </c>
      <c r="H276" s="120" t="s">
        <v>476</v>
      </c>
    </row>
    <row r="277" spans="1:8" hidden="1" x14ac:dyDescent="0.35">
      <c r="A277" s="115" t="s">
        <v>547</v>
      </c>
      <c r="B277" s="116" t="s">
        <v>654</v>
      </c>
      <c r="C277" s="116" t="s">
        <v>16</v>
      </c>
      <c r="D277" s="116" t="s">
        <v>9</v>
      </c>
      <c r="E277" s="116" t="s">
        <v>10</v>
      </c>
      <c r="F277" s="116" t="s">
        <v>188</v>
      </c>
      <c r="G277" s="116" t="s">
        <v>478</v>
      </c>
      <c r="H277" s="117" t="s">
        <v>476</v>
      </c>
    </row>
    <row r="278" spans="1:8" hidden="1" x14ac:dyDescent="0.35">
      <c r="A278" s="118" t="s">
        <v>539</v>
      </c>
      <c r="B278" s="119" t="s">
        <v>655</v>
      </c>
      <c r="C278" s="119" t="s">
        <v>16</v>
      </c>
      <c r="D278" s="119" t="s">
        <v>9</v>
      </c>
      <c r="E278" s="119" t="s">
        <v>10</v>
      </c>
      <c r="F278" s="119" t="s">
        <v>188</v>
      </c>
      <c r="G278" s="119" t="s">
        <v>478</v>
      </c>
      <c r="H278" s="120" t="s">
        <v>476</v>
      </c>
    </row>
    <row r="279" spans="1:8" hidden="1" x14ac:dyDescent="0.35">
      <c r="A279" s="115" t="s">
        <v>540</v>
      </c>
      <c r="B279" s="116" t="s">
        <v>656</v>
      </c>
      <c r="C279" s="116" t="s">
        <v>16</v>
      </c>
      <c r="D279" s="116" t="s">
        <v>9</v>
      </c>
      <c r="E279" s="116" t="s">
        <v>10</v>
      </c>
      <c r="F279" s="116" t="s">
        <v>188</v>
      </c>
      <c r="G279" s="116" t="s">
        <v>478</v>
      </c>
      <c r="H279" s="117" t="s">
        <v>476</v>
      </c>
    </row>
    <row r="280" spans="1:8" hidden="1" x14ac:dyDescent="0.35">
      <c r="A280" s="118" t="s">
        <v>541</v>
      </c>
      <c r="B280" s="119" t="s">
        <v>542</v>
      </c>
      <c r="C280" s="119" t="s">
        <v>16</v>
      </c>
      <c r="D280" s="119" t="s">
        <v>9</v>
      </c>
      <c r="E280" s="119" t="s">
        <v>10</v>
      </c>
      <c r="F280" s="119" t="s">
        <v>188</v>
      </c>
      <c r="G280" s="119" t="s">
        <v>478</v>
      </c>
      <c r="H280" s="120" t="s">
        <v>476</v>
      </c>
    </row>
    <row r="281" spans="1:8" hidden="1" x14ac:dyDescent="0.35">
      <c r="A281" s="115" t="s">
        <v>657</v>
      </c>
      <c r="B281" s="116" t="s">
        <v>520</v>
      </c>
      <c r="C281" s="116" t="s">
        <v>16</v>
      </c>
      <c r="D281" s="116" t="s">
        <v>9</v>
      </c>
      <c r="E281" s="116" t="s">
        <v>2</v>
      </c>
      <c r="F281" s="116" t="s">
        <v>188</v>
      </c>
      <c r="G281" s="116" t="s">
        <v>478</v>
      </c>
      <c r="H281" s="117" t="s">
        <v>476</v>
      </c>
    </row>
    <row r="282" spans="1:8" hidden="1" x14ac:dyDescent="0.35">
      <c r="A282" s="118" t="s">
        <v>544</v>
      </c>
      <c r="B282" s="119" t="s">
        <v>658</v>
      </c>
      <c r="C282" s="119" t="s">
        <v>16</v>
      </c>
      <c r="D282" s="119" t="s">
        <v>9</v>
      </c>
      <c r="E282" s="119" t="s">
        <v>10</v>
      </c>
      <c r="F282" s="119" t="s">
        <v>188</v>
      </c>
      <c r="G282" s="119" t="s">
        <v>478</v>
      </c>
      <c r="H282" s="120" t="s">
        <v>476</v>
      </c>
    </row>
    <row r="283" spans="1:8" hidden="1" x14ac:dyDescent="0.35">
      <c r="A283" s="115" t="s">
        <v>507</v>
      </c>
      <c r="B283" s="116" t="s">
        <v>659</v>
      </c>
      <c r="C283" s="116" t="s">
        <v>16</v>
      </c>
      <c r="D283" s="116" t="s">
        <v>9</v>
      </c>
      <c r="E283" s="116" t="s">
        <v>10</v>
      </c>
      <c r="F283" s="116" t="s">
        <v>188</v>
      </c>
      <c r="G283" s="116" t="s">
        <v>478</v>
      </c>
      <c r="H283" s="117" t="s">
        <v>476</v>
      </c>
    </row>
    <row r="284" spans="1:8" hidden="1" x14ac:dyDescent="0.35">
      <c r="A284" s="118" t="s">
        <v>508</v>
      </c>
      <c r="B284" s="119" t="s">
        <v>509</v>
      </c>
      <c r="C284" s="119" t="s">
        <v>16</v>
      </c>
      <c r="D284" s="119" t="s">
        <v>9</v>
      </c>
      <c r="E284" s="119" t="s">
        <v>10</v>
      </c>
      <c r="F284" s="119" t="s">
        <v>188</v>
      </c>
      <c r="G284" s="119" t="s">
        <v>478</v>
      </c>
      <c r="H284" s="120" t="s">
        <v>476</v>
      </c>
    </row>
    <row r="285" spans="1:8" hidden="1" x14ac:dyDescent="0.35">
      <c r="A285" s="115" t="s">
        <v>660</v>
      </c>
      <c r="B285" s="116" t="s">
        <v>518</v>
      </c>
      <c r="C285" s="116" t="s">
        <v>16</v>
      </c>
      <c r="D285" s="116" t="s">
        <v>9</v>
      </c>
      <c r="E285" s="116" t="s">
        <v>2</v>
      </c>
      <c r="F285" s="116" t="s">
        <v>188</v>
      </c>
      <c r="G285" s="116" t="s">
        <v>478</v>
      </c>
      <c r="H285" s="117" t="s">
        <v>476</v>
      </c>
    </row>
    <row r="286" spans="1:8" hidden="1" x14ac:dyDescent="0.35">
      <c r="A286" s="118" t="s">
        <v>661</v>
      </c>
      <c r="B286" s="119" t="s">
        <v>522</v>
      </c>
      <c r="C286" s="119" t="s">
        <v>16</v>
      </c>
      <c r="D286" s="119" t="s">
        <v>9</v>
      </c>
      <c r="E286" s="119" t="s">
        <v>2</v>
      </c>
      <c r="F286" s="119" t="s">
        <v>188</v>
      </c>
      <c r="G286" s="119" t="s">
        <v>478</v>
      </c>
      <c r="H286" s="120" t="s">
        <v>476</v>
      </c>
    </row>
    <row r="287" spans="1:8" hidden="1" x14ac:dyDescent="0.35">
      <c r="A287" s="115" t="s">
        <v>511</v>
      </c>
      <c r="B287" s="116" t="s">
        <v>662</v>
      </c>
      <c r="C287" s="116" t="s">
        <v>16</v>
      </c>
      <c r="D287" s="116" t="s">
        <v>9</v>
      </c>
      <c r="E287" s="116" t="s">
        <v>10</v>
      </c>
      <c r="F287" s="116" t="s">
        <v>188</v>
      </c>
      <c r="G287" s="116" t="s">
        <v>478</v>
      </c>
      <c r="H287" s="117" t="s">
        <v>476</v>
      </c>
    </row>
    <row r="288" spans="1:8" hidden="1" x14ac:dyDescent="0.35">
      <c r="A288" s="118" t="s">
        <v>514</v>
      </c>
      <c r="B288" s="119" t="s">
        <v>11</v>
      </c>
      <c r="C288" s="119" t="s">
        <v>16</v>
      </c>
      <c r="D288" s="119" t="s">
        <v>9</v>
      </c>
      <c r="E288" s="119" t="s">
        <v>10</v>
      </c>
      <c r="F288" s="119" t="s">
        <v>188</v>
      </c>
      <c r="G288" s="119" t="s">
        <v>478</v>
      </c>
      <c r="H288" s="120" t="s">
        <v>476</v>
      </c>
    </row>
    <row r="289" spans="1:8" hidden="1" x14ac:dyDescent="0.35">
      <c r="A289" s="115" t="s">
        <v>517</v>
      </c>
      <c r="B289" s="116" t="s">
        <v>518</v>
      </c>
      <c r="C289" s="116" t="s">
        <v>16</v>
      </c>
      <c r="D289" s="116" t="s">
        <v>9</v>
      </c>
      <c r="E289" s="116" t="s">
        <v>10</v>
      </c>
      <c r="F289" s="116" t="s">
        <v>188</v>
      </c>
      <c r="G289" s="116" t="s">
        <v>478</v>
      </c>
      <c r="H289" s="117" t="s">
        <v>476</v>
      </c>
    </row>
    <row r="290" spans="1:8" hidden="1" x14ac:dyDescent="0.35">
      <c r="A290" s="118" t="s">
        <v>519</v>
      </c>
      <c r="B290" s="119" t="s">
        <v>520</v>
      </c>
      <c r="C290" s="119" t="s">
        <v>16</v>
      </c>
      <c r="D290" s="119" t="s">
        <v>9</v>
      </c>
      <c r="E290" s="119" t="s">
        <v>10</v>
      </c>
      <c r="F290" s="119" t="s">
        <v>188</v>
      </c>
      <c r="G290" s="119" t="s">
        <v>478</v>
      </c>
      <c r="H290" s="120" t="s">
        <v>476</v>
      </c>
    </row>
    <row r="291" spans="1:8" hidden="1" x14ac:dyDescent="0.35">
      <c r="A291" s="115" t="s">
        <v>521</v>
      </c>
      <c r="B291" s="116" t="s">
        <v>522</v>
      </c>
      <c r="C291" s="116" t="s">
        <v>16</v>
      </c>
      <c r="D291" s="116" t="s">
        <v>9</v>
      </c>
      <c r="E291" s="116" t="s">
        <v>10</v>
      </c>
      <c r="F291" s="116" t="s">
        <v>188</v>
      </c>
      <c r="G291" s="116" t="s">
        <v>478</v>
      </c>
      <c r="H291" s="117" t="s">
        <v>476</v>
      </c>
    </row>
    <row r="292" spans="1:8" hidden="1" x14ac:dyDescent="0.35">
      <c r="A292" s="118" t="s">
        <v>523</v>
      </c>
      <c r="B292" s="119" t="s">
        <v>663</v>
      </c>
      <c r="C292" s="119" t="s">
        <v>16</v>
      </c>
      <c r="D292" s="119" t="s">
        <v>9</v>
      </c>
      <c r="E292" s="119" t="s">
        <v>10</v>
      </c>
      <c r="F292" s="119" t="s">
        <v>188</v>
      </c>
      <c r="G292" s="119" t="s">
        <v>478</v>
      </c>
      <c r="H292" s="120" t="s">
        <v>476</v>
      </c>
    </row>
    <row r="293" spans="1:8" hidden="1" x14ac:dyDescent="0.35">
      <c r="A293" s="115" t="s">
        <v>664</v>
      </c>
      <c r="B293" s="116" t="s">
        <v>546</v>
      </c>
      <c r="C293" s="116" t="s">
        <v>16</v>
      </c>
      <c r="D293" s="116" t="s">
        <v>9</v>
      </c>
      <c r="E293" s="116" t="s">
        <v>2</v>
      </c>
      <c r="F293" s="116" t="s">
        <v>188</v>
      </c>
      <c r="G293" s="116" t="s">
        <v>478</v>
      </c>
      <c r="H293" s="117" t="s">
        <v>476</v>
      </c>
    </row>
    <row r="294" spans="1:8" hidden="1" x14ac:dyDescent="0.35">
      <c r="A294" s="118" t="s">
        <v>665</v>
      </c>
      <c r="B294" s="119" t="s">
        <v>542</v>
      </c>
      <c r="C294" s="119" t="s">
        <v>16</v>
      </c>
      <c r="D294" s="119" t="s">
        <v>9</v>
      </c>
      <c r="E294" s="119" t="s">
        <v>2</v>
      </c>
      <c r="F294" s="119" t="s">
        <v>188</v>
      </c>
      <c r="G294" s="119" t="s">
        <v>478</v>
      </c>
      <c r="H294" s="120" t="s">
        <v>476</v>
      </c>
    </row>
    <row r="295" spans="1:8" hidden="1" x14ac:dyDescent="0.35">
      <c r="A295" s="115" t="s">
        <v>666</v>
      </c>
      <c r="B295" s="116" t="s">
        <v>667</v>
      </c>
      <c r="C295" s="116" t="s">
        <v>16</v>
      </c>
      <c r="D295" s="116" t="s">
        <v>9</v>
      </c>
      <c r="E295" s="116" t="s">
        <v>2</v>
      </c>
      <c r="F295" s="116" t="s">
        <v>188</v>
      </c>
      <c r="G295" s="116" t="s">
        <v>478</v>
      </c>
      <c r="H295" s="117" t="s">
        <v>476</v>
      </c>
    </row>
    <row r="296" spans="1:8" hidden="1" x14ac:dyDescent="0.35">
      <c r="A296" s="118" t="s">
        <v>668</v>
      </c>
      <c r="B296" s="119" t="s">
        <v>669</v>
      </c>
      <c r="C296" s="119" t="s">
        <v>16</v>
      </c>
      <c r="D296" s="119" t="s">
        <v>9</v>
      </c>
      <c r="E296" s="119" t="s">
        <v>2</v>
      </c>
      <c r="F296" s="119" t="s">
        <v>188</v>
      </c>
      <c r="G296" s="119" t="s">
        <v>478</v>
      </c>
      <c r="H296" s="120" t="s">
        <v>476</v>
      </c>
    </row>
    <row r="297" spans="1:8" hidden="1" x14ac:dyDescent="0.35">
      <c r="A297" s="115" t="s">
        <v>524</v>
      </c>
      <c r="B297" s="116" t="s">
        <v>525</v>
      </c>
      <c r="C297" s="116" t="s">
        <v>16</v>
      </c>
      <c r="D297" s="116" t="s">
        <v>9</v>
      </c>
      <c r="E297" s="116" t="s">
        <v>10</v>
      </c>
      <c r="F297" s="116" t="s">
        <v>188</v>
      </c>
      <c r="G297" s="116" t="s">
        <v>478</v>
      </c>
      <c r="H297" s="117" t="s">
        <v>476</v>
      </c>
    </row>
    <row r="298" spans="1:8" hidden="1" x14ac:dyDescent="0.35">
      <c r="A298" s="118" t="s">
        <v>526</v>
      </c>
      <c r="B298" s="119" t="s">
        <v>669</v>
      </c>
      <c r="C298" s="119" t="s">
        <v>16</v>
      </c>
      <c r="D298" s="119" t="s">
        <v>9</v>
      </c>
      <c r="E298" s="119" t="s">
        <v>10</v>
      </c>
      <c r="F298" s="119" t="s">
        <v>188</v>
      </c>
      <c r="G298" s="119" t="s">
        <v>478</v>
      </c>
      <c r="H298" s="120" t="s">
        <v>476</v>
      </c>
    </row>
    <row r="299" spans="1:8" hidden="1" x14ac:dyDescent="0.35">
      <c r="A299" s="115" t="s">
        <v>670</v>
      </c>
      <c r="B299" s="116" t="s">
        <v>525</v>
      </c>
      <c r="C299" s="116" t="s">
        <v>16</v>
      </c>
      <c r="D299" s="116" t="s">
        <v>9</v>
      </c>
      <c r="E299" s="116" t="s">
        <v>2</v>
      </c>
      <c r="F299" s="116" t="s">
        <v>188</v>
      </c>
      <c r="G299" s="116" t="s">
        <v>478</v>
      </c>
      <c r="H299" s="117" t="s">
        <v>476</v>
      </c>
    </row>
    <row r="300" spans="1:8" hidden="1" x14ac:dyDescent="0.35">
      <c r="A300" s="118" t="s">
        <v>671</v>
      </c>
      <c r="B300" s="119" t="s">
        <v>11</v>
      </c>
      <c r="C300" s="119" t="s">
        <v>16</v>
      </c>
      <c r="D300" s="119" t="s">
        <v>9</v>
      </c>
      <c r="E300" s="119" t="s">
        <v>2</v>
      </c>
      <c r="F300" s="119" t="s">
        <v>188</v>
      </c>
      <c r="G300" s="119" t="s">
        <v>478</v>
      </c>
      <c r="H300" s="120" t="s">
        <v>476</v>
      </c>
    </row>
    <row r="301" spans="1:8" hidden="1" x14ac:dyDescent="0.35">
      <c r="A301" s="115" t="s">
        <v>515</v>
      </c>
      <c r="B301" s="116" t="s">
        <v>672</v>
      </c>
      <c r="C301" s="116" t="s">
        <v>17</v>
      </c>
      <c r="D301" s="116" t="s">
        <v>9</v>
      </c>
      <c r="E301" s="116" t="s">
        <v>10</v>
      </c>
      <c r="F301" s="116" t="s">
        <v>188</v>
      </c>
      <c r="G301" s="116" t="s">
        <v>478</v>
      </c>
      <c r="H301" s="117" t="s">
        <v>476</v>
      </c>
    </row>
    <row r="302" spans="1:8" ht="15" hidden="1" thickBot="1" x14ac:dyDescent="0.4">
      <c r="A302" s="121" t="s">
        <v>516</v>
      </c>
      <c r="B302" s="122" t="s">
        <v>673</v>
      </c>
      <c r="C302" s="122" t="s">
        <v>17</v>
      </c>
      <c r="D302" s="122" t="s">
        <v>9</v>
      </c>
      <c r="E302" s="122" t="s">
        <v>10</v>
      </c>
      <c r="F302" s="122" t="s">
        <v>188</v>
      </c>
      <c r="G302" s="122" t="s">
        <v>478</v>
      </c>
      <c r="H302" s="123" t="s">
        <v>476</v>
      </c>
    </row>
  </sheetData>
  <phoneticPr fontId="3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146050</xdr:colOff>
                <xdr:row>222</xdr:row>
                <xdr:rowOff>0</xdr:rowOff>
              </from>
              <to>
                <xdr:col>11</xdr:col>
                <xdr:colOff>107950</xdr:colOff>
                <xdr:row>303</xdr:row>
                <xdr:rowOff>95250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workbookViewId="0">
      <selection activeCell="C4" sqref="C4"/>
    </sheetView>
  </sheetViews>
  <sheetFormatPr baseColWidth="10" defaultRowHeight="14.5" x14ac:dyDescent="0.35"/>
  <cols>
    <col min="1" max="1" width="15.54296875" customWidth="1"/>
    <col min="2" max="2" width="20.54296875" customWidth="1"/>
  </cols>
  <sheetData>
    <row r="1" spans="1:15" ht="24.75" customHeight="1" x14ac:dyDescent="0.35">
      <c r="A1" s="63" t="s">
        <v>10</v>
      </c>
      <c r="B1" s="63" t="s">
        <v>201</v>
      </c>
      <c r="C1" s="63">
        <v>6</v>
      </c>
      <c r="G1" s="214" t="s">
        <v>417</v>
      </c>
      <c r="H1" s="214"/>
      <c r="I1" s="214"/>
    </row>
    <row r="2" spans="1:15" ht="15" thickBot="1" x14ac:dyDescent="0.4">
      <c r="A2" s="18" t="s">
        <v>164</v>
      </c>
      <c r="B2" s="19" t="s">
        <v>39</v>
      </c>
      <c r="C2" s="20" t="s">
        <v>165</v>
      </c>
      <c r="D2" s="19" t="s">
        <v>485</v>
      </c>
      <c r="G2" s="22" t="s">
        <v>178</v>
      </c>
      <c r="H2" s="22" t="s">
        <v>179</v>
      </c>
      <c r="I2" s="22" t="s">
        <v>180</v>
      </c>
    </row>
    <row r="3" spans="1:15" ht="18" thickBot="1" x14ac:dyDescent="0.4">
      <c r="A3" s="60">
        <v>1</v>
      </c>
      <c r="B3">
        <v>1</v>
      </c>
      <c r="C3" t="s">
        <v>169</v>
      </c>
      <c r="D3">
        <v>1</v>
      </c>
      <c r="G3" s="17">
        <v>0</v>
      </c>
      <c r="H3" s="17">
        <v>5</v>
      </c>
      <c r="I3" s="17" t="s">
        <v>174</v>
      </c>
    </row>
    <row r="4" spans="1:15" ht="18" thickBot="1" x14ac:dyDescent="0.4">
      <c r="A4" s="60">
        <v>2</v>
      </c>
      <c r="B4">
        <v>1</v>
      </c>
      <c r="C4" t="s">
        <v>167</v>
      </c>
      <c r="D4">
        <v>2</v>
      </c>
      <c r="G4" s="17">
        <v>6</v>
      </c>
      <c r="H4" s="17">
        <v>10</v>
      </c>
      <c r="I4" s="17" t="s">
        <v>175</v>
      </c>
    </row>
    <row r="5" spans="1:15" ht="18" thickBot="1" x14ac:dyDescent="0.4">
      <c r="A5" s="60">
        <v>3</v>
      </c>
      <c r="B5">
        <v>1</v>
      </c>
      <c r="C5" t="s">
        <v>167</v>
      </c>
      <c r="D5">
        <v>2</v>
      </c>
      <c r="G5" s="17">
        <v>11</v>
      </c>
      <c r="H5" s="17">
        <v>16</v>
      </c>
      <c r="I5" s="17" t="s">
        <v>176</v>
      </c>
      <c r="N5" s="68"/>
      <c r="O5" s="68"/>
    </row>
    <row r="6" spans="1:15" ht="18" thickBot="1" x14ac:dyDescent="0.4">
      <c r="A6" s="60">
        <v>4</v>
      </c>
      <c r="B6">
        <v>1</v>
      </c>
      <c r="C6" t="s">
        <v>167</v>
      </c>
      <c r="D6">
        <v>2</v>
      </c>
      <c r="G6" s="17">
        <v>17</v>
      </c>
      <c r="H6" s="17">
        <v>20</v>
      </c>
      <c r="I6" s="17" t="s">
        <v>177</v>
      </c>
      <c r="N6" s="68"/>
      <c r="O6" s="68"/>
    </row>
    <row r="7" spans="1:15" ht="18" thickBot="1" x14ac:dyDescent="0.4">
      <c r="A7" s="60">
        <v>5</v>
      </c>
      <c r="B7">
        <v>1</v>
      </c>
      <c r="C7" t="s">
        <v>167</v>
      </c>
      <c r="D7">
        <v>2</v>
      </c>
      <c r="N7" s="68"/>
      <c r="O7" s="68"/>
    </row>
    <row r="8" spans="1:15" ht="18" thickBot="1" x14ac:dyDescent="0.4">
      <c r="A8" s="60">
        <v>6</v>
      </c>
      <c r="B8">
        <v>1</v>
      </c>
      <c r="C8" t="s">
        <v>168</v>
      </c>
      <c r="D8">
        <v>2</v>
      </c>
      <c r="N8" s="69"/>
      <c r="O8" s="70"/>
    </row>
    <row r="9" spans="1:15" ht="18" thickBot="1" x14ac:dyDescent="0.4">
      <c r="A9" s="60">
        <v>7</v>
      </c>
      <c r="B9">
        <v>1</v>
      </c>
      <c r="C9" t="s">
        <v>167</v>
      </c>
      <c r="D9">
        <v>2</v>
      </c>
      <c r="G9" s="213"/>
      <c r="H9" s="213"/>
    </row>
    <row r="10" spans="1:15" ht="18" thickBot="1" x14ac:dyDescent="0.4">
      <c r="A10" s="60">
        <v>8</v>
      </c>
      <c r="B10">
        <v>1</v>
      </c>
      <c r="C10" t="s">
        <v>167</v>
      </c>
      <c r="D10">
        <v>2</v>
      </c>
    </row>
    <row r="11" spans="1:15" ht="18" thickBot="1" x14ac:dyDescent="0.4">
      <c r="A11" s="60">
        <v>9</v>
      </c>
      <c r="B11">
        <v>1</v>
      </c>
      <c r="C11" t="s">
        <v>167</v>
      </c>
      <c r="D11">
        <v>2</v>
      </c>
    </row>
    <row r="12" spans="1:15" ht="18" thickBot="1" x14ac:dyDescent="0.4">
      <c r="A12" s="60">
        <v>10</v>
      </c>
      <c r="B12">
        <v>1</v>
      </c>
      <c r="C12" t="s">
        <v>166</v>
      </c>
      <c r="D12">
        <v>2</v>
      </c>
    </row>
    <row r="13" spans="1:15" ht="18" thickBot="1" x14ac:dyDescent="0.4">
      <c r="A13" s="60">
        <v>11</v>
      </c>
      <c r="B13">
        <v>1</v>
      </c>
      <c r="C13" t="s">
        <v>169</v>
      </c>
      <c r="D13">
        <v>2</v>
      </c>
    </row>
    <row r="14" spans="1:15" ht="18" thickBot="1" x14ac:dyDescent="0.4">
      <c r="A14" s="60">
        <v>12</v>
      </c>
      <c r="B14">
        <v>1</v>
      </c>
      <c r="C14" t="s">
        <v>167</v>
      </c>
      <c r="D14">
        <v>2</v>
      </c>
    </row>
    <row r="15" spans="1:15" ht="18" thickBot="1" x14ac:dyDescent="0.4">
      <c r="A15" s="60">
        <v>13</v>
      </c>
      <c r="B15">
        <v>1</v>
      </c>
      <c r="C15" t="s">
        <v>169</v>
      </c>
      <c r="D15">
        <v>2</v>
      </c>
    </row>
    <row r="16" spans="1:15" ht="18" thickBot="1" x14ac:dyDescent="0.4">
      <c r="A16" s="60">
        <v>14</v>
      </c>
      <c r="B16">
        <v>1</v>
      </c>
      <c r="C16" t="s">
        <v>169</v>
      </c>
      <c r="D16">
        <v>2</v>
      </c>
    </row>
    <row r="17" spans="1:4" ht="18" thickBot="1" x14ac:dyDescent="0.4">
      <c r="A17" s="60">
        <v>15</v>
      </c>
      <c r="B17">
        <v>1</v>
      </c>
      <c r="C17" t="s">
        <v>168</v>
      </c>
      <c r="D17">
        <v>2</v>
      </c>
    </row>
    <row r="18" spans="1:4" ht="18" thickBot="1" x14ac:dyDescent="0.4">
      <c r="A18" s="60">
        <v>16</v>
      </c>
      <c r="B18">
        <v>1</v>
      </c>
      <c r="C18" t="s">
        <v>166</v>
      </c>
      <c r="D18">
        <v>2</v>
      </c>
    </row>
    <row r="19" spans="1:4" ht="18" thickBot="1" x14ac:dyDescent="0.4">
      <c r="A19" s="60">
        <v>17</v>
      </c>
      <c r="B19">
        <v>1</v>
      </c>
      <c r="C19" t="s">
        <v>167</v>
      </c>
      <c r="D19">
        <v>2</v>
      </c>
    </row>
    <row r="20" spans="1:4" ht="18" thickBot="1" x14ac:dyDescent="0.4">
      <c r="A20" s="60">
        <v>18</v>
      </c>
      <c r="B20">
        <v>1</v>
      </c>
      <c r="C20" t="s">
        <v>167</v>
      </c>
      <c r="D20">
        <v>2</v>
      </c>
    </row>
    <row r="21" spans="1:4" ht="18" thickBot="1" x14ac:dyDescent="0.4">
      <c r="A21" s="60">
        <v>19</v>
      </c>
      <c r="B21">
        <v>1</v>
      </c>
      <c r="C21" t="s">
        <v>166</v>
      </c>
      <c r="D21">
        <v>2</v>
      </c>
    </row>
    <row r="22" spans="1:4" ht="18" thickBot="1" x14ac:dyDescent="0.4">
      <c r="A22" s="61">
        <v>20</v>
      </c>
      <c r="B22">
        <v>1</v>
      </c>
      <c r="C22" t="s">
        <v>168</v>
      </c>
      <c r="D22">
        <v>2</v>
      </c>
    </row>
    <row r="23" spans="1:4" ht="17.5" x14ac:dyDescent="0.35">
      <c r="A23" s="61" t="s">
        <v>474</v>
      </c>
      <c r="B23" s="62">
        <f>SUBTOTAL(109,Tabla101[NIVEL])</f>
        <v>20</v>
      </c>
      <c r="C23" s="92">
        <f>SUBTOTAL(103,Tabla101[CLAVE])</f>
        <v>20</v>
      </c>
      <c r="D23" s="106"/>
    </row>
  </sheetData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31750</xdr:colOff>
                <xdr:row>0</xdr:row>
                <xdr:rowOff>298450</xdr:rowOff>
              </from>
              <to>
                <xdr:col>12</xdr:col>
                <xdr:colOff>755650</xdr:colOff>
                <xdr:row>3</xdr:row>
                <xdr:rowOff>6350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19050</xdr:colOff>
                <xdr:row>5</xdr:row>
                <xdr:rowOff>19050</xdr:rowOff>
              </from>
              <to>
                <xdr:col>12</xdr:col>
                <xdr:colOff>730250</xdr:colOff>
                <xdr:row>7</xdr:row>
                <xdr:rowOff>25400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Y2" sqref="Y2"/>
    </sheetView>
  </sheetViews>
  <sheetFormatPr baseColWidth="10" defaultRowHeight="14.5" x14ac:dyDescent="0.35"/>
  <cols>
    <col min="4" max="4" width="17.1796875" customWidth="1"/>
    <col min="19" max="19" width="13" customWidth="1"/>
  </cols>
  <sheetData>
    <row r="1" spans="1:28" ht="15" thickBot="1" x14ac:dyDescent="0.4">
      <c r="O1" s="35" t="s">
        <v>468</v>
      </c>
      <c r="P1" s="35" t="s">
        <v>40</v>
      </c>
      <c r="Q1" s="35" t="s">
        <v>469</v>
      </c>
      <c r="R1" s="35" t="s">
        <v>162</v>
      </c>
      <c r="S1" s="35" t="s">
        <v>470</v>
      </c>
      <c r="T1" s="35" t="s">
        <v>471</v>
      </c>
      <c r="U1" s="35" t="s">
        <v>460</v>
      </c>
      <c r="X1" s="95" t="s">
        <v>468</v>
      </c>
      <c r="Y1" s="95" t="s">
        <v>480</v>
      </c>
      <c r="Z1" s="95" t="s">
        <v>162</v>
      </c>
      <c r="AA1" s="95" t="s">
        <v>460</v>
      </c>
      <c r="AB1" s="95" t="s">
        <v>479</v>
      </c>
    </row>
    <row r="2" spans="1:28" ht="15" thickBot="1" x14ac:dyDescent="0.4">
      <c r="A2" s="48" t="s">
        <v>196</v>
      </c>
      <c r="D2" t="s">
        <v>202</v>
      </c>
      <c r="F2" t="s">
        <v>203</v>
      </c>
      <c r="H2" t="s">
        <v>163</v>
      </c>
      <c r="J2" t="s">
        <v>407</v>
      </c>
      <c r="M2" t="s">
        <v>416</v>
      </c>
      <c r="O2" s="17" t="s">
        <v>159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159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5" thickTop="1" thickBot="1" x14ac:dyDescent="0.4">
      <c r="A3" s="51"/>
      <c r="O3" s="17" t="s">
        <v>409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409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4">
      <c r="A4" s="49" t="s">
        <v>10</v>
      </c>
      <c r="D4" s="49" t="s">
        <v>197</v>
      </c>
      <c r="F4">
        <v>1</v>
      </c>
      <c r="H4" s="49" t="s">
        <v>405</v>
      </c>
      <c r="J4" t="s">
        <v>169</v>
      </c>
      <c r="M4" s="68" t="s">
        <v>174</v>
      </c>
      <c r="O4" s="17" t="s">
        <v>418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418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4">
      <c r="A5" s="49" t="s">
        <v>2</v>
      </c>
      <c r="D5" s="49" t="s">
        <v>198</v>
      </c>
      <c r="F5">
        <v>2</v>
      </c>
      <c r="H5" s="49" t="s">
        <v>406</v>
      </c>
      <c r="J5" t="s">
        <v>168</v>
      </c>
      <c r="M5" s="68" t="s">
        <v>175</v>
      </c>
      <c r="O5" s="17" t="s">
        <v>419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419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4">
      <c r="D6" s="49" t="s">
        <v>199</v>
      </c>
      <c r="F6">
        <v>3</v>
      </c>
      <c r="J6" t="s">
        <v>167</v>
      </c>
      <c r="M6" s="68" t="s">
        <v>176</v>
      </c>
      <c r="O6" s="17" t="s">
        <v>461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461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4">
      <c r="D7" s="49" t="s">
        <v>200</v>
      </c>
      <c r="F7">
        <v>4</v>
      </c>
      <c r="J7" t="s">
        <v>166</v>
      </c>
      <c r="M7" s="68" t="s">
        <v>177</v>
      </c>
      <c r="O7" s="17" t="s">
        <v>462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462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5">
      <c r="D8" s="49" t="s">
        <v>201</v>
      </c>
      <c r="F8">
        <v>5</v>
      </c>
      <c r="O8" s="17" t="s">
        <v>463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463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5">
      <c r="F9">
        <v>6</v>
      </c>
      <c r="O9" s="17" t="s">
        <v>464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464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5">
      <c r="O10" s="17" t="s">
        <v>465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465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5">
      <c r="O11" s="17" t="s">
        <v>466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466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5">
      <c r="O12" s="17" t="s">
        <v>467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467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5">
      <c r="Q13" s="82">
        <f>SUM(Q2:Q12)</f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topLeftCell="A140" workbookViewId="0">
      <selection activeCell="AQ402" sqref="AQ402:AQ441"/>
    </sheetView>
  </sheetViews>
  <sheetFormatPr baseColWidth="10" defaultRowHeight="14.5" x14ac:dyDescent="0.35"/>
  <cols>
    <col min="1" max="1" width="9.54296875" customWidth="1"/>
    <col min="2" max="3" width="11.453125" customWidth="1"/>
    <col min="4" max="4" width="15.1796875" customWidth="1"/>
    <col min="5" max="5" width="15.7265625" customWidth="1"/>
    <col min="6" max="7" width="15.26953125" customWidth="1"/>
    <col min="8" max="8" width="13.81640625" customWidth="1"/>
    <col min="11" max="11" width="14.26953125" customWidth="1"/>
    <col min="17" max="25" width="11.81640625" customWidth="1"/>
    <col min="26" max="36" width="12.81640625" customWidth="1"/>
    <col min="40" max="40" width="11.81640625" customWidth="1"/>
    <col min="41" max="41" width="18" customWidth="1"/>
    <col min="42" max="42" width="18.453125" customWidth="1"/>
    <col min="43" max="43" width="11.26953125" customWidth="1"/>
  </cols>
  <sheetData>
    <row r="1" spans="1:43" x14ac:dyDescent="0.35">
      <c r="A1" s="74" t="s">
        <v>420</v>
      </c>
      <c r="B1" s="74" t="s">
        <v>421</v>
      </c>
      <c r="C1" s="74" t="s">
        <v>162</v>
      </c>
      <c r="D1" s="74" t="s">
        <v>422</v>
      </c>
      <c r="E1" s="74" t="s">
        <v>423</v>
      </c>
      <c r="F1" s="74" t="s">
        <v>424</v>
      </c>
      <c r="G1" s="74" t="s">
        <v>425</v>
      </c>
      <c r="H1" s="74" t="s">
        <v>426</v>
      </c>
      <c r="I1" s="74" t="s">
        <v>427</v>
      </c>
      <c r="J1" s="74" t="s">
        <v>428</v>
      </c>
      <c r="K1" s="74" t="s">
        <v>429</v>
      </c>
      <c r="L1" s="74" t="s">
        <v>416</v>
      </c>
      <c r="M1" s="74" t="s">
        <v>430</v>
      </c>
      <c r="N1" s="74" t="s">
        <v>431</v>
      </c>
      <c r="O1" s="74" t="s">
        <v>432</v>
      </c>
      <c r="P1" s="74" t="s">
        <v>433</v>
      </c>
      <c r="Q1" s="74" t="s">
        <v>434</v>
      </c>
      <c r="R1" s="74" t="s">
        <v>435</v>
      </c>
      <c r="S1" s="74" t="s">
        <v>436</v>
      </c>
      <c r="T1" s="74" t="s">
        <v>437</v>
      </c>
      <c r="U1" s="74" t="s">
        <v>438</v>
      </c>
      <c r="V1" s="74" t="s">
        <v>439</v>
      </c>
      <c r="W1" s="74" t="s">
        <v>440</v>
      </c>
      <c r="X1" s="74" t="s">
        <v>441</v>
      </c>
      <c r="Y1" s="74" t="s">
        <v>442</v>
      </c>
      <c r="Z1" s="74" t="s">
        <v>443</v>
      </c>
      <c r="AA1" s="74" t="s">
        <v>444</v>
      </c>
      <c r="AB1" s="74" t="s">
        <v>445</v>
      </c>
      <c r="AC1" s="74" t="s">
        <v>446</v>
      </c>
      <c r="AD1" s="74" t="s">
        <v>447</v>
      </c>
      <c r="AE1" s="74" t="s">
        <v>448</v>
      </c>
      <c r="AF1" s="74" t="s">
        <v>449</v>
      </c>
      <c r="AG1" s="74" t="s">
        <v>450</v>
      </c>
      <c r="AH1" s="74" t="s">
        <v>451</v>
      </c>
      <c r="AI1" s="74" t="s">
        <v>452</v>
      </c>
      <c r="AJ1" s="74" t="s">
        <v>453</v>
      </c>
      <c r="AK1" s="74" t="s">
        <v>203</v>
      </c>
      <c r="AL1" s="74" t="s">
        <v>454</v>
      </c>
      <c r="AM1" s="74" t="s">
        <v>455</v>
      </c>
      <c r="AN1" s="75" t="s">
        <v>456</v>
      </c>
      <c r="AO1" s="75" t="s">
        <v>457</v>
      </c>
      <c r="AP1" s="75" t="s">
        <v>458</v>
      </c>
      <c r="AQ1" s="75" t="s">
        <v>459</v>
      </c>
    </row>
    <row r="2" spans="1:43" x14ac:dyDescent="0.35">
      <c r="A2">
        <v>1</v>
      </c>
      <c r="B2" s="73"/>
    </row>
    <row r="3" spans="1:43" x14ac:dyDescent="0.35">
      <c r="A3">
        <v>2</v>
      </c>
      <c r="B3" s="73"/>
    </row>
    <row r="4" spans="1:43" x14ac:dyDescent="0.35">
      <c r="A4">
        <v>3</v>
      </c>
      <c r="B4" s="73"/>
    </row>
    <row r="5" spans="1:43" x14ac:dyDescent="0.35">
      <c r="A5">
        <v>4</v>
      </c>
      <c r="B5" s="73"/>
    </row>
    <row r="6" spans="1:43" x14ac:dyDescent="0.35">
      <c r="A6">
        <v>5</v>
      </c>
      <c r="B6" s="73"/>
    </row>
    <row r="7" spans="1:43" x14ac:dyDescent="0.35">
      <c r="A7">
        <v>6</v>
      </c>
      <c r="B7" s="73"/>
    </row>
    <row r="8" spans="1:43" x14ac:dyDescent="0.35">
      <c r="A8">
        <v>7</v>
      </c>
      <c r="B8" s="73"/>
    </row>
    <row r="9" spans="1:43" x14ac:dyDescent="0.35">
      <c r="A9">
        <v>8</v>
      </c>
      <c r="B9" s="73"/>
    </row>
    <row r="10" spans="1:43" x14ac:dyDescent="0.35">
      <c r="A10">
        <v>9</v>
      </c>
      <c r="B10" s="73"/>
    </row>
    <row r="11" spans="1:43" x14ac:dyDescent="0.35">
      <c r="A11">
        <v>10</v>
      </c>
      <c r="B11" s="73"/>
    </row>
    <row r="12" spans="1:43" x14ac:dyDescent="0.35">
      <c r="A12">
        <v>11</v>
      </c>
      <c r="B12" s="73"/>
    </row>
    <row r="13" spans="1:43" x14ac:dyDescent="0.35">
      <c r="A13">
        <v>12</v>
      </c>
      <c r="B13" s="73"/>
    </row>
    <row r="14" spans="1:43" x14ac:dyDescent="0.35">
      <c r="A14">
        <v>13</v>
      </c>
      <c r="B14" s="73"/>
    </row>
    <row r="15" spans="1:43" x14ac:dyDescent="0.35">
      <c r="A15">
        <v>14</v>
      </c>
      <c r="B15" s="73"/>
    </row>
    <row r="16" spans="1:43" x14ac:dyDescent="0.35">
      <c r="A16">
        <v>15</v>
      </c>
      <c r="B16" s="73"/>
    </row>
    <row r="17" spans="1:2" x14ac:dyDescent="0.35">
      <c r="A17">
        <v>16</v>
      </c>
      <c r="B17" s="73"/>
    </row>
    <row r="18" spans="1:2" x14ac:dyDescent="0.35">
      <c r="A18">
        <v>17</v>
      </c>
      <c r="B18" s="73"/>
    </row>
    <row r="19" spans="1:2" x14ac:dyDescent="0.35">
      <c r="A19">
        <v>18</v>
      </c>
      <c r="B19" s="73"/>
    </row>
    <row r="20" spans="1:2" x14ac:dyDescent="0.35">
      <c r="A20">
        <v>19</v>
      </c>
      <c r="B20" s="73"/>
    </row>
    <row r="21" spans="1:2" x14ac:dyDescent="0.35">
      <c r="A21">
        <v>20</v>
      </c>
      <c r="B21" s="73"/>
    </row>
    <row r="22" spans="1:2" x14ac:dyDescent="0.35">
      <c r="A22">
        <v>21</v>
      </c>
      <c r="B22" s="73"/>
    </row>
    <row r="23" spans="1:2" x14ac:dyDescent="0.35">
      <c r="A23">
        <v>22</v>
      </c>
      <c r="B23" s="73"/>
    </row>
    <row r="24" spans="1:2" x14ac:dyDescent="0.35">
      <c r="A24">
        <v>23</v>
      </c>
      <c r="B24" s="73"/>
    </row>
    <row r="25" spans="1:2" x14ac:dyDescent="0.35">
      <c r="A25">
        <v>24</v>
      </c>
      <c r="B25" s="73"/>
    </row>
    <row r="26" spans="1:2" x14ac:dyDescent="0.35">
      <c r="A26">
        <v>25</v>
      </c>
      <c r="B26" s="73"/>
    </row>
    <row r="27" spans="1:2" x14ac:dyDescent="0.35">
      <c r="A27">
        <v>26</v>
      </c>
      <c r="B27" s="73"/>
    </row>
    <row r="28" spans="1:2" x14ac:dyDescent="0.35">
      <c r="A28">
        <v>27</v>
      </c>
      <c r="B28" s="73"/>
    </row>
    <row r="29" spans="1:2" x14ac:dyDescent="0.35">
      <c r="A29">
        <v>28</v>
      </c>
      <c r="B29" s="73"/>
    </row>
    <row r="30" spans="1:2" x14ac:dyDescent="0.35">
      <c r="A30">
        <v>29</v>
      </c>
      <c r="B30" s="73"/>
    </row>
    <row r="31" spans="1:2" x14ac:dyDescent="0.35">
      <c r="A31">
        <v>30</v>
      </c>
      <c r="B31" s="73"/>
    </row>
    <row r="32" spans="1:2" x14ac:dyDescent="0.35">
      <c r="A32">
        <v>31</v>
      </c>
      <c r="B32" s="73"/>
    </row>
    <row r="33" spans="1:2" x14ac:dyDescent="0.35">
      <c r="A33">
        <v>32</v>
      </c>
      <c r="B33" s="73"/>
    </row>
    <row r="34" spans="1:2" x14ac:dyDescent="0.35">
      <c r="A34">
        <v>33</v>
      </c>
      <c r="B34" s="73"/>
    </row>
    <row r="35" spans="1:2" x14ac:dyDescent="0.35">
      <c r="A35">
        <v>34</v>
      </c>
      <c r="B35" s="73"/>
    </row>
    <row r="36" spans="1:2" x14ac:dyDescent="0.35">
      <c r="A36">
        <v>35</v>
      </c>
      <c r="B36" s="73"/>
    </row>
    <row r="37" spans="1:2" x14ac:dyDescent="0.35">
      <c r="A37">
        <v>36</v>
      </c>
      <c r="B37" s="73"/>
    </row>
    <row r="38" spans="1:2" x14ac:dyDescent="0.35">
      <c r="A38">
        <v>37</v>
      </c>
      <c r="B38" s="73"/>
    </row>
    <row r="39" spans="1:2" x14ac:dyDescent="0.35">
      <c r="A39">
        <v>38</v>
      </c>
      <c r="B39" s="73"/>
    </row>
    <row r="40" spans="1:2" x14ac:dyDescent="0.35">
      <c r="A40">
        <v>39</v>
      </c>
      <c r="B40" s="73"/>
    </row>
    <row r="41" spans="1:2" x14ac:dyDescent="0.35">
      <c r="A41">
        <v>40</v>
      </c>
      <c r="B41" s="73"/>
    </row>
    <row r="42" spans="1:2" x14ac:dyDescent="0.35">
      <c r="A42">
        <v>1</v>
      </c>
      <c r="B42" s="73"/>
    </row>
    <row r="43" spans="1:2" x14ac:dyDescent="0.35">
      <c r="A43">
        <v>2</v>
      </c>
      <c r="B43" s="73"/>
    </row>
    <row r="44" spans="1:2" x14ac:dyDescent="0.35">
      <c r="A44">
        <v>3</v>
      </c>
      <c r="B44" s="73"/>
    </row>
    <row r="45" spans="1:2" x14ac:dyDescent="0.35">
      <c r="A45">
        <v>4</v>
      </c>
      <c r="B45" s="73"/>
    </row>
    <row r="46" spans="1:2" x14ac:dyDescent="0.35">
      <c r="A46">
        <v>5</v>
      </c>
      <c r="B46" s="73"/>
    </row>
    <row r="47" spans="1:2" x14ac:dyDescent="0.35">
      <c r="A47">
        <v>6</v>
      </c>
      <c r="B47" s="73"/>
    </row>
    <row r="48" spans="1:2" x14ac:dyDescent="0.35">
      <c r="A48">
        <v>7</v>
      </c>
      <c r="B48" s="73"/>
    </row>
    <row r="49" spans="1:2" x14ac:dyDescent="0.35">
      <c r="A49">
        <v>8</v>
      </c>
      <c r="B49" s="73"/>
    </row>
    <row r="50" spans="1:2" x14ac:dyDescent="0.35">
      <c r="A50">
        <v>9</v>
      </c>
      <c r="B50" s="73"/>
    </row>
    <row r="51" spans="1:2" x14ac:dyDescent="0.35">
      <c r="A51">
        <v>10</v>
      </c>
      <c r="B51" s="73"/>
    </row>
    <row r="52" spans="1:2" x14ac:dyDescent="0.35">
      <c r="A52">
        <v>11</v>
      </c>
      <c r="B52" s="73"/>
    </row>
    <row r="53" spans="1:2" x14ac:dyDescent="0.35">
      <c r="A53">
        <v>12</v>
      </c>
      <c r="B53" s="73"/>
    </row>
    <row r="54" spans="1:2" x14ac:dyDescent="0.35">
      <c r="A54">
        <v>13</v>
      </c>
      <c r="B54" s="73"/>
    </row>
    <row r="55" spans="1:2" x14ac:dyDescent="0.35">
      <c r="A55">
        <v>14</v>
      </c>
      <c r="B55" s="73"/>
    </row>
    <row r="56" spans="1:2" x14ac:dyDescent="0.35">
      <c r="A56">
        <v>15</v>
      </c>
      <c r="B56" s="73"/>
    </row>
    <row r="57" spans="1:2" x14ac:dyDescent="0.35">
      <c r="A57">
        <v>16</v>
      </c>
      <c r="B57" s="73"/>
    </row>
    <row r="58" spans="1:2" x14ac:dyDescent="0.35">
      <c r="A58">
        <v>17</v>
      </c>
      <c r="B58" s="73"/>
    </row>
    <row r="59" spans="1:2" x14ac:dyDescent="0.35">
      <c r="A59">
        <v>18</v>
      </c>
      <c r="B59" s="73"/>
    </row>
    <row r="60" spans="1:2" x14ac:dyDescent="0.35">
      <c r="A60">
        <v>19</v>
      </c>
      <c r="B60" s="73"/>
    </row>
    <row r="61" spans="1:2" x14ac:dyDescent="0.35">
      <c r="A61">
        <v>20</v>
      </c>
      <c r="B61" s="73"/>
    </row>
    <row r="62" spans="1:2" x14ac:dyDescent="0.35">
      <c r="A62">
        <v>21</v>
      </c>
      <c r="B62" s="73"/>
    </row>
    <row r="63" spans="1:2" x14ac:dyDescent="0.35">
      <c r="A63">
        <v>22</v>
      </c>
      <c r="B63" s="73"/>
    </row>
    <row r="64" spans="1:2" x14ac:dyDescent="0.35">
      <c r="A64">
        <v>23</v>
      </c>
      <c r="B64" s="73"/>
    </row>
    <row r="65" spans="1:2" x14ac:dyDescent="0.35">
      <c r="A65">
        <v>24</v>
      </c>
      <c r="B65" s="73"/>
    </row>
    <row r="66" spans="1:2" x14ac:dyDescent="0.35">
      <c r="A66">
        <v>25</v>
      </c>
      <c r="B66" s="73"/>
    </row>
    <row r="67" spans="1:2" x14ac:dyDescent="0.35">
      <c r="A67">
        <v>26</v>
      </c>
      <c r="B67" s="73"/>
    </row>
    <row r="68" spans="1:2" x14ac:dyDescent="0.35">
      <c r="A68">
        <v>27</v>
      </c>
      <c r="B68" s="73"/>
    </row>
    <row r="69" spans="1:2" x14ac:dyDescent="0.35">
      <c r="A69">
        <v>28</v>
      </c>
      <c r="B69" s="73"/>
    </row>
    <row r="70" spans="1:2" x14ac:dyDescent="0.35">
      <c r="A70">
        <v>29</v>
      </c>
      <c r="B70" s="73"/>
    </row>
    <row r="71" spans="1:2" x14ac:dyDescent="0.35">
      <c r="A71">
        <v>30</v>
      </c>
      <c r="B71" s="73"/>
    </row>
    <row r="72" spans="1:2" x14ac:dyDescent="0.35">
      <c r="A72">
        <v>31</v>
      </c>
      <c r="B72" s="73"/>
    </row>
    <row r="73" spans="1:2" x14ac:dyDescent="0.35">
      <c r="A73">
        <v>32</v>
      </c>
      <c r="B73" s="73"/>
    </row>
    <row r="74" spans="1:2" x14ac:dyDescent="0.35">
      <c r="A74">
        <v>33</v>
      </c>
      <c r="B74" s="73"/>
    </row>
    <row r="75" spans="1:2" x14ac:dyDescent="0.35">
      <c r="A75">
        <v>34</v>
      </c>
      <c r="B75" s="73"/>
    </row>
    <row r="76" spans="1:2" x14ac:dyDescent="0.35">
      <c r="A76">
        <v>35</v>
      </c>
      <c r="B76" s="73"/>
    </row>
    <row r="77" spans="1:2" x14ac:dyDescent="0.35">
      <c r="A77">
        <v>36</v>
      </c>
      <c r="B77" s="73"/>
    </row>
    <row r="78" spans="1:2" x14ac:dyDescent="0.35">
      <c r="A78">
        <v>37</v>
      </c>
      <c r="B78" s="73"/>
    </row>
    <row r="79" spans="1:2" x14ac:dyDescent="0.35">
      <c r="A79">
        <v>38</v>
      </c>
      <c r="B79" s="73"/>
    </row>
    <row r="80" spans="1:2" x14ac:dyDescent="0.35">
      <c r="A80">
        <v>39</v>
      </c>
      <c r="B80" s="73"/>
    </row>
    <row r="81" spans="1:2" x14ac:dyDescent="0.35">
      <c r="A81">
        <v>40</v>
      </c>
      <c r="B81" s="73"/>
    </row>
    <row r="82" spans="1:2" x14ac:dyDescent="0.35">
      <c r="A82">
        <v>1</v>
      </c>
      <c r="B82" s="73"/>
    </row>
    <row r="83" spans="1:2" x14ac:dyDescent="0.35">
      <c r="A83">
        <v>2</v>
      </c>
      <c r="B83" s="73"/>
    </row>
    <row r="84" spans="1:2" x14ac:dyDescent="0.35">
      <c r="A84">
        <v>3</v>
      </c>
      <c r="B84" s="73"/>
    </row>
    <row r="85" spans="1:2" x14ac:dyDescent="0.35">
      <c r="A85">
        <v>4</v>
      </c>
      <c r="B85" s="73"/>
    </row>
    <row r="86" spans="1:2" x14ac:dyDescent="0.35">
      <c r="A86">
        <v>5</v>
      </c>
      <c r="B86" s="73"/>
    </row>
    <row r="87" spans="1:2" x14ac:dyDescent="0.35">
      <c r="A87">
        <v>6</v>
      </c>
      <c r="B87" s="73"/>
    </row>
    <row r="88" spans="1:2" x14ac:dyDescent="0.35">
      <c r="A88">
        <v>7</v>
      </c>
      <c r="B88" s="73"/>
    </row>
    <row r="89" spans="1:2" x14ac:dyDescent="0.35">
      <c r="A89">
        <v>8</v>
      </c>
      <c r="B89" s="73"/>
    </row>
    <row r="90" spans="1:2" x14ac:dyDescent="0.35">
      <c r="A90">
        <v>9</v>
      </c>
      <c r="B90" s="73"/>
    </row>
    <row r="91" spans="1:2" x14ac:dyDescent="0.35">
      <c r="A91">
        <v>10</v>
      </c>
      <c r="B91" s="73"/>
    </row>
    <row r="92" spans="1:2" x14ac:dyDescent="0.35">
      <c r="A92">
        <v>11</v>
      </c>
      <c r="B92" s="73"/>
    </row>
    <row r="93" spans="1:2" x14ac:dyDescent="0.35">
      <c r="A93">
        <v>12</v>
      </c>
      <c r="B93" s="73"/>
    </row>
    <row r="94" spans="1:2" x14ac:dyDescent="0.35">
      <c r="A94">
        <v>13</v>
      </c>
      <c r="B94" s="73"/>
    </row>
    <row r="95" spans="1:2" x14ac:dyDescent="0.35">
      <c r="A95">
        <v>14</v>
      </c>
      <c r="B95" s="73"/>
    </row>
    <row r="96" spans="1:2" x14ac:dyDescent="0.35">
      <c r="A96">
        <v>15</v>
      </c>
      <c r="B96" s="73"/>
    </row>
    <row r="97" spans="1:2" x14ac:dyDescent="0.35">
      <c r="A97">
        <v>16</v>
      </c>
      <c r="B97" s="73"/>
    </row>
    <row r="98" spans="1:2" x14ac:dyDescent="0.35">
      <c r="A98">
        <v>17</v>
      </c>
      <c r="B98" s="73"/>
    </row>
    <row r="99" spans="1:2" x14ac:dyDescent="0.35">
      <c r="A99">
        <v>18</v>
      </c>
      <c r="B99" s="73"/>
    </row>
    <row r="100" spans="1:2" x14ac:dyDescent="0.35">
      <c r="A100">
        <v>19</v>
      </c>
      <c r="B100" s="73"/>
    </row>
    <row r="101" spans="1:2" x14ac:dyDescent="0.35">
      <c r="A101">
        <v>20</v>
      </c>
      <c r="B101" s="73"/>
    </row>
    <row r="102" spans="1:2" x14ac:dyDescent="0.35">
      <c r="A102">
        <v>21</v>
      </c>
      <c r="B102" s="73"/>
    </row>
    <row r="103" spans="1:2" x14ac:dyDescent="0.35">
      <c r="A103">
        <v>22</v>
      </c>
      <c r="B103" s="73"/>
    </row>
    <row r="104" spans="1:2" x14ac:dyDescent="0.35">
      <c r="A104">
        <v>23</v>
      </c>
      <c r="B104" s="73"/>
    </row>
    <row r="105" spans="1:2" x14ac:dyDescent="0.35">
      <c r="A105">
        <v>24</v>
      </c>
      <c r="B105" s="73"/>
    </row>
    <row r="106" spans="1:2" x14ac:dyDescent="0.35">
      <c r="A106">
        <v>25</v>
      </c>
      <c r="B106" s="73"/>
    </row>
    <row r="107" spans="1:2" x14ac:dyDescent="0.35">
      <c r="A107">
        <v>26</v>
      </c>
      <c r="B107" s="73"/>
    </row>
    <row r="108" spans="1:2" x14ac:dyDescent="0.35">
      <c r="A108">
        <v>27</v>
      </c>
      <c r="B108" s="73"/>
    </row>
    <row r="109" spans="1:2" x14ac:dyDescent="0.35">
      <c r="A109">
        <v>28</v>
      </c>
      <c r="B109" s="73"/>
    </row>
    <row r="110" spans="1:2" x14ac:dyDescent="0.35">
      <c r="A110">
        <v>29</v>
      </c>
      <c r="B110" s="73"/>
    </row>
    <row r="111" spans="1:2" x14ac:dyDescent="0.35">
      <c r="A111">
        <v>30</v>
      </c>
      <c r="B111" s="73"/>
    </row>
    <row r="112" spans="1:2" x14ac:dyDescent="0.35">
      <c r="A112">
        <v>31</v>
      </c>
      <c r="B112" s="73"/>
    </row>
    <row r="113" spans="1:2" x14ac:dyDescent="0.35">
      <c r="A113">
        <v>32</v>
      </c>
      <c r="B113" s="73"/>
    </row>
    <row r="114" spans="1:2" x14ac:dyDescent="0.35">
      <c r="A114">
        <v>33</v>
      </c>
      <c r="B114" s="73"/>
    </row>
    <row r="115" spans="1:2" x14ac:dyDescent="0.35">
      <c r="A115">
        <v>34</v>
      </c>
      <c r="B115" s="73"/>
    </row>
    <row r="116" spans="1:2" x14ac:dyDescent="0.35">
      <c r="A116">
        <v>35</v>
      </c>
      <c r="B116" s="73"/>
    </row>
    <row r="117" spans="1:2" x14ac:dyDescent="0.35">
      <c r="A117">
        <v>36</v>
      </c>
      <c r="B117" s="73"/>
    </row>
    <row r="118" spans="1:2" x14ac:dyDescent="0.35">
      <c r="A118">
        <v>37</v>
      </c>
      <c r="B118" s="73"/>
    </row>
    <row r="119" spans="1:2" x14ac:dyDescent="0.35">
      <c r="A119">
        <v>38</v>
      </c>
      <c r="B119" s="73"/>
    </row>
    <row r="120" spans="1:2" x14ac:dyDescent="0.35">
      <c r="A120">
        <v>39</v>
      </c>
      <c r="B120" s="73"/>
    </row>
    <row r="121" spans="1:2" x14ac:dyDescent="0.35">
      <c r="A121">
        <v>40</v>
      </c>
      <c r="B121" s="73"/>
    </row>
    <row r="122" spans="1:2" x14ac:dyDescent="0.35">
      <c r="A122">
        <v>1</v>
      </c>
      <c r="B122" s="73"/>
    </row>
    <row r="123" spans="1:2" x14ac:dyDescent="0.35">
      <c r="A123">
        <v>2</v>
      </c>
      <c r="B123" s="73"/>
    </row>
    <row r="124" spans="1:2" x14ac:dyDescent="0.35">
      <c r="A124">
        <v>3</v>
      </c>
      <c r="B124" s="73"/>
    </row>
    <row r="125" spans="1:2" x14ac:dyDescent="0.35">
      <c r="A125">
        <v>4</v>
      </c>
      <c r="B125" s="73"/>
    </row>
    <row r="126" spans="1:2" x14ac:dyDescent="0.35">
      <c r="A126">
        <v>5</v>
      </c>
      <c r="B126" s="73"/>
    </row>
    <row r="127" spans="1:2" x14ac:dyDescent="0.35">
      <c r="A127">
        <v>6</v>
      </c>
      <c r="B127" s="73"/>
    </row>
    <row r="128" spans="1:2" x14ac:dyDescent="0.35">
      <c r="A128">
        <v>7</v>
      </c>
      <c r="B128" s="73"/>
    </row>
    <row r="129" spans="1:2" x14ac:dyDescent="0.35">
      <c r="A129">
        <v>8</v>
      </c>
      <c r="B129" s="73"/>
    </row>
    <row r="130" spans="1:2" x14ac:dyDescent="0.35">
      <c r="A130">
        <v>9</v>
      </c>
      <c r="B130" s="73"/>
    </row>
    <row r="131" spans="1:2" x14ac:dyDescent="0.35">
      <c r="A131">
        <v>10</v>
      </c>
      <c r="B131" s="73"/>
    </row>
    <row r="132" spans="1:2" x14ac:dyDescent="0.35">
      <c r="A132">
        <v>11</v>
      </c>
      <c r="B132" s="73"/>
    </row>
    <row r="133" spans="1:2" x14ac:dyDescent="0.35">
      <c r="A133">
        <v>12</v>
      </c>
      <c r="B133" s="73"/>
    </row>
    <row r="134" spans="1:2" x14ac:dyDescent="0.35">
      <c r="A134">
        <v>13</v>
      </c>
      <c r="B134" s="73"/>
    </row>
    <row r="135" spans="1:2" x14ac:dyDescent="0.35">
      <c r="A135">
        <v>14</v>
      </c>
      <c r="B135" s="73"/>
    </row>
    <row r="136" spans="1:2" x14ac:dyDescent="0.35">
      <c r="A136">
        <v>15</v>
      </c>
      <c r="B136" s="73"/>
    </row>
    <row r="137" spans="1:2" x14ac:dyDescent="0.35">
      <c r="A137">
        <v>16</v>
      </c>
      <c r="B137" s="73"/>
    </row>
    <row r="138" spans="1:2" x14ac:dyDescent="0.35">
      <c r="A138">
        <v>17</v>
      </c>
      <c r="B138" s="73"/>
    </row>
    <row r="139" spans="1:2" x14ac:dyDescent="0.35">
      <c r="A139">
        <v>18</v>
      </c>
      <c r="B139" s="73"/>
    </row>
    <row r="140" spans="1:2" x14ac:dyDescent="0.35">
      <c r="A140">
        <v>19</v>
      </c>
      <c r="B140" s="73"/>
    </row>
    <row r="141" spans="1:2" x14ac:dyDescent="0.35">
      <c r="A141">
        <v>20</v>
      </c>
      <c r="B141" s="73"/>
    </row>
    <row r="142" spans="1:2" x14ac:dyDescent="0.35">
      <c r="A142">
        <v>21</v>
      </c>
      <c r="B142" s="73"/>
    </row>
    <row r="143" spans="1:2" x14ac:dyDescent="0.35">
      <c r="A143">
        <v>22</v>
      </c>
      <c r="B143" s="73"/>
    </row>
    <row r="144" spans="1:2" x14ac:dyDescent="0.35">
      <c r="A144">
        <v>23</v>
      </c>
      <c r="B144" s="73"/>
    </row>
    <row r="145" spans="1:2" x14ac:dyDescent="0.35">
      <c r="A145">
        <v>24</v>
      </c>
      <c r="B145" s="73"/>
    </row>
    <row r="146" spans="1:2" x14ac:dyDescent="0.35">
      <c r="A146">
        <v>25</v>
      </c>
      <c r="B146" s="73"/>
    </row>
    <row r="147" spans="1:2" x14ac:dyDescent="0.35">
      <c r="A147">
        <v>26</v>
      </c>
      <c r="B147" s="73"/>
    </row>
    <row r="148" spans="1:2" x14ac:dyDescent="0.35">
      <c r="A148">
        <v>27</v>
      </c>
      <c r="B148" s="73"/>
    </row>
    <row r="149" spans="1:2" x14ac:dyDescent="0.35">
      <c r="A149">
        <v>28</v>
      </c>
      <c r="B149" s="73"/>
    </row>
    <row r="150" spans="1:2" x14ac:dyDescent="0.35">
      <c r="A150">
        <v>29</v>
      </c>
      <c r="B150" s="73"/>
    </row>
    <row r="151" spans="1:2" x14ac:dyDescent="0.35">
      <c r="A151">
        <v>30</v>
      </c>
      <c r="B151" s="73"/>
    </row>
    <row r="152" spans="1:2" x14ac:dyDescent="0.35">
      <c r="A152">
        <v>31</v>
      </c>
      <c r="B152" s="73"/>
    </row>
    <row r="153" spans="1:2" x14ac:dyDescent="0.35">
      <c r="A153">
        <v>32</v>
      </c>
      <c r="B153" s="73"/>
    </row>
    <row r="154" spans="1:2" x14ac:dyDescent="0.35">
      <c r="A154">
        <v>33</v>
      </c>
      <c r="B154" s="73"/>
    </row>
    <row r="155" spans="1:2" x14ac:dyDescent="0.35">
      <c r="A155">
        <v>34</v>
      </c>
      <c r="B155" s="73"/>
    </row>
    <row r="156" spans="1:2" x14ac:dyDescent="0.35">
      <c r="A156">
        <v>35</v>
      </c>
      <c r="B156" s="73"/>
    </row>
    <row r="157" spans="1:2" x14ac:dyDescent="0.35">
      <c r="A157">
        <v>36</v>
      </c>
      <c r="B157" s="73"/>
    </row>
    <row r="158" spans="1:2" x14ac:dyDescent="0.35">
      <c r="A158">
        <v>37</v>
      </c>
      <c r="B158" s="73"/>
    </row>
    <row r="159" spans="1:2" x14ac:dyDescent="0.35">
      <c r="A159">
        <v>38</v>
      </c>
      <c r="B159" s="73"/>
    </row>
    <row r="160" spans="1:2" x14ac:dyDescent="0.35">
      <c r="A160">
        <v>39</v>
      </c>
      <c r="B160" s="73"/>
    </row>
    <row r="161" spans="1:2" x14ac:dyDescent="0.35">
      <c r="A161">
        <v>40</v>
      </c>
      <c r="B161" s="73"/>
    </row>
    <row r="162" spans="1:2" x14ac:dyDescent="0.35">
      <c r="A162">
        <v>1</v>
      </c>
      <c r="B162" s="73"/>
    </row>
    <row r="163" spans="1:2" x14ac:dyDescent="0.35">
      <c r="A163">
        <v>2</v>
      </c>
      <c r="B163" s="73"/>
    </row>
    <row r="164" spans="1:2" x14ac:dyDescent="0.35">
      <c r="A164">
        <v>3</v>
      </c>
      <c r="B164" s="73"/>
    </row>
    <row r="165" spans="1:2" x14ac:dyDescent="0.35">
      <c r="A165">
        <v>4</v>
      </c>
      <c r="B165" s="73"/>
    </row>
    <row r="166" spans="1:2" x14ac:dyDescent="0.35">
      <c r="A166">
        <v>5</v>
      </c>
      <c r="B166" s="73"/>
    </row>
    <row r="167" spans="1:2" x14ac:dyDescent="0.35">
      <c r="A167">
        <v>6</v>
      </c>
      <c r="B167" s="73"/>
    </row>
    <row r="168" spans="1:2" x14ac:dyDescent="0.35">
      <c r="A168">
        <v>7</v>
      </c>
      <c r="B168" s="73"/>
    </row>
    <row r="169" spans="1:2" x14ac:dyDescent="0.35">
      <c r="A169">
        <v>8</v>
      </c>
      <c r="B169" s="73"/>
    </row>
    <row r="170" spans="1:2" x14ac:dyDescent="0.35">
      <c r="A170">
        <v>9</v>
      </c>
      <c r="B170" s="73"/>
    </row>
    <row r="171" spans="1:2" x14ac:dyDescent="0.35">
      <c r="A171">
        <v>10</v>
      </c>
      <c r="B171" s="73"/>
    </row>
    <row r="172" spans="1:2" x14ac:dyDescent="0.35">
      <c r="A172">
        <v>11</v>
      </c>
      <c r="B172" s="73"/>
    </row>
    <row r="173" spans="1:2" x14ac:dyDescent="0.35">
      <c r="A173">
        <v>12</v>
      </c>
      <c r="B173" s="73"/>
    </row>
    <row r="174" spans="1:2" x14ac:dyDescent="0.35">
      <c r="A174">
        <v>13</v>
      </c>
      <c r="B174" s="73"/>
    </row>
    <row r="175" spans="1:2" x14ac:dyDescent="0.35">
      <c r="A175">
        <v>14</v>
      </c>
      <c r="B175" s="73"/>
    </row>
    <row r="176" spans="1:2" x14ac:dyDescent="0.35">
      <c r="A176">
        <v>15</v>
      </c>
      <c r="B176" s="73"/>
    </row>
    <row r="177" spans="1:2" x14ac:dyDescent="0.35">
      <c r="A177">
        <v>16</v>
      </c>
      <c r="B177" s="73"/>
    </row>
    <row r="178" spans="1:2" x14ac:dyDescent="0.35">
      <c r="A178">
        <v>17</v>
      </c>
      <c r="B178" s="73"/>
    </row>
    <row r="179" spans="1:2" x14ac:dyDescent="0.35">
      <c r="A179">
        <v>18</v>
      </c>
      <c r="B179" s="73"/>
    </row>
    <row r="180" spans="1:2" x14ac:dyDescent="0.35">
      <c r="A180">
        <v>19</v>
      </c>
      <c r="B180" s="73"/>
    </row>
    <row r="181" spans="1:2" x14ac:dyDescent="0.35">
      <c r="A181">
        <v>20</v>
      </c>
      <c r="B181" s="73"/>
    </row>
    <row r="182" spans="1:2" x14ac:dyDescent="0.35">
      <c r="A182">
        <v>21</v>
      </c>
      <c r="B182" s="73"/>
    </row>
    <row r="183" spans="1:2" x14ac:dyDescent="0.35">
      <c r="A183">
        <v>22</v>
      </c>
      <c r="B183" s="73"/>
    </row>
    <row r="184" spans="1:2" x14ac:dyDescent="0.35">
      <c r="A184">
        <v>23</v>
      </c>
      <c r="B184" s="73"/>
    </row>
    <row r="185" spans="1:2" x14ac:dyDescent="0.35">
      <c r="A185">
        <v>24</v>
      </c>
      <c r="B185" s="73"/>
    </row>
    <row r="186" spans="1:2" x14ac:dyDescent="0.35">
      <c r="A186">
        <v>25</v>
      </c>
      <c r="B186" s="73"/>
    </row>
    <row r="187" spans="1:2" x14ac:dyDescent="0.35">
      <c r="A187">
        <v>26</v>
      </c>
      <c r="B187" s="73"/>
    </row>
    <row r="188" spans="1:2" x14ac:dyDescent="0.35">
      <c r="A188">
        <v>27</v>
      </c>
      <c r="B188" s="73"/>
    </row>
    <row r="189" spans="1:2" x14ac:dyDescent="0.35">
      <c r="A189">
        <v>28</v>
      </c>
      <c r="B189" s="73"/>
    </row>
    <row r="190" spans="1:2" x14ac:dyDescent="0.35">
      <c r="A190">
        <v>29</v>
      </c>
      <c r="B190" s="73"/>
    </row>
    <row r="191" spans="1:2" x14ac:dyDescent="0.35">
      <c r="A191">
        <v>30</v>
      </c>
      <c r="B191" s="73"/>
    </row>
    <row r="192" spans="1:2" x14ac:dyDescent="0.35">
      <c r="A192">
        <v>31</v>
      </c>
      <c r="B192" s="73"/>
    </row>
    <row r="193" spans="1:2" x14ac:dyDescent="0.35">
      <c r="A193">
        <v>32</v>
      </c>
      <c r="B193" s="73"/>
    </row>
    <row r="194" spans="1:2" x14ac:dyDescent="0.35">
      <c r="A194">
        <v>33</v>
      </c>
      <c r="B194" s="73"/>
    </row>
    <row r="195" spans="1:2" x14ac:dyDescent="0.35">
      <c r="A195">
        <v>34</v>
      </c>
      <c r="B195" s="73"/>
    </row>
    <row r="196" spans="1:2" x14ac:dyDescent="0.35">
      <c r="A196">
        <v>35</v>
      </c>
      <c r="B196" s="73"/>
    </row>
    <row r="197" spans="1:2" x14ac:dyDescent="0.35">
      <c r="A197">
        <v>36</v>
      </c>
      <c r="B197" s="73"/>
    </row>
    <row r="198" spans="1:2" x14ac:dyDescent="0.35">
      <c r="A198">
        <v>37</v>
      </c>
      <c r="B198" s="73"/>
    </row>
    <row r="199" spans="1:2" x14ac:dyDescent="0.35">
      <c r="A199">
        <v>38</v>
      </c>
      <c r="B199" s="73"/>
    </row>
    <row r="200" spans="1:2" x14ac:dyDescent="0.35">
      <c r="A200">
        <v>39</v>
      </c>
      <c r="B200" s="73"/>
    </row>
    <row r="201" spans="1:2" x14ac:dyDescent="0.35">
      <c r="A201">
        <v>40</v>
      </c>
      <c r="B201" s="73"/>
    </row>
    <row r="202" spans="1:2" x14ac:dyDescent="0.35">
      <c r="A202">
        <v>1</v>
      </c>
      <c r="B202" s="73"/>
    </row>
    <row r="203" spans="1:2" x14ac:dyDescent="0.35">
      <c r="A203">
        <v>2</v>
      </c>
      <c r="B203" s="73"/>
    </row>
    <row r="204" spans="1:2" x14ac:dyDescent="0.35">
      <c r="A204">
        <v>3</v>
      </c>
      <c r="B204" s="73"/>
    </row>
    <row r="205" spans="1:2" x14ac:dyDescent="0.35">
      <c r="A205">
        <v>4</v>
      </c>
      <c r="B205" s="73"/>
    </row>
    <row r="206" spans="1:2" x14ac:dyDescent="0.35">
      <c r="A206">
        <v>5</v>
      </c>
      <c r="B206" s="73"/>
    </row>
    <row r="207" spans="1:2" x14ac:dyDescent="0.35">
      <c r="A207">
        <v>6</v>
      </c>
      <c r="B207" s="73"/>
    </row>
    <row r="208" spans="1:2" x14ac:dyDescent="0.35">
      <c r="A208">
        <v>7</v>
      </c>
      <c r="B208" s="73"/>
    </row>
    <row r="209" spans="1:2" x14ac:dyDescent="0.35">
      <c r="A209">
        <v>8</v>
      </c>
      <c r="B209" s="73"/>
    </row>
    <row r="210" spans="1:2" x14ac:dyDescent="0.35">
      <c r="A210">
        <v>9</v>
      </c>
      <c r="B210" s="73"/>
    </row>
    <row r="211" spans="1:2" x14ac:dyDescent="0.35">
      <c r="A211">
        <v>10</v>
      </c>
      <c r="B211" s="73"/>
    </row>
    <row r="212" spans="1:2" x14ac:dyDescent="0.35">
      <c r="A212">
        <v>11</v>
      </c>
      <c r="B212" s="73"/>
    </row>
    <row r="213" spans="1:2" x14ac:dyDescent="0.35">
      <c r="A213">
        <v>12</v>
      </c>
      <c r="B213" s="73"/>
    </row>
    <row r="214" spans="1:2" x14ac:dyDescent="0.35">
      <c r="A214">
        <v>13</v>
      </c>
      <c r="B214" s="73"/>
    </row>
    <row r="215" spans="1:2" x14ac:dyDescent="0.35">
      <c r="A215">
        <v>14</v>
      </c>
      <c r="B215" s="73"/>
    </row>
    <row r="216" spans="1:2" x14ac:dyDescent="0.35">
      <c r="A216">
        <v>15</v>
      </c>
      <c r="B216" s="73"/>
    </row>
    <row r="217" spans="1:2" x14ac:dyDescent="0.35">
      <c r="A217">
        <v>16</v>
      </c>
      <c r="B217" s="73"/>
    </row>
    <row r="218" spans="1:2" x14ac:dyDescent="0.35">
      <c r="A218">
        <v>17</v>
      </c>
      <c r="B218" s="73"/>
    </row>
    <row r="219" spans="1:2" x14ac:dyDescent="0.35">
      <c r="A219">
        <v>18</v>
      </c>
      <c r="B219" s="73"/>
    </row>
    <row r="220" spans="1:2" x14ac:dyDescent="0.35">
      <c r="A220">
        <v>19</v>
      </c>
      <c r="B220" s="73"/>
    </row>
    <row r="221" spans="1:2" x14ac:dyDescent="0.35">
      <c r="A221">
        <v>20</v>
      </c>
      <c r="B221" s="73"/>
    </row>
    <row r="222" spans="1:2" x14ac:dyDescent="0.35">
      <c r="A222">
        <v>21</v>
      </c>
      <c r="B222" s="73"/>
    </row>
    <row r="223" spans="1:2" x14ac:dyDescent="0.35">
      <c r="A223">
        <v>22</v>
      </c>
      <c r="B223" s="73"/>
    </row>
    <row r="224" spans="1:2" x14ac:dyDescent="0.35">
      <c r="A224">
        <v>23</v>
      </c>
      <c r="B224" s="73"/>
    </row>
    <row r="225" spans="1:2" x14ac:dyDescent="0.35">
      <c r="A225">
        <v>24</v>
      </c>
      <c r="B225" s="73"/>
    </row>
    <row r="226" spans="1:2" x14ac:dyDescent="0.35">
      <c r="A226">
        <v>25</v>
      </c>
      <c r="B226" s="73"/>
    </row>
    <row r="227" spans="1:2" x14ac:dyDescent="0.35">
      <c r="A227">
        <v>26</v>
      </c>
      <c r="B227" s="73"/>
    </row>
    <row r="228" spans="1:2" x14ac:dyDescent="0.35">
      <c r="A228">
        <v>27</v>
      </c>
      <c r="B228" s="73"/>
    </row>
    <row r="229" spans="1:2" x14ac:dyDescent="0.35">
      <c r="A229">
        <v>28</v>
      </c>
      <c r="B229" s="73"/>
    </row>
    <row r="230" spans="1:2" x14ac:dyDescent="0.35">
      <c r="A230">
        <v>29</v>
      </c>
      <c r="B230" s="73"/>
    </row>
    <row r="231" spans="1:2" x14ac:dyDescent="0.35">
      <c r="A231">
        <v>30</v>
      </c>
      <c r="B231" s="73"/>
    </row>
    <row r="232" spans="1:2" x14ac:dyDescent="0.35">
      <c r="A232">
        <v>31</v>
      </c>
      <c r="B232" s="73"/>
    </row>
    <row r="233" spans="1:2" x14ac:dyDescent="0.35">
      <c r="A233">
        <v>32</v>
      </c>
      <c r="B233" s="73"/>
    </row>
    <row r="234" spans="1:2" x14ac:dyDescent="0.35">
      <c r="A234">
        <v>33</v>
      </c>
      <c r="B234" s="73"/>
    </row>
    <row r="235" spans="1:2" x14ac:dyDescent="0.35">
      <c r="A235">
        <v>34</v>
      </c>
      <c r="B235" s="73"/>
    </row>
    <row r="236" spans="1:2" x14ac:dyDescent="0.35">
      <c r="A236">
        <v>35</v>
      </c>
      <c r="B236" s="73"/>
    </row>
    <row r="237" spans="1:2" x14ac:dyDescent="0.35">
      <c r="A237">
        <v>36</v>
      </c>
      <c r="B237" s="73"/>
    </row>
    <row r="238" spans="1:2" x14ac:dyDescent="0.35">
      <c r="A238">
        <v>37</v>
      </c>
      <c r="B238" s="73"/>
    </row>
    <row r="239" spans="1:2" x14ac:dyDescent="0.35">
      <c r="A239">
        <v>38</v>
      </c>
      <c r="B239" s="73"/>
    </row>
    <row r="240" spans="1:2" x14ac:dyDescent="0.35">
      <c r="A240">
        <v>39</v>
      </c>
      <c r="B240" s="73"/>
    </row>
    <row r="241" spans="1:2" x14ac:dyDescent="0.35">
      <c r="A241">
        <v>40</v>
      </c>
      <c r="B241" s="73"/>
    </row>
    <row r="242" spans="1:2" x14ac:dyDescent="0.35">
      <c r="A242">
        <v>1</v>
      </c>
      <c r="B242" s="73"/>
    </row>
    <row r="243" spans="1:2" x14ac:dyDescent="0.35">
      <c r="A243">
        <v>2</v>
      </c>
      <c r="B243" s="73"/>
    </row>
    <row r="244" spans="1:2" x14ac:dyDescent="0.35">
      <c r="A244">
        <v>3</v>
      </c>
      <c r="B244" s="73"/>
    </row>
    <row r="245" spans="1:2" x14ac:dyDescent="0.35">
      <c r="A245">
        <v>4</v>
      </c>
      <c r="B245" s="73"/>
    </row>
    <row r="246" spans="1:2" x14ac:dyDescent="0.35">
      <c r="A246">
        <v>5</v>
      </c>
      <c r="B246" s="73"/>
    </row>
    <row r="247" spans="1:2" x14ac:dyDescent="0.35">
      <c r="A247">
        <v>6</v>
      </c>
      <c r="B247" s="73"/>
    </row>
    <row r="248" spans="1:2" x14ac:dyDescent="0.35">
      <c r="A248">
        <v>7</v>
      </c>
      <c r="B248" s="73"/>
    </row>
    <row r="249" spans="1:2" x14ac:dyDescent="0.35">
      <c r="A249">
        <v>8</v>
      </c>
      <c r="B249" s="73"/>
    </row>
    <row r="250" spans="1:2" x14ac:dyDescent="0.35">
      <c r="A250">
        <v>9</v>
      </c>
      <c r="B250" s="73"/>
    </row>
    <row r="251" spans="1:2" x14ac:dyDescent="0.35">
      <c r="A251">
        <v>10</v>
      </c>
      <c r="B251" s="73"/>
    </row>
    <row r="252" spans="1:2" x14ac:dyDescent="0.35">
      <c r="A252">
        <v>11</v>
      </c>
      <c r="B252" s="73"/>
    </row>
    <row r="253" spans="1:2" x14ac:dyDescent="0.35">
      <c r="A253">
        <v>12</v>
      </c>
      <c r="B253" s="73"/>
    </row>
    <row r="254" spans="1:2" x14ac:dyDescent="0.35">
      <c r="A254">
        <v>13</v>
      </c>
      <c r="B254" s="73"/>
    </row>
    <row r="255" spans="1:2" x14ac:dyDescent="0.35">
      <c r="A255">
        <v>14</v>
      </c>
      <c r="B255" s="73"/>
    </row>
    <row r="256" spans="1:2" x14ac:dyDescent="0.35">
      <c r="A256">
        <v>15</v>
      </c>
      <c r="B256" s="73"/>
    </row>
    <row r="257" spans="1:2" x14ac:dyDescent="0.35">
      <c r="A257">
        <v>16</v>
      </c>
      <c r="B257" s="73"/>
    </row>
    <row r="258" spans="1:2" x14ac:dyDescent="0.35">
      <c r="A258">
        <v>17</v>
      </c>
      <c r="B258" s="73"/>
    </row>
    <row r="259" spans="1:2" x14ac:dyDescent="0.35">
      <c r="A259">
        <v>18</v>
      </c>
      <c r="B259" s="73"/>
    </row>
    <row r="260" spans="1:2" x14ac:dyDescent="0.35">
      <c r="A260">
        <v>19</v>
      </c>
      <c r="B260" s="73"/>
    </row>
    <row r="261" spans="1:2" x14ac:dyDescent="0.35">
      <c r="A261">
        <v>20</v>
      </c>
      <c r="B261" s="73"/>
    </row>
    <row r="262" spans="1:2" x14ac:dyDescent="0.35">
      <c r="A262">
        <v>21</v>
      </c>
      <c r="B262" s="73"/>
    </row>
    <row r="263" spans="1:2" x14ac:dyDescent="0.35">
      <c r="A263">
        <v>22</v>
      </c>
      <c r="B263" s="73"/>
    </row>
    <row r="264" spans="1:2" x14ac:dyDescent="0.35">
      <c r="A264">
        <v>23</v>
      </c>
      <c r="B264" s="73"/>
    </row>
    <row r="265" spans="1:2" x14ac:dyDescent="0.35">
      <c r="A265">
        <v>24</v>
      </c>
      <c r="B265" s="73"/>
    </row>
    <row r="266" spans="1:2" x14ac:dyDescent="0.35">
      <c r="A266">
        <v>25</v>
      </c>
      <c r="B266" s="73"/>
    </row>
    <row r="267" spans="1:2" x14ac:dyDescent="0.35">
      <c r="A267">
        <v>26</v>
      </c>
      <c r="B267" s="73"/>
    </row>
    <row r="268" spans="1:2" x14ac:dyDescent="0.35">
      <c r="A268">
        <v>27</v>
      </c>
      <c r="B268" s="73"/>
    </row>
    <row r="269" spans="1:2" x14ac:dyDescent="0.35">
      <c r="A269">
        <v>28</v>
      </c>
      <c r="B269" s="73"/>
    </row>
    <row r="270" spans="1:2" x14ac:dyDescent="0.35">
      <c r="A270">
        <v>29</v>
      </c>
      <c r="B270" s="73"/>
    </row>
    <row r="271" spans="1:2" x14ac:dyDescent="0.35">
      <c r="A271">
        <v>30</v>
      </c>
      <c r="B271" s="73"/>
    </row>
    <row r="272" spans="1:2" x14ac:dyDescent="0.35">
      <c r="A272">
        <v>31</v>
      </c>
      <c r="B272" s="73"/>
    </row>
    <row r="273" spans="1:2" x14ac:dyDescent="0.35">
      <c r="A273">
        <v>32</v>
      </c>
      <c r="B273" s="73"/>
    </row>
    <row r="274" spans="1:2" x14ac:dyDescent="0.35">
      <c r="A274">
        <v>33</v>
      </c>
      <c r="B274" s="73"/>
    </row>
    <row r="275" spans="1:2" x14ac:dyDescent="0.35">
      <c r="A275">
        <v>34</v>
      </c>
      <c r="B275" s="73"/>
    </row>
    <row r="276" spans="1:2" x14ac:dyDescent="0.35">
      <c r="A276">
        <v>35</v>
      </c>
      <c r="B276" s="73"/>
    </row>
    <row r="277" spans="1:2" x14ac:dyDescent="0.35">
      <c r="A277">
        <v>36</v>
      </c>
      <c r="B277" s="73"/>
    </row>
    <row r="278" spans="1:2" x14ac:dyDescent="0.35">
      <c r="A278">
        <v>37</v>
      </c>
      <c r="B278" s="73"/>
    </row>
    <row r="279" spans="1:2" x14ac:dyDescent="0.35">
      <c r="A279">
        <v>38</v>
      </c>
      <c r="B279" s="73"/>
    </row>
    <row r="280" spans="1:2" x14ac:dyDescent="0.35">
      <c r="A280">
        <v>39</v>
      </c>
      <c r="B280" s="73"/>
    </row>
    <row r="281" spans="1:2" x14ac:dyDescent="0.35">
      <c r="A281">
        <v>40</v>
      </c>
      <c r="B281" s="73"/>
    </row>
    <row r="282" spans="1:2" x14ac:dyDescent="0.35">
      <c r="A282">
        <v>1</v>
      </c>
      <c r="B282" s="73"/>
    </row>
    <row r="283" spans="1:2" x14ac:dyDescent="0.35">
      <c r="A283">
        <v>2</v>
      </c>
      <c r="B283" s="73"/>
    </row>
    <row r="284" spans="1:2" x14ac:dyDescent="0.35">
      <c r="A284">
        <v>3</v>
      </c>
      <c r="B284" s="73"/>
    </row>
    <row r="285" spans="1:2" x14ac:dyDescent="0.35">
      <c r="A285">
        <v>4</v>
      </c>
      <c r="B285" s="73"/>
    </row>
    <row r="286" spans="1:2" x14ac:dyDescent="0.35">
      <c r="A286">
        <v>5</v>
      </c>
      <c r="B286" s="73"/>
    </row>
    <row r="287" spans="1:2" x14ac:dyDescent="0.35">
      <c r="A287">
        <v>6</v>
      </c>
      <c r="B287" s="73"/>
    </row>
    <row r="288" spans="1:2" x14ac:dyDescent="0.35">
      <c r="A288">
        <v>7</v>
      </c>
      <c r="B288" s="73"/>
    </row>
    <row r="289" spans="1:2" x14ac:dyDescent="0.35">
      <c r="A289">
        <v>8</v>
      </c>
      <c r="B289" s="73"/>
    </row>
    <row r="290" spans="1:2" x14ac:dyDescent="0.35">
      <c r="A290">
        <v>9</v>
      </c>
      <c r="B290" s="73"/>
    </row>
    <row r="291" spans="1:2" x14ac:dyDescent="0.35">
      <c r="A291">
        <v>10</v>
      </c>
      <c r="B291" s="73"/>
    </row>
    <row r="292" spans="1:2" x14ac:dyDescent="0.35">
      <c r="A292">
        <v>11</v>
      </c>
      <c r="B292" s="73"/>
    </row>
    <row r="293" spans="1:2" x14ac:dyDescent="0.35">
      <c r="A293">
        <v>12</v>
      </c>
      <c r="B293" s="73"/>
    </row>
    <row r="294" spans="1:2" x14ac:dyDescent="0.35">
      <c r="A294">
        <v>13</v>
      </c>
      <c r="B294" s="73"/>
    </row>
    <row r="295" spans="1:2" x14ac:dyDescent="0.35">
      <c r="A295">
        <v>14</v>
      </c>
      <c r="B295" s="73"/>
    </row>
    <row r="296" spans="1:2" x14ac:dyDescent="0.35">
      <c r="A296">
        <v>15</v>
      </c>
      <c r="B296" s="73"/>
    </row>
    <row r="297" spans="1:2" x14ac:dyDescent="0.35">
      <c r="A297">
        <v>16</v>
      </c>
      <c r="B297" s="73"/>
    </row>
    <row r="298" spans="1:2" x14ac:dyDescent="0.35">
      <c r="A298">
        <v>17</v>
      </c>
      <c r="B298" s="73"/>
    </row>
    <row r="299" spans="1:2" x14ac:dyDescent="0.35">
      <c r="A299">
        <v>18</v>
      </c>
      <c r="B299" s="73"/>
    </row>
    <row r="300" spans="1:2" x14ac:dyDescent="0.35">
      <c r="A300">
        <v>19</v>
      </c>
      <c r="B300" s="73"/>
    </row>
    <row r="301" spans="1:2" x14ac:dyDescent="0.35">
      <c r="A301">
        <v>20</v>
      </c>
      <c r="B301" s="73"/>
    </row>
    <row r="302" spans="1:2" x14ac:dyDescent="0.35">
      <c r="A302">
        <v>21</v>
      </c>
      <c r="B302" s="73"/>
    </row>
    <row r="303" spans="1:2" x14ac:dyDescent="0.35">
      <c r="A303">
        <v>22</v>
      </c>
      <c r="B303" s="73"/>
    </row>
    <row r="304" spans="1:2" x14ac:dyDescent="0.35">
      <c r="A304">
        <v>23</v>
      </c>
      <c r="B304" s="73"/>
    </row>
    <row r="305" spans="1:2" x14ac:dyDescent="0.35">
      <c r="A305">
        <v>24</v>
      </c>
      <c r="B305" s="73"/>
    </row>
    <row r="306" spans="1:2" x14ac:dyDescent="0.35">
      <c r="A306">
        <v>25</v>
      </c>
      <c r="B306" s="73"/>
    </row>
    <row r="307" spans="1:2" x14ac:dyDescent="0.35">
      <c r="A307">
        <v>26</v>
      </c>
      <c r="B307" s="73"/>
    </row>
    <row r="308" spans="1:2" x14ac:dyDescent="0.35">
      <c r="A308">
        <v>27</v>
      </c>
      <c r="B308" s="73"/>
    </row>
    <row r="309" spans="1:2" x14ac:dyDescent="0.35">
      <c r="A309">
        <v>28</v>
      </c>
      <c r="B309" s="73"/>
    </row>
    <row r="310" spans="1:2" x14ac:dyDescent="0.35">
      <c r="A310">
        <v>29</v>
      </c>
      <c r="B310" s="73"/>
    </row>
    <row r="311" spans="1:2" x14ac:dyDescent="0.35">
      <c r="A311">
        <v>30</v>
      </c>
      <c r="B311" s="73"/>
    </row>
    <row r="312" spans="1:2" x14ac:dyDescent="0.35">
      <c r="A312">
        <v>31</v>
      </c>
      <c r="B312" s="73"/>
    </row>
    <row r="313" spans="1:2" x14ac:dyDescent="0.35">
      <c r="A313">
        <v>32</v>
      </c>
      <c r="B313" s="73"/>
    </row>
    <row r="314" spans="1:2" x14ac:dyDescent="0.35">
      <c r="A314">
        <v>33</v>
      </c>
      <c r="B314" s="73"/>
    </row>
    <row r="315" spans="1:2" x14ac:dyDescent="0.35">
      <c r="A315">
        <v>34</v>
      </c>
      <c r="B315" s="73"/>
    </row>
    <row r="316" spans="1:2" x14ac:dyDescent="0.35">
      <c r="A316">
        <v>35</v>
      </c>
      <c r="B316" s="73"/>
    </row>
    <row r="317" spans="1:2" x14ac:dyDescent="0.35">
      <c r="A317">
        <v>36</v>
      </c>
      <c r="B317" s="73"/>
    </row>
    <row r="318" spans="1:2" x14ac:dyDescent="0.35">
      <c r="A318">
        <v>37</v>
      </c>
      <c r="B318" s="73"/>
    </row>
    <row r="319" spans="1:2" x14ac:dyDescent="0.35">
      <c r="A319">
        <v>38</v>
      </c>
      <c r="B319" s="73"/>
    </row>
    <row r="320" spans="1:2" x14ac:dyDescent="0.35">
      <c r="A320">
        <v>39</v>
      </c>
      <c r="B320" s="73"/>
    </row>
    <row r="321" spans="1:2" x14ac:dyDescent="0.35">
      <c r="A321">
        <v>40</v>
      </c>
      <c r="B321" s="73"/>
    </row>
    <row r="322" spans="1:2" x14ac:dyDescent="0.35">
      <c r="A322">
        <v>1</v>
      </c>
      <c r="B322" s="73"/>
    </row>
    <row r="323" spans="1:2" x14ac:dyDescent="0.35">
      <c r="A323">
        <v>2</v>
      </c>
      <c r="B323" s="73"/>
    </row>
    <row r="324" spans="1:2" x14ac:dyDescent="0.35">
      <c r="A324">
        <v>3</v>
      </c>
      <c r="B324" s="73"/>
    </row>
    <row r="325" spans="1:2" x14ac:dyDescent="0.35">
      <c r="A325">
        <v>4</v>
      </c>
      <c r="B325" s="73"/>
    </row>
    <row r="326" spans="1:2" x14ac:dyDescent="0.35">
      <c r="A326">
        <v>5</v>
      </c>
      <c r="B326" s="73"/>
    </row>
    <row r="327" spans="1:2" x14ac:dyDescent="0.35">
      <c r="A327">
        <v>6</v>
      </c>
      <c r="B327" s="73"/>
    </row>
    <row r="328" spans="1:2" x14ac:dyDescent="0.35">
      <c r="A328">
        <v>7</v>
      </c>
      <c r="B328" s="73"/>
    </row>
    <row r="329" spans="1:2" x14ac:dyDescent="0.35">
      <c r="A329">
        <v>8</v>
      </c>
      <c r="B329" s="73"/>
    </row>
    <row r="330" spans="1:2" x14ac:dyDescent="0.35">
      <c r="A330">
        <v>9</v>
      </c>
      <c r="B330" s="73"/>
    </row>
    <row r="331" spans="1:2" x14ac:dyDescent="0.35">
      <c r="A331">
        <v>10</v>
      </c>
      <c r="B331" s="73"/>
    </row>
    <row r="332" spans="1:2" x14ac:dyDescent="0.35">
      <c r="A332">
        <v>11</v>
      </c>
      <c r="B332" s="73"/>
    </row>
    <row r="333" spans="1:2" x14ac:dyDescent="0.35">
      <c r="A333">
        <v>12</v>
      </c>
      <c r="B333" s="73"/>
    </row>
    <row r="334" spans="1:2" x14ac:dyDescent="0.35">
      <c r="A334">
        <v>13</v>
      </c>
      <c r="B334" s="73"/>
    </row>
    <row r="335" spans="1:2" x14ac:dyDescent="0.35">
      <c r="A335">
        <v>14</v>
      </c>
      <c r="B335" s="73"/>
    </row>
    <row r="336" spans="1:2" x14ac:dyDescent="0.35">
      <c r="A336">
        <v>15</v>
      </c>
      <c r="B336" s="73"/>
    </row>
    <row r="337" spans="1:2" x14ac:dyDescent="0.35">
      <c r="A337">
        <v>16</v>
      </c>
      <c r="B337" s="73"/>
    </row>
    <row r="338" spans="1:2" x14ac:dyDescent="0.35">
      <c r="A338">
        <v>17</v>
      </c>
      <c r="B338" s="73"/>
    </row>
    <row r="339" spans="1:2" x14ac:dyDescent="0.35">
      <c r="A339">
        <v>18</v>
      </c>
      <c r="B339" s="73"/>
    </row>
    <row r="340" spans="1:2" x14ac:dyDescent="0.35">
      <c r="A340">
        <v>19</v>
      </c>
      <c r="B340" s="73"/>
    </row>
    <row r="341" spans="1:2" x14ac:dyDescent="0.35">
      <c r="A341">
        <v>20</v>
      </c>
      <c r="B341" s="73"/>
    </row>
    <row r="342" spans="1:2" x14ac:dyDescent="0.35">
      <c r="A342">
        <v>21</v>
      </c>
      <c r="B342" s="73"/>
    </row>
    <row r="343" spans="1:2" x14ac:dyDescent="0.35">
      <c r="A343">
        <v>22</v>
      </c>
      <c r="B343" s="73"/>
    </row>
    <row r="344" spans="1:2" x14ac:dyDescent="0.35">
      <c r="A344">
        <v>23</v>
      </c>
      <c r="B344" s="73"/>
    </row>
    <row r="345" spans="1:2" x14ac:dyDescent="0.35">
      <c r="A345">
        <v>24</v>
      </c>
      <c r="B345" s="73"/>
    </row>
    <row r="346" spans="1:2" x14ac:dyDescent="0.35">
      <c r="A346">
        <v>25</v>
      </c>
      <c r="B346" s="73"/>
    </row>
    <row r="347" spans="1:2" x14ac:dyDescent="0.35">
      <c r="A347">
        <v>26</v>
      </c>
      <c r="B347" s="73"/>
    </row>
    <row r="348" spans="1:2" x14ac:dyDescent="0.35">
      <c r="A348">
        <v>27</v>
      </c>
      <c r="B348" s="73"/>
    </row>
    <row r="349" spans="1:2" x14ac:dyDescent="0.35">
      <c r="A349">
        <v>28</v>
      </c>
      <c r="B349" s="73"/>
    </row>
    <row r="350" spans="1:2" x14ac:dyDescent="0.35">
      <c r="A350">
        <v>29</v>
      </c>
      <c r="B350" s="73"/>
    </row>
    <row r="351" spans="1:2" x14ac:dyDescent="0.35">
      <c r="A351">
        <v>30</v>
      </c>
      <c r="B351" s="73"/>
    </row>
    <row r="352" spans="1:2" x14ac:dyDescent="0.35">
      <c r="A352">
        <v>31</v>
      </c>
      <c r="B352" s="73"/>
    </row>
    <row r="353" spans="1:2" x14ac:dyDescent="0.35">
      <c r="A353">
        <v>32</v>
      </c>
      <c r="B353" s="73"/>
    </row>
    <row r="354" spans="1:2" x14ac:dyDescent="0.35">
      <c r="A354">
        <v>33</v>
      </c>
      <c r="B354" s="73"/>
    </row>
    <row r="355" spans="1:2" x14ac:dyDescent="0.35">
      <c r="A355">
        <v>34</v>
      </c>
      <c r="B355" s="73"/>
    </row>
    <row r="356" spans="1:2" x14ac:dyDescent="0.35">
      <c r="A356">
        <v>35</v>
      </c>
      <c r="B356" s="73"/>
    </row>
    <row r="357" spans="1:2" x14ac:dyDescent="0.35">
      <c r="A357">
        <v>36</v>
      </c>
      <c r="B357" s="73"/>
    </row>
    <row r="358" spans="1:2" x14ac:dyDescent="0.35">
      <c r="A358">
        <v>37</v>
      </c>
      <c r="B358" s="73"/>
    </row>
    <row r="359" spans="1:2" x14ac:dyDescent="0.35">
      <c r="A359">
        <v>38</v>
      </c>
      <c r="B359" s="73"/>
    </row>
    <row r="360" spans="1:2" x14ac:dyDescent="0.35">
      <c r="A360">
        <v>39</v>
      </c>
      <c r="B360" s="73"/>
    </row>
    <row r="361" spans="1:2" x14ac:dyDescent="0.35">
      <c r="A361">
        <v>40</v>
      </c>
      <c r="B361" s="73"/>
    </row>
    <row r="362" spans="1:2" x14ac:dyDescent="0.35">
      <c r="A362">
        <v>1</v>
      </c>
      <c r="B362" s="73"/>
    </row>
    <row r="363" spans="1:2" x14ac:dyDescent="0.35">
      <c r="A363">
        <v>2</v>
      </c>
      <c r="B363" s="73"/>
    </row>
    <row r="364" spans="1:2" x14ac:dyDescent="0.35">
      <c r="A364">
        <v>3</v>
      </c>
      <c r="B364" s="73"/>
    </row>
    <row r="365" spans="1:2" x14ac:dyDescent="0.35">
      <c r="A365">
        <v>4</v>
      </c>
      <c r="B365" s="73"/>
    </row>
    <row r="366" spans="1:2" x14ac:dyDescent="0.35">
      <c r="A366">
        <v>5</v>
      </c>
      <c r="B366" s="73"/>
    </row>
    <row r="367" spans="1:2" x14ac:dyDescent="0.35">
      <c r="A367">
        <v>6</v>
      </c>
      <c r="B367" s="73"/>
    </row>
    <row r="368" spans="1:2" x14ac:dyDescent="0.35">
      <c r="A368">
        <v>7</v>
      </c>
      <c r="B368" s="73"/>
    </row>
    <row r="369" spans="1:2" x14ac:dyDescent="0.35">
      <c r="A369">
        <v>8</v>
      </c>
      <c r="B369" s="73"/>
    </row>
    <row r="370" spans="1:2" x14ac:dyDescent="0.35">
      <c r="A370">
        <v>9</v>
      </c>
      <c r="B370" s="73"/>
    </row>
    <row r="371" spans="1:2" x14ac:dyDescent="0.35">
      <c r="A371">
        <v>10</v>
      </c>
      <c r="B371" s="73"/>
    </row>
    <row r="372" spans="1:2" x14ac:dyDescent="0.35">
      <c r="A372">
        <v>11</v>
      </c>
      <c r="B372" s="73"/>
    </row>
    <row r="373" spans="1:2" x14ac:dyDescent="0.35">
      <c r="A373">
        <v>12</v>
      </c>
      <c r="B373" s="73"/>
    </row>
    <row r="374" spans="1:2" x14ac:dyDescent="0.35">
      <c r="A374">
        <v>13</v>
      </c>
      <c r="B374" s="73"/>
    </row>
    <row r="375" spans="1:2" x14ac:dyDescent="0.35">
      <c r="A375">
        <v>14</v>
      </c>
      <c r="B375" s="73"/>
    </row>
    <row r="376" spans="1:2" x14ac:dyDescent="0.35">
      <c r="A376">
        <v>15</v>
      </c>
      <c r="B376" s="73"/>
    </row>
    <row r="377" spans="1:2" x14ac:dyDescent="0.35">
      <c r="A377">
        <v>16</v>
      </c>
      <c r="B377" s="73"/>
    </row>
    <row r="378" spans="1:2" x14ac:dyDescent="0.35">
      <c r="A378">
        <v>17</v>
      </c>
      <c r="B378" s="73"/>
    </row>
    <row r="379" spans="1:2" x14ac:dyDescent="0.35">
      <c r="A379">
        <v>18</v>
      </c>
      <c r="B379" s="73"/>
    </row>
    <row r="380" spans="1:2" x14ac:dyDescent="0.35">
      <c r="A380">
        <v>19</v>
      </c>
      <c r="B380" s="73"/>
    </row>
    <row r="381" spans="1:2" x14ac:dyDescent="0.35">
      <c r="A381">
        <v>20</v>
      </c>
      <c r="B381" s="73"/>
    </row>
    <row r="382" spans="1:2" x14ac:dyDescent="0.35">
      <c r="A382">
        <v>21</v>
      </c>
      <c r="B382" s="73"/>
    </row>
    <row r="383" spans="1:2" x14ac:dyDescent="0.35">
      <c r="A383">
        <v>22</v>
      </c>
      <c r="B383" s="73"/>
    </row>
    <row r="384" spans="1:2" x14ac:dyDescent="0.35">
      <c r="A384">
        <v>23</v>
      </c>
      <c r="B384" s="73"/>
    </row>
    <row r="385" spans="1:2" x14ac:dyDescent="0.35">
      <c r="A385">
        <v>24</v>
      </c>
      <c r="B385" s="73"/>
    </row>
    <row r="386" spans="1:2" x14ac:dyDescent="0.35">
      <c r="A386">
        <v>25</v>
      </c>
      <c r="B386" s="73"/>
    </row>
    <row r="387" spans="1:2" x14ac:dyDescent="0.35">
      <c r="A387">
        <v>26</v>
      </c>
      <c r="B387" s="73"/>
    </row>
    <row r="388" spans="1:2" x14ac:dyDescent="0.35">
      <c r="A388">
        <v>27</v>
      </c>
      <c r="B388" s="73"/>
    </row>
    <row r="389" spans="1:2" x14ac:dyDescent="0.35">
      <c r="A389">
        <v>28</v>
      </c>
      <c r="B389" s="73"/>
    </row>
    <row r="390" spans="1:2" x14ac:dyDescent="0.35">
      <c r="A390">
        <v>29</v>
      </c>
      <c r="B390" s="73"/>
    </row>
    <row r="391" spans="1:2" x14ac:dyDescent="0.35">
      <c r="A391">
        <v>30</v>
      </c>
      <c r="B391" s="73"/>
    </row>
    <row r="392" spans="1:2" x14ac:dyDescent="0.35">
      <c r="A392">
        <v>31</v>
      </c>
      <c r="B392" s="73"/>
    </row>
    <row r="393" spans="1:2" x14ac:dyDescent="0.35">
      <c r="A393">
        <v>32</v>
      </c>
      <c r="B393" s="73"/>
    </row>
    <row r="394" spans="1:2" x14ac:dyDescent="0.35">
      <c r="A394">
        <v>33</v>
      </c>
      <c r="B394" s="73"/>
    </row>
    <row r="395" spans="1:2" x14ac:dyDescent="0.35">
      <c r="A395">
        <v>34</v>
      </c>
      <c r="B395" s="73"/>
    </row>
    <row r="396" spans="1:2" x14ac:dyDescent="0.35">
      <c r="A396">
        <v>35</v>
      </c>
      <c r="B396" s="73"/>
    </row>
    <row r="397" spans="1:2" x14ac:dyDescent="0.35">
      <c r="A397">
        <v>36</v>
      </c>
      <c r="B397" s="73"/>
    </row>
    <row r="398" spans="1:2" x14ac:dyDescent="0.35">
      <c r="A398">
        <v>37</v>
      </c>
      <c r="B398" s="73"/>
    </row>
    <row r="399" spans="1:2" x14ac:dyDescent="0.35">
      <c r="A399">
        <v>38</v>
      </c>
      <c r="B399" s="73"/>
    </row>
    <row r="400" spans="1:2" x14ac:dyDescent="0.35">
      <c r="A400">
        <v>39</v>
      </c>
      <c r="B400" s="73"/>
    </row>
    <row r="401" spans="1:2" x14ac:dyDescent="0.35">
      <c r="A401">
        <v>40</v>
      </c>
      <c r="B401" s="73"/>
    </row>
    <row r="402" spans="1:2" x14ac:dyDescent="0.35">
      <c r="A402">
        <v>1</v>
      </c>
      <c r="B402" s="73"/>
    </row>
    <row r="403" spans="1:2" x14ac:dyDescent="0.35">
      <c r="A403">
        <v>2</v>
      </c>
      <c r="B403" s="73"/>
    </row>
    <row r="404" spans="1:2" x14ac:dyDescent="0.35">
      <c r="A404">
        <v>3</v>
      </c>
      <c r="B404" s="73"/>
    </row>
    <row r="405" spans="1:2" x14ac:dyDescent="0.35">
      <c r="A405">
        <v>4</v>
      </c>
      <c r="B405" s="73"/>
    </row>
    <row r="406" spans="1:2" x14ac:dyDescent="0.35">
      <c r="A406">
        <v>5</v>
      </c>
      <c r="B406" s="73"/>
    </row>
    <row r="407" spans="1:2" x14ac:dyDescent="0.35">
      <c r="A407">
        <v>6</v>
      </c>
      <c r="B407" s="73"/>
    </row>
    <row r="408" spans="1:2" x14ac:dyDescent="0.35">
      <c r="A408">
        <v>7</v>
      </c>
      <c r="B408" s="73"/>
    </row>
    <row r="409" spans="1:2" x14ac:dyDescent="0.35">
      <c r="A409">
        <v>8</v>
      </c>
      <c r="B409" s="73"/>
    </row>
    <row r="410" spans="1:2" x14ac:dyDescent="0.35">
      <c r="A410">
        <v>9</v>
      </c>
      <c r="B410" s="73"/>
    </row>
    <row r="411" spans="1:2" x14ac:dyDescent="0.35">
      <c r="A411">
        <v>10</v>
      </c>
      <c r="B411" s="73"/>
    </row>
    <row r="412" spans="1:2" x14ac:dyDescent="0.35">
      <c r="A412">
        <v>11</v>
      </c>
      <c r="B412" s="73"/>
    </row>
    <row r="413" spans="1:2" x14ac:dyDescent="0.35">
      <c r="A413">
        <v>12</v>
      </c>
      <c r="B413" s="73"/>
    </row>
    <row r="414" spans="1:2" x14ac:dyDescent="0.35">
      <c r="A414">
        <v>13</v>
      </c>
      <c r="B414" s="73"/>
    </row>
    <row r="415" spans="1:2" x14ac:dyDescent="0.35">
      <c r="A415">
        <v>14</v>
      </c>
      <c r="B415" s="73"/>
    </row>
    <row r="416" spans="1:2" x14ac:dyDescent="0.35">
      <c r="A416">
        <v>15</v>
      </c>
      <c r="B416" s="73"/>
    </row>
    <row r="417" spans="1:2" x14ac:dyDescent="0.35">
      <c r="A417">
        <v>16</v>
      </c>
      <c r="B417" s="73"/>
    </row>
    <row r="418" spans="1:2" x14ac:dyDescent="0.35">
      <c r="A418">
        <v>17</v>
      </c>
      <c r="B418" s="73"/>
    </row>
    <row r="419" spans="1:2" x14ac:dyDescent="0.35">
      <c r="A419">
        <v>18</v>
      </c>
      <c r="B419" s="73"/>
    </row>
    <row r="420" spans="1:2" x14ac:dyDescent="0.35">
      <c r="A420">
        <v>19</v>
      </c>
      <c r="B420" s="73"/>
    </row>
    <row r="421" spans="1:2" x14ac:dyDescent="0.35">
      <c r="A421">
        <v>20</v>
      </c>
      <c r="B421" s="73"/>
    </row>
    <row r="422" spans="1:2" x14ac:dyDescent="0.35">
      <c r="A422">
        <v>21</v>
      </c>
      <c r="B422" s="73"/>
    </row>
    <row r="423" spans="1:2" x14ac:dyDescent="0.35">
      <c r="A423">
        <v>22</v>
      </c>
      <c r="B423" s="73"/>
    </row>
    <row r="424" spans="1:2" x14ac:dyDescent="0.35">
      <c r="A424">
        <v>23</v>
      </c>
      <c r="B424" s="73"/>
    </row>
    <row r="425" spans="1:2" x14ac:dyDescent="0.35">
      <c r="A425">
        <v>24</v>
      </c>
      <c r="B425" s="73"/>
    </row>
    <row r="426" spans="1:2" x14ac:dyDescent="0.35">
      <c r="A426">
        <v>25</v>
      </c>
      <c r="B426" s="73"/>
    </row>
    <row r="427" spans="1:2" x14ac:dyDescent="0.35">
      <c r="A427">
        <v>26</v>
      </c>
      <c r="B427" s="73"/>
    </row>
    <row r="428" spans="1:2" x14ac:dyDescent="0.35">
      <c r="A428">
        <v>27</v>
      </c>
      <c r="B428" s="73"/>
    </row>
    <row r="429" spans="1:2" x14ac:dyDescent="0.35">
      <c r="A429">
        <v>28</v>
      </c>
      <c r="B429" s="73"/>
    </row>
    <row r="430" spans="1:2" x14ac:dyDescent="0.35">
      <c r="A430">
        <v>29</v>
      </c>
      <c r="B430" s="73"/>
    </row>
    <row r="431" spans="1:2" x14ac:dyDescent="0.35">
      <c r="A431">
        <v>30</v>
      </c>
      <c r="B431" s="73"/>
    </row>
    <row r="432" spans="1:2" x14ac:dyDescent="0.35">
      <c r="A432">
        <v>31</v>
      </c>
      <c r="B432" s="73"/>
    </row>
    <row r="433" spans="1:2" x14ac:dyDescent="0.35">
      <c r="A433">
        <v>32</v>
      </c>
      <c r="B433" s="73"/>
    </row>
    <row r="434" spans="1:2" x14ac:dyDescent="0.35">
      <c r="A434">
        <v>33</v>
      </c>
      <c r="B434" s="73"/>
    </row>
    <row r="435" spans="1:2" x14ac:dyDescent="0.35">
      <c r="A435">
        <v>34</v>
      </c>
      <c r="B435" s="73"/>
    </row>
    <row r="436" spans="1:2" x14ac:dyDescent="0.35">
      <c r="A436">
        <v>35</v>
      </c>
      <c r="B436" s="73"/>
    </row>
    <row r="437" spans="1:2" x14ac:dyDescent="0.35">
      <c r="A437">
        <v>36</v>
      </c>
      <c r="B437" s="73"/>
    </row>
    <row r="438" spans="1:2" x14ac:dyDescent="0.35">
      <c r="A438">
        <v>37</v>
      </c>
      <c r="B438" s="73"/>
    </row>
    <row r="439" spans="1:2" x14ac:dyDescent="0.35">
      <c r="A439">
        <v>38</v>
      </c>
      <c r="B439" s="73"/>
    </row>
    <row r="440" spans="1:2" x14ac:dyDescent="0.35">
      <c r="A440">
        <v>39</v>
      </c>
      <c r="B440" s="73"/>
    </row>
    <row r="441" spans="1:2" x14ac:dyDescent="0.35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Matriz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2024-03-11T21:43:21Z</dcterms:created>
  <dcterms:modified xsi:type="dcterms:W3CDTF">2024-04-05T01:35:40Z</dcterms:modified>
</cp:coreProperties>
</file>