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primaria\"/>
    </mc:Choice>
  </mc:AlternateContent>
  <xr:revisionPtr revIDLastSave="0" documentId="13_ncr:1_{0A396D12-04D8-410B-9719-178515F99C90}" xr6:coauthVersionLast="47" xr6:coauthVersionMax="47" xr10:uidLastSave="{00000000-0000-0000-0000-000000000000}"/>
  <bookViews>
    <workbookView xWindow="-108" yWindow="-108" windowWidth="23256" windowHeight="12576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BD28" i="38"/>
  <c r="AA30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51" i="32" l="1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<sst xmlns="http://schemas.openxmlformats.org/spreadsheetml/2006/main" count="3424" uniqueCount="672">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</sst>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1" sqref="B1:C1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45488</v>
      </c>
      <c r="C1" s="109"/>
    </row>
    <row r="2" spans="2:14" x14ac:dyDescent="0.3">
      <c r="B2" s="96" t="s">
        <v>671</v>
      </c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6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yA4FSBiIiYeIbVvXBFXj1MBkJhDwIi8+DKoA74aJloVnsKVhv/dqlJSt3pOQVhKUxXCfmbL84ny6VVudQZPPNw==" saltValue="r962Ps1Ji9rcqZ6ep0ad6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G7" sqref="G7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199</v>
      </c>
      <c r="C1" s="63">
        <v>6</v>
      </c>
      <c r="G1" s="114" t="s">
        <v>414</v>
      </c>
      <c r="H1" s="114"/>
      <c r="I1" s="114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168</v>
      </c>
      <c r="G3" s="17">
        <v>0</v>
      </c>
      <c r="H3" s="17">
        <v>5</v>
      </c>
      <c r="I3" s="17" t="s">
        <v>173</v>
      </c>
    </row>
    <row r="4" spans="1:15" ht="19.8" thickBot="1" x14ac:dyDescent="0.35">
      <c r="A4" s="60">
        <v>2</v>
      </c>
      <c r="B4" s="36">
        <v>2</v>
      </c>
      <c r="C4" s="36" t="s">
        <v>167</v>
      </c>
      <c r="G4" s="17">
        <f>H3+1</f>
        <v>6</v>
      </c>
      <c r="H4" s="17">
        <v>10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167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165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166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166</v>
      </c>
      <c r="G9" s="113"/>
      <c r="H9" s="113"/>
    </row>
    <row r="10" spans="1:15" ht="19.8" thickBot="1" x14ac:dyDescent="0.35">
      <c r="A10" s="60">
        <v>8</v>
      </c>
      <c r="B10" s="36">
        <v>2</v>
      </c>
      <c r="C10" s="36" t="s">
        <v>165</v>
      </c>
    </row>
    <row r="11" spans="1:15" ht="19.8" thickBot="1" x14ac:dyDescent="0.35">
      <c r="A11" s="60">
        <v>9</v>
      </c>
      <c r="B11" s="36">
        <v>2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166</v>
      </c>
    </row>
    <row r="13" spans="1:15" ht="19.8" thickBot="1" x14ac:dyDescent="0.35">
      <c r="A13" s="60">
        <v>11</v>
      </c>
      <c r="B13" s="36">
        <v>1</v>
      </c>
      <c r="C13" s="36" t="s">
        <v>167</v>
      </c>
    </row>
    <row r="14" spans="1:15" ht="19.8" thickBot="1" x14ac:dyDescent="0.35">
      <c r="A14" s="60">
        <v>12</v>
      </c>
      <c r="B14" s="36">
        <v>2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168</v>
      </c>
    </row>
    <row r="16" spans="1:15" ht="19.8" thickBot="1" x14ac:dyDescent="0.35">
      <c r="A16" s="60">
        <v>14</v>
      </c>
      <c r="B16" s="36">
        <v>2</v>
      </c>
      <c r="C16" s="36" t="s">
        <v>168</v>
      </c>
    </row>
    <row r="17" spans="1:3" ht="19.8" thickBot="1" x14ac:dyDescent="0.35">
      <c r="A17" s="60">
        <v>15</v>
      </c>
      <c r="B17" s="36">
        <v>2</v>
      </c>
      <c r="C17" s="36" t="s">
        <v>166</v>
      </c>
    </row>
    <row r="18" spans="1:3" ht="19.8" thickBot="1" x14ac:dyDescent="0.35">
      <c r="A18" s="60">
        <v>16</v>
      </c>
      <c r="B18" s="36">
        <v>2</v>
      </c>
      <c r="C18" s="36" t="s">
        <v>166</v>
      </c>
    </row>
    <row r="19" spans="1:3" ht="19.8" thickBot="1" x14ac:dyDescent="0.35">
      <c r="A19" s="60">
        <v>17</v>
      </c>
      <c r="B19" s="36">
        <v>2</v>
      </c>
      <c r="C19" s="36" t="s">
        <v>166</v>
      </c>
    </row>
    <row r="20" spans="1:3" ht="19.8" thickBot="1" x14ac:dyDescent="0.35">
      <c r="A20" s="60">
        <v>18</v>
      </c>
      <c r="B20" s="36">
        <v>1</v>
      </c>
      <c r="C20" s="36" t="s">
        <v>167</v>
      </c>
    </row>
    <row r="21" spans="1:3" ht="19.8" thickBot="1" x14ac:dyDescent="0.35">
      <c r="A21" s="60">
        <v>19</v>
      </c>
      <c r="B21" s="36">
        <v>2</v>
      </c>
      <c r="C21" s="36" t="s">
        <v>165</v>
      </c>
    </row>
    <row r="22" spans="1:3" ht="19.8" thickBot="1" x14ac:dyDescent="0.35">
      <c r="A22" s="61">
        <v>20</v>
      </c>
      <c r="B22" s="36">
        <v>2</v>
      </c>
      <c r="C22" s="36" t="s">
        <v>167</v>
      </c>
    </row>
    <row r="23" spans="1:3" ht="19.2" x14ac:dyDescent="0.3">
      <c r="A23" s="61" t="s">
        <v>470</v>
      </c>
      <c r="B23" s="62">
        <f>SUBTOTAL(109,Tabla101[NIVEL])</f>
        <v>37</v>
      </c>
      <c r="C23" s="92">
        <f>SUBTOTAL(103,Tabla101[CLAVE])</f>
        <v>20</v>
      </c>
    </row>
  </sheetData>
  <sheetProtection algorithmName="SHA-512" hashValue="7b0Qb9QZawYCW7rN3JQiR7xyyREN5shFM1T68VXLWFqpdSVV5eXUeWBarxV2Hrhvv++C9YvZIvmdF+tfH4OfhA==" saltValue="Hmh45C9fnl08ELXqFlpE4Q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36</v>
      </c>
      <c r="U7" s="138"/>
      <c r="V7" s="138"/>
      <c r="W7" s="130" t="e">
        <f>VLOOKUP(D5,Data!$A$2:$F$201,3,FALSE)</f>
        <v>#N/A</v>
      </c>
      <c r="X7" s="130"/>
      <c r="Y7" s="130"/>
      <c r="Z7" s="130"/>
      <c r="AB7" s="80"/>
    </row>
    <row r="8" spans="2:30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e">
        <f>VLOOKUP(D5,Data!$A$2:$H$201,8,FALSE)</f>
        <v>#N/A</v>
      </c>
      <c r="X9" s="131"/>
      <c r="Y9" s="131"/>
      <c r="Z9" s="131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 x14ac:dyDescent="0.3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0"/>
      <c r="D15" s="76" t="str">
        <f>Matriz!$I$3</f>
        <v>Previo Inicio</v>
      </c>
      <c r="E15" s="118">
        <f>GrafA!D14</f>
        <v>0</v>
      </c>
      <c r="F15" s="118"/>
      <c r="G15" s="119" t="str">
        <f>IFERROR(GrafA!E14,"")</f>
        <v/>
      </c>
      <c r="H15" s="119"/>
      <c r="I15" s="119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0"/>
      <c r="D16" s="77" t="str">
        <f>Matriz!$I$4</f>
        <v>Inicio</v>
      </c>
      <c r="E16" s="118">
        <f>GrafA!D15</f>
        <v>0</v>
      </c>
      <c r="F16" s="118"/>
      <c r="G16" s="119" t="str">
        <f>IFERROR(GrafA!E15,"")</f>
        <v/>
      </c>
      <c r="H16" s="119"/>
      <c r="I16" s="119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0"/>
      <c r="D17" s="78" t="str">
        <f>Matriz!$I$5</f>
        <v>Proceso</v>
      </c>
      <c r="E17" s="118">
        <f>GrafA!D16</f>
        <v>0</v>
      </c>
      <c r="F17" s="118"/>
      <c r="G17" s="119" t="str">
        <f>IFERROR(GrafA!E16,"")</f>
        <v/>
      </c>
      <c r="H17" s="119"/>
      <c r="I17" s="119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0"/>
      <c r="D18" s="79" t="str">
        <f>IF(Matriz!$I$6=0,"",Matriz!$I$6)</f>
        <v>Satisfactorio</v>
      </c>
      <c r="E18" s="118">
        <f>GrafA!D17</f>
        <v>0</v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0"/>
      <c r="D19" s="64" t="s">
        <v>39</v>
      </c>
      <c r="E19" s="126">
        <f>SUM(E15:F18)</f>
        <v>0</v>
      </c>
      <c r="F19" s="127"/>
      <c r="G19" s="128">
        <f>SUM(G15:I18)</f>
        <v>0</v>
      </c>
      <c r="H19" s="129"/>
      <c r="I19" s="12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 x14ac:dyDescent="0.3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 x14ac:dyDescent="0.4">
      <c r="C23" s="120"/>
      <c r="D23" s="76" t="str">
        <f>Matriz!$I$3</f>
        <v>Previo 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 x14ac:dyDescent="0.4">
      <c r="C24" s="120"/>
      <c r="D24" s="77" t="str">
        <f>Matriz!$I$4</f>
        <v>Inicio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 x14ac:dyDescent="0.4">
      <c r="C25" s="120"/>
      <c r="D25" s="78" t="str">
        <f>Matriz!$I$5</f>
        <v>Proceso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 x14ac:dyDescent="0.4">
      <c r="C26" s="120"/>
      <c r="D26" s="79" t="str">
        <f>IF(Matriz!$I$6=0,"",Matriz!$I$6)</f>
        <v>Satisfactorio</v>
      </c>
      <c r="E26" s="118">
        <f>GrafB!D17</f>
        <v>0</v>
      </c>
      <c r="F26" s="118"/>
      <c r="G26" s="119" t="str">
        <f>IFERROR(GrafB!E17,"")</f>
        <v/>
      </c>
      <c r="H26" s="119"/>
      <c r="I26" s="119"/>
    </row>
    <row r="27" spans="3:15" ht="23.4" x14ac:dyDescent="0.45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 x14ac:dyDescent="0.3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 x14ac:dyDescent="0.3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 x14ac:dyDescent="0.4">
      <c r="C31" s="120"/>
      <c r="D31" s="76" t="str">
        <f>Matriz!$I$3</f>
        <v>Previo 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 x14ac:dyDescent="0.4">
      <c r="C32" s="120"/>
      <c r="D32" s="77" t="str">
        <f>Matriz!$I$4</f>
        <v>Inicio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 x14ac:dyDescent="0.4">
      <c r="C33" s="120"/>
      <c r="D33" s="78" t="str">
        <f>Matriz!$I$5</f>
        <v>Proceso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 x14ac:dyDescent="0.4">
      <c r="C34" s="120"/>
      <c r="D34" s="79" t="str">
        <f>IF(Matriz!$I$6=0,"",Matriz!$I$6)</f>
        <v>Satisfactorio</v>
      </c>
      <c r="E34" s="118">
        <f>GrafC!D17</f>
        <v>0</v>
      </c>
      <c r="F34" s="118"/>
      <c r="G34" s="119" t="str">
        <f>IFERROR(GrafC!E17,"")</f>
        <v/>
      </c>
      <c r="H34" s="119"/>
      <c r="I34" s="119"/>
    </row>
    <row r="35" spans="3:15" ht="23.4" x14ac:dyDescent="0.45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 x14ac:dyDescent="0.3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 x14ac:dyDescent="0.3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 x14ac:dyDescent="0.4">
      <c r="C39" s="120"/>
      <c r="D39" s="76" t="str">
        <f>Matriz!$I$3</f>
        <v>Previo 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 x14ac:dyDescent="0.4">
      <c r="C40" s="120"/>
      <c r="D40" s="77" t="str">
        <f>Matriz!$I$4</f>
        <v>Inicio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 x14ac:dyDescent="0.4">
      <c r="C41" s="120"/>
      <c r="D41" s="78" t="str">
        <f>Matriz!$I$5</f>
        <v>Proceso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 x14ac:dyDescent="0.4">
      <c r="C42" s="120"/>
      <c r="D42" s="79" t="str">
        <f>IF(Matriz!$I$6=0,"",Matriz!$I$6)</f>
        <v>Satisfactorio</v>
      </c>
      <c r="E42" s="118">
        <f>GrafD!D17</f>
        <v>0</v>
      </c>
      <c r="F42" s="118"/>
      <c r="G42" s="119" t="str">
        <f>IFERROR(GrafD!E17,"")</f>
        <v/>
      </c>
      <c r="H42" s="119"/>
      <c r="I42" s="119"/>
    </row>
    <row r="43" spans="3:15" ht="60" customHeight="1" x14ac:dyDescent="0.45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 x14ac:dyDescent="0.35">
      <c r="M44" s="104" t="s">
        <v>158</v>
      </c>
      <c r="N44" s="115">
        <f>Configuracion!Q2</f>
        <v>0</v>
      </c>
      <c r="O44" s="115"/>
    </row>
    <row r="45" spans="3:15" ht="18" x14ac:dyDescent="0.35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 x14ac:dyDescent="0.35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 x14ac:dyDescent="0.4">
      <c r="C47" s="120"/>
      <c r="D47" s="76" t="str">
        <f>Matriz!$I$3</f>
        <v>Previo 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 x14ac:dyDescent="0.4">
      <c r="C48" s="120"/>
      <c r="D48" s="77" t="str">
        <f>Matriz!$I$4</f>
        <v>Inicio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 x14ac:dyDescent="0.4">
      <c r="C49" s="120"/>
      <c r="D49" s="78" t="str">
        <f>Matriz!$I$5</f>
        <v>Proceso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 x14ac:dyDescent="0.4">
      <c r="C50" s="120"/>
      <c r="D50" s="79" t="str">
        <f>IF(Matriz!$I$6=0,"",Matriz!$I$6)</f>
        <v>Satisfactorio</v>
      </c>
      <c r="E50" s="118">
        <f>GrafE!D17</f>
        <v>0</v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 x14ac:dyDescent="0.45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 x14ac:dyDescent="0.35">
      <c r="M52" s="104" t="s">
        <v>462</v>
      </c>
      <c r="N52" s="115">
        <f>Configuracion!Q10</f>
        <v>0</v>
      </c>
      <c r="O52" s="115"/>
    </row>
    <row r="53" spans="3:15" ht="18" x14ac:dyDescent="0.35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 x14ac:dyDescent="0.35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 x14ac:dyDescent="0.4">
      <c r="C55" s="120"/>
      <c r="D55" s="76" t="str">
        <f>Matriz!$I$3</f>
        <v>Previo 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0</v>
      </c>
      <c r="O55" s="116"/>
    </row>
    <row r="56" spans="3:15" ht="21" x14ac:dyDescent="0.4">
      <c r="C56" s="120"/>
      <c r="D56" s="77" t="str">
        <f>Matriz!$I$4</f>
        <v>Inicio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 x14ac:dyDescent="0.4">
      <c r="C57" s="120"/>
      <c r="D57" s="78" t="str">
        <f>Matriz!$I$5</f>
        <v>Proceso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 x14ac:dyDescent="0.4">
      <c r="C58" s="120"/>
      <c r="D58" s="79" t="str">
        <f>IF(Matriz!$I$6=0,"",Matriz!$I$6)</f>
        <v>Satisfactorio</v>
      </c>
      <c r="E58" s="118">
        <f>GrafF!D17</f>
        <v>0</v>
      </c>
      <c r="F58" s="118"/>
      <c r="G58" s="119" t="str">
        <f>IFERROR(GrafF!E17,"")</f>
        <v/>
      </c>
      <c r="H58" s="119"/>
      <c r="I58" s="119"/>
    </row>
    <row r="59" spans="3:15" ht="23.4" x14ac:dyDescent="0.45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 x14ac:dyDescent="0.3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 x14ac:dyDescent="0.3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 x14ac:dyDescent="0.4">
      <c r="C63" s="120"/>
      <c r="D63" s="76" t="str">
        <f>Matriz!$I$3</f>
        <v>Previo 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 x14ac:dyDescent="0.4">
      <c r="C64" s="120"/>
      <c r="D64" s="77" t="str">
        <f>Matriz!$I$4</f>
        <v>Inicio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 x14ac:dyDescent="0.4">
      <c r="C65" s="120"/>
      <c r="D65" s="78" t="str">
        <f>Matriz!$I$5</f>
        <v>Proceso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 x14ac:dyDescent="0.4">
      <c r="C66" s="120"/>
      <c r="D66" s="79" t="str">
        <f>IF(Matriz!$I$6=0,"",Matriz!$I$6)</f>
        <v>Satisfactorio</v>
      </c>
      <c r="E66" s="118">
        <f>GrafG!D17</f>
        <v>0</v>
      </c>
      <c r="F66" s="118"/>
      <c r="G66" s="119" t="str">
        <f>IFERROR(GrafG!E17,"")</f>
        <v/>
      </c>
      <c r="H66" s="119"/>
      <c r="I66" s="119"/>
    </row>
    <row r="67" spans="3:9" ht="23.4" x14ac:dyDescent="0.45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 x14ac:dyDescent="0.3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 x14ac:dyDescent="0.3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 x14ac:dyDescent="0.4">
      <c r="C71" s="120"/>
      <c r="D71" s="76" t="str">
        <f>Matriz!$I$3</f>
        <v>Previo 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 x14ac:dyDescent="0.4">
      <c r="C72" s="120"/>
      <c r="D72" s="77" t="str">
        <f>Matriz!$I$4</f>
        <v>Inicio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 x14ac:dyDescent="0.4">
      <c r="C73" s="120"/>
      <c r="D73" s="78" t="str">
        <f>Matriz!$I$5</f>
        <v>Proceso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 x14ac:dyDescent="0.4">
      <c r="C74" s="120"/>
      <c r="D74" s="79" t="str">
        <f>IF(Matriz!$I$6=0,"",Matriz!$I$6)</f>
        <v>Satisfactorio</v>
      </c>
      <c r="E74" s="118">
        <f>GrafH!D17</f>
        <v>0</v>
      </c>
      <c r="F74" s="118"/>
      <c r="G74" s="119" t="str">
        <f>IFERROR(GrafH!E17,"")</f>
        <v/>
      </c>
      <c r="H74" s="119"/>
      <c r="I74" s="119"/>
    </row>
    <row r="75" spans="3:9" ht="23.4" x14ac:dyDescent="0.45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 x14ac:dyDescent="0.3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 x14ac:dyDescent="0.3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 x14ac:dyDescent="0.4">
      <c r="C79" s="120"/>
      <c r="D79" s="76" t="str">
        <f>Matriz!$I$3</f>
        <v>Previo 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 x14ac:dyDescent="0.4">
      <c r="C80" s="120"/>
      <c r="D80" s="77" t="str">
        <f>Matriz!$I$4</f>
        <v>Inicio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 x14ac:dyDescent="0.4">
      <c r="C81" s="120"/>
      <c r="D81" s="78" t="str">
        <f>Matriz!$I$5</f>
        <v>Proceso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 x14ac:dyDescent="0.4">
      <c r="C82" s="120"/>
      <c r="D82" s="79" t="str">
        <f>IF(Matriz!$I$6=0,"",Matriz!$I$6)</f>
        <v>Satisfactorio</v>
      </c>
      <c r="E82" s="118">
        <f>GrafI!D17</f>
        <v>0</v>
      </c>
      <c r="F82" s="118"/>
      <c r="G82" s="119" t="str">
        <f>IFERROR(GrafI!E17,"")</f>
        <v/>
      </c>
      <c r="H82" s="119"/>
      <c r="I82" s="119"/>
    </row>
    <row r="83" spans="3:9" ht="23.4" x14ac:dyDescent="0.45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 x14ac:dyDescent="0.3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 x14ac:dyDescent="0.3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 x14ac:dyDescent="0.4">
      <c r="C87" s="120"/>
      <c r="D87" s="76" t="str">
        <f>Matriz!$I$3</f>
        <v>Previo 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 x14ac:dyDescent="0.4">
      <c r="C88" s="120"/>
      <c r="D88" s="77" t="str">
        <f>Matriz!$I$4</f>
        <v>Inicio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 x14ac:dyDescent="0.4">
      <c r="C89" s="120"/>
      <c r="D89" s="78" t="str">
        <f>Matriz!$I$5</f>
        <v>Proceso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 x14ac:dyDescent="0.4">
      <c r="C90" s="120"/>
      <c r="D90" s="79" t="str">
        <f>IF(Matriz!$I$6=0,"",Matriz!$I$6)</f>
        <v>Satisfactorio</v>
      </c>
      <c r="E90" s="118">
        <f>GrafJ!D17</f>
        <v>0</v>
      </c>
      <c r="F90" s="118"/>
      <c r="G90" s="119" t="str">
        <f>IFERROR(GrafJ!E17,"")</f>
        <v/>
      </c>
      <c r="H90" s="119"/>
      <c r="I90" s="119"/>
    </row>
    <row r="91" spans="3:9" ht="23.4" x14ac:dyDescent="0.45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 x14ac:dyDescent="0.3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 x14ac:dyDescent="0.3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 x14ac:dyDescent="0.4">
      <c r="C95" s="120"/>
      <c r="D95" s="76" t="str">
        <f>Matriz!$I$3</f>
        <v>Previo 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 x14ac:dyDescent="0.4">
      <c r="C96" s="120"/>
      <c r="D96" s="77" t="str">
        <f>Matriz!$I$4</f>
        <v>Inicio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 x14ac:dyDescent="0.4">
      <c r="C97" s="120"/>
      <c r="D97" s="78" t="str">
        <f>Matriz!$I$5</f>
        <v>Proceso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 x14ac:dyDescent="0.4">
      <c r="C98" s="120"/>
      <c r="D98" s="79" t="str">
        <f>IF(Matriz!$I$6=0,"",Matriz!$I$6)</f>
        <v>Satisfactorio</v>
      </c>
      <c r="E98" s="118">
        <f>GrafK!D17</f>
        <v>0</v>
      </c>
      <c r="F98" s="118"/>
      <c r="G98" s="119" t="str">
        <f>IFERROR(GrafK!E17,"")</f>
        <v/>
      </c>
      <c r="H98" s="119"/>
      <c r="I98" s="119"/>
    </row>
    <row r="99" spans="3:9" ht="23.4" x14ac:dyDescent="0.45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 x14ac:dyDescent="0.3"/>
    <row r="5" spans="2:27" ht="18.600000000000001" customHeight="1" x14ac:dyDescent="0.45">
      <c r="B5" s="146" t="s">
        <v>180</v>
      </c>
      <c r="C5" s="146"/>
      <c r="D5" s="162">
        <f>Inicio!C10</f>
        <v>0</v>
      </c>
      <c r="E5" s="163"/>
      <c r="F5" s="44" t="s">
        <v>37</v>
      </c>
      <c r="G5" s="158" t="e">
        <f>VLOOKUP(D5,Data!$A$2:$H$301,6,FALSE)</f>
        <v>#N/A</v>
      </c>
      <c r="H5" s="158"/>
      <c r="I5" s="158"/>
      <c r="J5" s="158"/>
      <c r="K5" s="158"/>
      <c r="L5" s="158"/>
      <c r="M5" s="161" t="s">
        <v>38</v>
      </c>
      <c r="N5" s="161"/>
      <c r="O5" s="160" t="e">
        <f>VLOOKUP(D5,Data!$A$2:$H$301,5,FALSE)</f>
        <v>#N/A</v>
      </c>
      <c r="P5" s="160"/>
      <c r="Q5" s="160"/>
      <c r="R5" s="160"/>
      <c r="S5" s="160"/>
      <c r="T5" s="156" t="s">
        <v>184</v>
      </c>
      <c r="U5" s="156"/>
      <c r="V5" s="156"/>
      <c r="W5" s="160" t="e">
        <f>VLOOKUP(D5,Data!$A$2:$H$301,7,FALSE)</f>
        <v>#N/A</v>
      </c>
      <c r="X5" s="160"/>
      <c r="Y5" s="160"/>
      <c r="Z5" s="160"/>
      <c r="AA5" s="160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3" t="s">
        <v>181</v>
      </c>
      <c r="C7" s="143"/>
      <c r="D7" s="164" t="e">
        <f>VLOOKUP(D5,Data!$A$2:$H$301,2,FALSE)</f>
        <v>#N/A</v>
      </c>
      <c r="E7" s="164"/>
      <c r="F7" s="26" t="s">
        <v>182</v>
      </c>
      <c r="G7" s="159" t="str">
        <f>Inicio!F8</f>
        <v>Matematica</v>
      </c>
      <c r="H7" s="159"/>
      <c r="I7" s="159"/>
      <c r="J7" s="159"/>
      <c r="K7" s="159"/>
      <c r="L7" s="159"/>
      <c r="M7" s="156" t="s">
        <v>36</v>
      </c>
      <c r="N7" s="156"/>
      <c r="O7" s="160" t="e">
        <f>VLOOKUP(D5,Data!$A$2:$H$301,3,FALSE)</f>
        <v>#N/A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6</v>
      </c>
      <c r="X7" s="160"/>
      <c r="Y7" s="160"/>
      <c r="Z7" s="160"/>
      <c r="AA7" s="160"/>
    </row>
    <row r="8" spans="2:27" ht="14.55" customHeight="1" x14ac:dyDescent="0.3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e">
        <f>VLOOKUP(D5,Data!$A$2:$H$301,8,FALSE)</f>
        <v>#N/A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0</v>
      </c>
      <c r="AC22" s="149"/>
      <c r="AD22" s="149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ht="14.55" customHeight="1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 x14ac:dyDescent="0.3"/>
    <row r="5" spans="2:57" ht="14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t="14.55" hidden="1" customHeight="1" x14ac:dyDescent="0.3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73"/>
      <c r="AB12" s="173"/>
      <c r="AC12" s="173"/>
      <c r="AD12" s="173"/>
    </row>
    <row r="13" spans="2:57" ht="45" customHeight="1" x14ac:dyDescent="0.3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ResA!H7</f>
        <v>Matematica</v>
      </c>
      <c r="H7" s="133"/>
      <c r="I7" s="133"/>
      <c r="J7" s="133"/>
      <c r="K7" s="185" t="s">
        <v>183</v>
      </c>
      <c r="L7" s="185"/>
      <c r="M7" s="186">
        <f>ResA!Q7</f>
        <v>6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ht="14.55" customHeight="1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RespB!G7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ResB!H7</f>
        <v>Matematica</v>
      </c>
      <c r="H7" s="133"/>
      <c r="I7" s="133"/>
      <c r="J7" s="133"/>
      <c r="K7" s="185" t="s">
        <v>183</v>
      </c>
      <c r="L7" s="185"/>
      <c r="M7" s="186">
        <f>ResB!Q7</f>
        <v>6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RespC!G7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ResC!H7</f>
        <v>Matematica</v>
      </c>
      <c r="H7" s="133"/>
      <c r="I7" s="133"/>
      <c r="J7" s="133"/>
      <c r="K7" s="185" t="s">
        <v>183</v>
      </c>
      <c r="L7" s="185"/>
      <c r="M7" s="186">
        <f>ResC!Q7</f>
        <v>6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RespD!G7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ResD!H7</f>
        <v>Matematica</v>
      </c>
      <c r="H7" s="133"/>
      <c r="I7" s="133"/>
      <c r="J7" s="133"/>
      <c r="K7" s="185" t="s">
        <v>183</v>
      </c>
      <c r="L7" s="185"/>
      <c r="M7" s="186">
        <f>ResD!Q7</f>
        <v>6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RespE!G7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ResE!H7</f>
        <v>Matematica</v>
      </c>
      <c r="H7" s="133"/>
      <c r="I7" s="133"/>
      <c r="J7" s="133"/>
      <c r="K7" s="185" t="s">
        <v>183</v>
      </c>
      <c r="L7" s="185"/>
      <c r="M7" s="186">
        <f>ResE!Q7</f>
        <v>6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RespF!G7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ResF!H7</f>
        <v>Matematica</v>
      </c>
      <c r="H7" s="133"/>
      <c r="I7" s="133"/>
      <c r="J7" s="133"/>
      <c r="K7" s="185" t="s">
        <v>183</v>
      </c>
      <c r="L7" s="185"/>
      <c r="M7" s="186">
        <f>ResF!Q7</f>
        <v>6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RespG!G7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ResG!H7</f>
        <v>Matematica</v>
      </c>
      <c r="H7" s="133"/>
      <c r="I7" s="133"/>
      <c r="J7" s="133"/>
      <c r="K7" s="185" t="s">
        <v>183</v>
      </c>
      <c r="L7" s="185"/>
      <c r="M7" s="186">
        <f>ResG!Q7</f>
        <v>6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 x14ac:dyDescent="0.3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RespH!G7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ResH!H7</f>
        <v>Matematica</v>
      </c>
      <c r="H7" s="133"/>
      <c r="I7" s="133"/>
      <c r="J7" s="133"/>
      <c r="K7" s="185" t="s">
        <v>183</v>
      </c>
      <c r="L7" s="185"/>
      <c r="M7" s="186">
        <f>ResH!Q7</f>
        <v>6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RespI!G7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ResI!H7</f>
        <v>Matematica</v>
      </c>
      <c r="H7" s="133"/>
      <c r="I7" s="133"/>
      <c r="J7" s="133"/>
      <c r="K7" s="185" t="s">
        <v>183</v>
      </c>
      <c r="L7" s="185"/>
      <c r="M7" s="186">
        <f>ResI!Q7</f>
        <v>6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RespJ!G7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ResJ!H7</f>
        <v>Matematica</v>
      </c>
      <c r="H7" s="133"/>
      <c r="I7" s="133"/>
      <c r="J7" s="133"/>
      <c r="K7" s="185" t="s">
        <v>183</v>
      </c>
      <c r="L7" s="185"/>
      <c r="M7" s="186">
        <f>ResJ!Q7</f>
        <v>6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6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RespK!G7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6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ResK!H7</f>
        <v>Matematica</v>
      </c>
      <c r="H7" s="133"/>
      <c r="I7" s="133"/>
      <c r="J7" s="133"/>
      <c r="K7" s="185" t="s">
        <v>183</v>
      </c>
      <c r="L7" s="185"/>
      <c r="M7" s="186">
        <f>ResK!Q7</f>
        <v>6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Lenovo</cp:lastModifiedBy>
  <dcterms:created xsi:type="dcterms:W3CDTF">2024-03-11T21:43:21Z</dcterms:created>
  <dcterms:modified xsi:type="dcterms:W3CDTF">2024-07-15T17:01:29Z</dcterms:modified>
</cp:coreProperties>
</file>