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9A3FB0DE-9170-407B-95A3-C5228B1F1E22}" xr6:coauthVersionLast="47" xr6:coauthVersionMax="47" xr10:uidLastSave="{00000000-0000-0000-0000-000000000000}"/>
  <bookViews>
    <workbookView xWindow="-108" yWindow="-108" windowWidth="23256" windowHeight="12576" tabRatio="844" firstSheet="21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AA41" i="32" s="1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C38" i="29" s="1"/>
  <c r="AB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AA45" i="29" s="1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I52" i="32"/>
  <c r="I47" i="32"/>
  <c r="AA30" i="38"/>
  <c r="AA31" i="38"/>
  <c r="BD39" i="38"/>
  <c r="AC39" i="38" s="1"/>
  <c r="AA46" i="38"/>
  <c r="BC21" i="32"/>
  <c r="AB21" i="32" s="1"/>
  <c r="BC29" i="32"/>
  <c r="AB29" i="32" s="1"/>
  <c r="BD30" i="32"/>
  <c r="AC30" i="32" s="1"/>
  <c r="BC40" i="32"/>
  <c r="AB40" i="32" s="1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AA38" i="29"/>
  <c r="BD44" i="29"/>
  <c r="AC44" i="29" s="1"/>
  <c r="BC44" i="29"/>
  <c r="AB44" i="29" s="1"/>
  <c r="AA44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52" i="29" l="1"/>
  <c r="BD52" i="29"/>
  <c r="AC52" i="29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<sst xmlns="http://schemas.openxmlformats.org/spreadsheetml/2006/main" count="3423" uniqueCount="671">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</sst>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C25" sqref="C25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Ciencias Sociales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AQOm09N3kGo61nZNHaa0NMKOzYPZohCe8ujevmazLdzed3VxGdDZtzmH0Voo16duiHXGRZM3vY7na46ge7D9UA==" saltValue="TfKlnjVyVjjIaK321NsUf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36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185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18" t="s">
        <v>158</v>
      </c>
      <c r="D13" s="119" t="s">
        <v>192</v>
      </c>
      <c r="E13" s="120"/>
      <c r="F13" s="120"/>
      <c r="G13" s="120"/>
      <c r="H13" s="120"/>
      <c r="I13" s="120"/>
      <c r="M13" s="137" t="s">
        <v>192</v>
      </c>
      <c r="N13" s="138"/>
      <c r="O13" s="138"/>
    </row>
    <row r="14" spans="2:30" x14ac:dyDescent="0.3">
      <c r="C14" s="118"/>
      <c r="D14" s="57" t="s">
        <v>407</v>
      </c>
      <c r="E14" s="121" t="s">
        <v>408</v>
      </c>
      <c r="F14" s="122"/>
      <c r="G14" s="121" t="s">
        <v>409</v>
      </c>
      <c r="H14" s="123"/>
      <c r="I14" s="123"/>
      <c r="M14" s="81" t="s">
        <v>407</v>
      </c>
      <c r="N14" s="81" t="s">
        <v>408</v>
      </c>
      <c r="O14" s="83" t="s">
        <v>409</v>
      </c>
    </row>
    <row r="15" spans="2:30" ht="21" x14ac:dyDescent="0.4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18"/>
      <c r="D19" s="64" t="s">
        <v>39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18" t="s">
        <v>406</v>
      </c>
      <c r="D21" s="119" t="s">
        <v>192</v>
      </c>
      <c r="E21" s="120"/>
      <c r="F21" s="120"/>
      <c r="G21" s="120"/>
      <c r="H21" s="120"/>
      <c r="I21" s="120"/>
    </row>
    <row r="22" spans="3:15" x14ac:dyDescent="0.3">
      <c r="C22" s="118"/>
      <c r="D22" s="57" t="s">
        <v>407</v>
      </c>
      <c r="E22" s="121" t="s">
        <v>408</v>
      </c>
      <c r="F22" s="122"/>
      <c r="G22" s="121" t="s">
        <v>409</v>
      </c>
      <c r="H22" s="123"/>
      <c r="I22" s="123"/>
    </row>
    <row r="23" spans="3:15" ht="21" x14ac:dyDescent="0.4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4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4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4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4" x14ac:dyDescent="0.45">
      <c r="C27" s="118"/>
      <c r="D27" s="64" t="s">
        <v>39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">
      <c r="C29" s="118" t="s">
        <v>415</v>
      </c>
      <c r="D29" s="119" t="s">
        <v>192</v>
      </c>
      <c r="E29" s="120"/>
      <c r="F29" s="120"/>
      <c r="G29" s="120"/>
      <c r="H29" s="120"/>
      <c r="I29" s="120"/>
    </row>
    <row r="30" spans="3:15" x14ac:dyDescent="0.3">
      <c r="C30" s="118"/>
      <c r="D30" s="57" t="s">
        <v>407</v>
      </c>
      <c r="E30" s="121" t="s">
        <v>408</v>
      </c>
      <c r="F30" s="122"/>
      <c r="G30" s="121" t="s">
        <v>409</v>
      </c>
      <c r="H30" s="123"/>
      <c r="I30" s="123"/>
    </row>
    <row r="31" spans="3:15" ht="21" x14ac:dyDescent="0.4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4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4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4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4" x14ac:dyDescent="0.45">
      <c r="C35" s="118"/>
      <c r="D35" s="64" t="s">
        <v>39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">
      <c r="C37" s="118" t="s">
        <v>416</v>
      </c>
      <c r="D37" s="119" t="s">
        <v>192</v>
      </c>
      <c r="E37" s="120"/>
      <c r="F37" s="120"/>
      <c r="G37" s="120"/>
      <c r="H37" s="120"/>
      <c r="I37" s="120"/>
    </row>
    <row r="38" spans="3:15" x14ac:dyDescent="0.3">
      <c r="C38" s="118"/>
      <c r="D38" s="57" t="s">
        <v>407</v>
      </c>
      <c r="E38" s="121" t="s">
        <v>408</v>
      </c>
      <c r="F38" s="122"/>
      <c r="G38" s="121" t="s">
        <v>409</v>
      </c>
      <c r="H38" s="123"/>
      <c r="I38" s="123"/>
    </row>
    <row r="39" spans="3:15" ht="21" x14ac:dyDescent="0.4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4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4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4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45">
      <c r="C43" s="118"/>
      <c r="D43" s="64" t="s">
        <v>39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465</v>
      </c>
      <c r="N43" s="115" t="s">
        <v>469</v>
      </c>
      <c r="O43" s="115"/>
    </row>
    <row r="44" spans="3:15" ht="18" x14ac:dyDescent="0.35">
      <c r="M44" s="104" t="s">
        <v>158</v>
      </c>
      <c r="N44" s="113">
        <f>Configuracion!Q2</f>
        <v>0</v>
      </c>
      <c r="O44" s="113"/>
    </row>
    <row r="45" spans="3:15" ht="18" x14ac:dyDescent="0.35">
      <c r="C45" s="118" t="s">
        <v>458</v>
      </c>
      <c r="D45" s="119" t="s">
        <v>192</v>
      </c>
      <c r="E45" s="120"/>
      <c r="F45" s="120"/>
      <c r="G45" s="120"/>
      <c r="H45" s="120"/>
      <c r="I45" s="120"/>
      <c r="M45" s="104" t="s">
        <v>406</v>
      </c>
      <c r="N45" s="113">
        <f>Configuracion!Q3</f>
        <v>0</v>
      </c>
      <c r="O45" s="113"/>
    </row>
    <row r="46" spans="3:15" ht="18" x14ac:dyDescent="0.35">
      <c r="C46" s="118"/>
      <c r="D46" s="57" t="s">
        <v>407</v>
      </c>
      <c r="E46" s="121" t="s">
        <v>408</v>
      </c>
      <c r="F46" s="122"/>
      <c r="G46" s="121" t="s">
        <v>409</v>
      </c>
      <c r="H46" s="123"/>
      <c r="I46" s="123"/>
      <c r="M46" s="104" t="s">
        <v>415</v>
      </c>
      <c r="N46" s="113">
        <f>Configuracion!Q4</f>
        <v>0</v>
      </c>
      <c r="O46" s="113"/>
    </row>
    <row r="47" spans="3:15" ht="21" x14ac:dyDescent="0.4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416</v>
      </c>
      <c r="N47" s="113">
        <f>Configuracion!Q5</f>
        <v>0</v>
      </c>
      <c r="O47" s="113"/>
    </row>
    <row r="48" spans="3:15" ht="21" x14ac:dyDescent="0.4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458</v>
      </c>
      <c r="N48" s="113">
        <f>Configuracion!Q6</f>
        <v>0</v>
      </c>
      <c r="O48" s="113"/>
    </row>
    <row r="49" spans="3:15" ht="21" x14ac:dyDescent="0.4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459</v>
      </c>
      <c r="N49" s="113">
        <f>Configuracion!Q7</f>
        <v>0</v>
      </c>
      <c r="O49" s="113"/>
    </row>
    <row r="50" spans="3:15" ht="21" x14ac:dyDescent="0.4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460</v>
      </c>
      <c r="N50" s="113">
        <f>Configuracion!Q8</f>
        <v>0</v>
      </c>
      <c r="O50" s="113"/>
    </row>
    <row r="51" spans="3:15" ht="23.4" x14ac:dyDescent="0.45">
      <c r="C51" s="118"/>
      <c r="D51" s="64" t="s">
        <v>39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461</v>
      </c>
      <c r="N51" s="113">
        <f>Configuracion!Q9</f>
        <v>0</v>
      </c>
      <c r="O51" s="113"/>
    </row>
    <row r="52" spans="3:15" ht="18" x14ac:dyDescent="0.35">
      <c r="M52" s="104" t="s">
        <v>462</v>
      </c>
      <c r="N52" s="113">
        <f>Configuracion!Q10</f>
        <v>0</v>
      </c>
      <c r="O52" s="113"/>
    </row>
    <row r="53" spans="3:15" ht="18" x14ac:dyDescent="0.35">
      <c r="C53" s="118" t="s">
        <v>459</v>
      </c>
      <c r="D53" s="119" t="s">
        <v>192</v>
      </c>
      <c r="E53" s="120"/>
      <c r="F53" s="120"/>
      <c r="G53" s="120"/>
      <c r="H53" s="120"/>
      <c r="I53" s="120"/>
      <c r="M53" s="104" t="s">
        <v>463</v>
      </c>
      <c r="N53" s="113">
        <f>Configuracion!Q11</f>
        <v>0</v>
      </c>
      <c r="O53" s="113"/>
    </row>
    <row r="54" spans="3:15" ht="18" x14ac:dyDescent="0.35">
      <c r="C54" s="118"/>
      <c r="D54" s="57" t="s">
        <v>407</v>
      </c>
      <c r="E54" s="121" t="s">
        <v>408</v>
      </c>
      <c r="F54" s="122"/>
      <c r="G54" s="121" t="s">
        <v>409</v>
      </c>
      <c r="H54" s="123"/>
      <c r="I54" s="123"/>
      <c r="M54" s="104" t="s">
        <v>464</v>
      </c>
      <c r="N54" s="113">
        <f>Configuracion!Q12</f>
        <v>0</v>
      </c>
      <c r="O54" s="113"/>
    </row>
    <row r="55" spans="3:15" ht="21" x14ac:dyDescent="0.4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39</v>
      </c>
      <c r="N55" s="114">
        <f>SUM(N44:N54)</f>
        <v>0</v>
      </c>
      <c r="O55" s="114"/>
    </row>
    <row r="56" spans="3:15" ht="21" x14ac:dyDescent="0.4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4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4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4" x14ac:dyDescent="0.45">
      <c r="C59" s="118"/>
      <c r="D59" s="64" t="s">
        <v>39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">
      <c r="C61" s="118" t="s">
        <v>460</v>
      </c>
      <c r="D61" s="119" t="s">
        <v>192</v>
      </c>
      <c r="E61" s="120"/>
      <c r="F61" s="120"/>
      <c r="G61" s="120"/>
      <c r="H61" s="120"/>
      <c r="I61" s="120"/>
    </row>
    <row r="62" spans="3:15" x14ac:dyDescent="0.3">
      <c r="C62" s="118"/>
      <c r="D62" s="57" t="s">
        <v>407</v>
      </c>
      <c r="E62" s="121" t="s">
        <v>408</v>
      </c>
      <c r="F62" s="122"/>
      <c r="G62" s="121" t="s">
        <v>409</v>
      </c>
      <c r="H62" s="123"/>
      <c r="I62" s="123"/>
    </row>
    <row r="63" spans="3:15" ht="21" x14ac:dyDescent="0.4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4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4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4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4" x14ac:dyDescent="0.45">
      <c r="C67" s="118"/>
      <c r="D67" s="64" t="s">
        <v>39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">
      <c r="C69" s="118" t="s">
        <v>461</v>
      </c>
      <c r="D69" s="119" t="s">
        <v>192</v>
      </c>
      <c r="E69" s="120"/>
      <c r="F69" s="120"/>
      <c r="G69" s="120"/>
      <c r="H69" s="120"/>
      <c r="I69" s="120"/>
    </row>
    <row r="70" spans="3:9" x14ac:dyDescent="0.3">
      <c r="C70" s="118"/>
      <c r="D70" s="57" t="s">
        <v>407</v>
      </c>
      <c r="E70" s="121" t="s">
        <v>408</v>
      </c>
      <c r="F70" s="122"/>
      <c r="G70" s="121" t="s">
        <v>409</v>
      </c>
      <c r="H70" s="123"/>
      <c r="I70" s="123"/>
    </row>
    <row r="71" spans="3:9" ht="21" x14ac:dyDescent="0.4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4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4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4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4" x14ac:dyDescent="0.45">
      <c r="C75" s="118"/>
      <c r="D75" s="64" t="s">
        <v>39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">
      <c r="C77" s="118" t="s">
        <v>462</v>
      </c>
      <c r="D77" s="119" t="s">
        <v>192</v>
      </c>
      <c r="E77" s="120"/>
      <c r="F77" s="120"/>
      <c r="G77" s="120"/>
      <c r="H77" s="120"/>
      <c r="I77" s="120"/>
    </row>
    <row r="78" spans="3:9" x14ac:dyDescent="0.3">
      <c r="C78" s="118"/>
      <c r="D78" s="57" t="s">
        <v>407</v>
      </c>
      <c r="E78" s="121" t="s">
        <v>408</v>
      </c>
      <c r="F78" s="122"/>
      <c r="G78" s="121" t="s">
        <v>409</v>
      </c>
      <c r="H78" s="123"/>
      <c r="I78" s="123"/>
    </row>
    <row r="79" spans="3:9" ht="21" x14ac:dyDescent="0.4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4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4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4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4" x14ac:dyDescent="0.45">
      <c r="C83" s="118"/>
      <c r="D83" s="64" t="s">
        <v>39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">
      <c r="C85" s="118" t="s">
        <v>463</v>
      </c>
      <c r="D85" s="119" t="s">
        <v>192</v>
      </c>
      <c r="E85" s="120"/>
      <c r="F85" s="120"/>
      <c r="G85" s="120"/>
      <c r="H85" s="120"/>
      <c r="I85" s="120"/>
    </row>
    <row r="86" spans="3:9" x14ac:dyDescent="0.3">
      <c r="C86" s="118"/>
      <c r="D86" s="57" t="s">
        <v>407</v>
      </c>
      <c r="E86" s="121" t="s">
        <v>408</v>
      </c>
      <c r="F86" s="122"/>
      <c r="G86" s="121" t="s">
        <v>409</v>
      </c>
      <c r="H86" s="123"/>
      <c r="I86" s="123"/>
    </row>
    <row r="87" spans="3:9" ht="21" x14ac:dyDescent="0.4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4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4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4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4" x14ac:dyDescent="0.45">
      <c r="C91" s="118"/>
      <c r="D91" s="64" t="s">
        <v>39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">
      <c r="C93" s="118" t="s">
        <v>464</v>
      </c>
      <c r="D93" s="119" t="s">
        <v>192</v>
      </c>
      <c r="E93" s="120"/>
      <c r="F93" s="120"/>
      <c r="G93" s="120"/>
      <c r="H93" s="120"/>
      <c r="I93" s="120"/>
    </row>
    <row r="94" spans="3:9" x14ac:dyDescent="0.3">
      <c r="C94" s="118"/>
      <c r="D94" s="57" t="s">
        <v>407</v>
      </c>
      <c r="E94" s="121" t="s">
        <v>408</v>
      </c>
      <c r="F94" s="122"/>
      <c r="G94" s="121" t="s">
        <v>409</v>
      </c>
      <c r="H94" s="123"/>
      <c r="I94" s="123"/>
    </row>
    <row r="95" spans="3:9" ht="21" x14ac:dyDescent="0.4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4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4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4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4" x14ac:dyDescent="0.45">
      <c r="C99" s="118"/>
      <c r="D99" s="64" t="s">
        <v>39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5" customHeight="1" x14ac:dyDescent="0.3"/>
    <row r="5" spans="2:27" ht="18.600000000000001" customHeight="1" x14ac:dyDescent="0.45">
      <c r="B5" s="144" t="s">
        <v>180</v>
      </c>
      <c r="C5" s="144"/>
      <c r="D5" s="160">
        <f>Inicio!C10</f>
        <v>0</v>
      </c>
      <c r="E5" s="161"/>
      <c r="F5" s="44" t="s">
        <v>37</v>
      </c>
      <c r="G5" s="156" t="e">
        <f>VLOOKUP(D5,Data!$A$2:$H$301,6,FALSE)</f>
        <v>#N/A</v>
      </c>
      <c r="H5" s="156"/>
      <c r="I5" s="156"/>
      <c r="J5" s="156"/>
      <c r="K5" s="156"/>
      <c r="L5" s="156"/>
      <c r="M5" s="159" t="s">
        <v>38</v>
      </c>
      <c r="N5" s="159"/>
      <c r="O5" s="158" t="e">
        <f>VLOOKUP(D5,Data!$A$2:$H$301,5,FALSE)</f>
        <v>#N/A</v>
      </c>
      <c r="P5" s="158"/>
      <c r="Q5" s="158"/>
      <c r="R5" s="158"/>
      <c r="S5" s="158"/>
      <c r="T5" s="154" t="s">
        <v>184</v>
      </c>
      <c r="U5" s="154"/>
      <c r="V5" s="154"/>
      <c r="W5" s="158" t="e">
        <f>VLOOKUP(D5,Data!$A$2:$H$301,7,FALSE)</f>
        <v>#N/A</v>
      </c>
      <c r="X5" s="158"/>
      <c r="Y5" s="158"/>
      <c r="Z5" s="158"/>
      <c r="AA5" s="15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1" t="s">
        <v>181</v>
      </c>
      <c r="C7" s="141"/>
      <c r="D7" s="162" t="e">
        <f>VLOOKUP(D5,Data!$A$2:$H$301,2,FALSE)</f>
        <v>#N/A</v>
      </c>
      <c r="E7" s="162"/>
      <c r="F7" s="26" t="s">
        <v>182</v>
      </c>
      <c r="G7" s="157" t="str">
        <f>Inicio!F8</f>
        <v>Ciencias Sociales</v>
      </c>
      <c r="H7" s="157"/>
      <c r="I7" s="157"/>
      <c r="J7" s="157"/>
      <c r="K7" s="157"/>
      <c r="L7" s="157"/>
      <c r="M7" s="154" t="s">
        <v>36</v>
      </c>
      <c r="N7" s="154"/>
      <c r="O7" s="158" t="e">
        <f>VLOOKUP(D5,Data!$A$2:$H$301,3,FALSE)</f>
        <v>#N/A</v>
      </c>
      <c r="P7" s="158"/>
      <c r="Q7" s="158"/>
      <c r="R7" s="158"/>
      <c r="S7" s="158"/>
      <c r="T7" s="154" t="s">
        <v>183</v>
      </c>
      <c r="U7" s="154"/>
      <c r="V7" s="154"/>
      <c r="W7" s="158">
        <f>Inicio!K8</f>
        <v>2</v>
      </c>
      <c r="X7" s="158"/>
      <c r="Y7" s="158"/>
      <c r="Z7" s="158"/>
      <c r="AA7" s="158"/>
    </row>
    <row r="8" spans="2:27" ht="14.55" customHeight="1" x14ac:dyDescent="0.3">
      <c r="B8" s="141"/>
      <c r="C8" s="141"/>
      <c r="D8" s="162"/>
      <c r="E8" s="162"/>
      <c r="F8" s="67"/>
      <c r="G8" s="157"/>
      <c r="H8" s="157"/>
      <c r="I8" s="157"/>
      <c r="J8" s="157"/>
      <c r="K8" s="157"/>
      <c r="L8" s="15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1"/>
      <c r="C9" s="141"/>
      <c r="D9" s="163"/>
      <c r="E9" s="163"/>
      <c r="F9" s="67"/>
      <c r="G9" s="158"/>
      <c r="H9" s="158"/>
      <c r="I9" s="158"/>
      <c r="J9" s="158"/>
      <c r="K9" s="158"/>
      <c r="L9" s="158"/>
      <c r="M9" s="154" t="s">
        <v>185</v>
      </c>
      <c r="N9" s="154"/>
      <c r="O9" s="158" t="e">
        <f>VLOOKUP(D5,Data!$A$2:$H$301,8,FALSE)</f>
        <v>#N/A</v>
      </c>
      <c r="P9" s="158"/>
      <c r="Q9" s="158"/>
      <c r="R9" s="158"/>
      <c r="S9" s="158"/>
      <c r="T9" s="154" t="s">
        <v>5</v>
      </c>
      <c r="U9" s="154"/>
      <c r="V9" s="154"/>
      <c r="W9" s="158" t="s">
        <v>158</v>
      </c>
      <c r="X9" s="158"/>
      <c r="Y9" s="158"/>
      <c r="Z9" s="158"/>
      <c r="AA9" s="15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479</v>
      </c>
      <c r="AC21" s="146"/>
      <c r="AD21" s="146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ht="14.55" customHeight="1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ht="14.55" customHeight="1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5" customHeight="1" x14ac:dyDescent="0.3"/>
    <row r="5" spans="2:57" ht="14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RespA!W9</f>
        <v>A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2" t="s">
        <v>157</v>
      </c>
      <c r="C11" s="172" t="s">
        <v>161</v>
      </c>
      <c r="D11" s="172" t="s">
        <v>160</v>
      </c>
      <c r="E11" s="172" t="s">
        <v>159</v>
      </c>
      <c r="F11" s="172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71" t="s">
        <v>169</v>
      </c>
      <c r="AB11" s="171" t="s">
        <v>170</v>
      </c>
      <c r="AC11" s="171" t="s">
        <v>189</v>
      </c>
      <c r="AD11" s="171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t="14.55" hidden="1" customHeight="1" x14ac:dyDescent="0.3">
      <c r="B12" s="172"/>
      <c r="C12" s="172"/>
      <c r="D12" s="172"/>
      <c r="E12" s="172"/>
      <c r="F12" s="172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71"/>
      <c r="AB12" s="171"/>
      <c r="AC12" s="171"/>
      <c r="AD12" s="171"/>
    </row>
    <row r="13" spans="2:57" ht="45" customHeight="1" x14ac:dyDescent="0.3">
      <c r="B13" s="172"/>
      <c r="C13" s="172"/>
      <c r="D13" s="172"/>
      <c r="E13" s="172"/>
      <c r="F13" s="17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1"/>
      <c r="AB13" s="171"/>
      <c r="AC13" s="171"/>
      <c r="AD13" s="17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ht="14.55" customHeight="1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ResA!H7</f>
        <v>Ciencias Sociales</v>
      </c>
      <c r="H7" s="131"/>
      <c r="I7" s="131"/>
      <c r="J7" s="131"/>
      <c r="K7" s="183" t="s">
        <v>183</v>
      </c>
      <c r="L7" s="183"/>
      <c r="M7" s="184">
        <f>ResA!Q7</f>
        <v>2</v>
      </c>
      <c r="N7" s="184"/>
      <c r="O7" s="185" t="s">
        <v>5</v>
      </c>
      <c r="P7" s="185"/>
      <c r="Q7" s="184" t="str">
        <f>ResA!W7</f>
        <v>A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ht="14.55" customHeight="1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406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RespB!G7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RespB!W9</f>
        <v>B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ResB!H7</f>
        <v>Ciencias Sociales</v>
      </c>
      <c r="H7" s="131"/>
      <c r="I7" s="131"/>
      <c r="J7" s="131"/>
      <c r="K7" s="183" t="s">
        <v>183</v>
      </c>
      <c r="L7" s="183"/>
      <c r="M7" s="184">
        <f>ResB!Q7</f>
        <v>2</v>
      </c>
      <c r="N7" s="184"/>
      <c r="O7" s="185" t="s">
        <v>5</v>
      </c>
      <c r="P7" s="185"/>
      <c r="Q7" s="184" t="str">
        <f>ResB!W7</f>
        <v>B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415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RespC!G7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RespC!W9</f>
        <v>C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ResC!H7</f>
        <v>Ciencias Sociales</v>
      </c>
      <c r="H7" s="131"/>
      <c r="I7" s="131"/>
      <c r="J7" s="131"/>
      <c r="K7" s="183" t="s">
        <v>183</v>
      </c>
      <c r="L7" s="183"/>
      <c r="M7" s="184">
        <f>ResC!Q7</f>
        <v>2</v>
      </c>
      <c r="N7" s="184"/>
      <c r="O7" s="185" t="s">
        <v>5</v>
      </c>
      <c r="P7" s="185"/>
      <c r="Q7" s="184" t="str">
        <f>ResC!W7</f>
        <v>C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RespD!G7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RespD!W9</f>
        <v>D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ResD!H7</f>
        <v>Ciencias Sociales</v>
      </c>
      <c r="H7" s="131"/>
      <c r="I7" s="131"/>
      <c r="J7" s="131"/>
      <c r="K7" s="183" t="s">
        <v>183</v>
      </c>
      <c r="L7" s="183"/>
      <c r="M7" s="184">
        <f>ResD!Q7</f>
        <v>2</v>
      </c>
      <c r="N7" s="184"/>
      <c r="O7" s="185" t="s">
        <v>5</v>
      </c>
      <c r="P7" s="185"/>
      <c r="Q7" s="184" t="str">
        <f>ResD!W7</f>
        <v>D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458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RespE!G7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RespE!W9</f>
        <v>E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ResE!H7</f>
        <v>Ciencias Sociales</v>
      </c>
      <c r="H7" s="131"/>
      <c r="I7" s="131"/>
      <c r="J7" s="131"/>
      <c r="K7" s="183" t="s">
        <v>183</v>
      </c>
      <c r="L7" s="183"/>
      <c r="M7" s="184">
        <f>ResE!Q7</f>
        <v>2</v>
      </c>
      <c r="N7" s="184"/>
      <c r="O7" s="185" t="s">
        <v>5</v>
      </c>
      <c r="P7" s="185"/>
      <c r="Q7" s="184" t="str">
        <f>ResE!W7</f>
        <v>E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459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RespF!G7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RespF!W9</f>
        <v>F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ResF!H7</f>
        <v>Ciencias Sociales</v>
      </c>
      <c r="H7" s="131"/>
      <c r="I7" s="131"/>
      <c r="J7" s="131"/>
      <c r="K7" s="183" t="s">
        <v>183</v>
      </c>
      <c r="L7" s="183"/>
      <c r="M7" s="184">
        <f>ResF!Q7</f>
        <v>2</v>
      </c>
      <c r="N7" s="184"/>
      <c r="O7" s="185" t="s">
        <v>5</v>
      </c>
      <c r="P7" s="185"/>
      <c r="Q7" s="184" t="str">
        <f>ResF!W7</f>
        <v>F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460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RespG!G7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RespG!W9</f>
        <v>G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ResG!H7</f>
        <v>Ciencias Sociales</v>
      </c>
      <c r="H7" s="131"/>
      <c r="I7" s="131"/>
      <c r="J7" s="131"/>
      <c r="K7" s="183" t="s">
        <v>183</v>
      </c>
      <c r="L7" s="183"/>
      <c r="M7" s="184">
        <f>ResG!Q7</f>
        <v>2</v>
      </c>
      <c r="N7" s="184"/>
      <c r="O7" s="185" t="s">
        <v>5</v>
      </c>
      <c r="P7" s="185"/>
      <c r="Q7" s="184" t="str">
        <f>ResG!W7</f>
        <v>G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461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97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48"/>
      <c r="C54" s="148"/>
      <c r="D54" s="148"/>
      <c r="E54" s="198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RespH!G7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RespH!W9</f>
        <v>H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ResH!H7</f>
        <v>Ciencias Sociales</v>
      </c>
      <c r="H7" s="131"/>
      <c r="I7" s="131"/>
      <c r="J7" s="131"/>
      <c r="K7" s="183" t="s">
        <v>183</v>
      </c>
      <c r="L7" s="183"/>
      <c r="M7" s="184">
        <f>ResH!Q7</f>
        <v>2</v>
      </c>
      <c r="N7" s="184"/>
      <c r="O7" s="185" t="s">
        <v>5</v>
      </c>
      <c r="P7" s="185"/>
      <c r="Q7" s="184" t="str">
        <f>ResH!W7</f>
        <v>H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462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RespI!G7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RespI!W9</f>
        <v>I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ResI!H7</f>
        <v>Ciencias Sociales</v>
      </c>
      <c r="H7" s="131"/>
      <c r="I7" s="131"/>
      <c r="J7" s="131"/>
      <c r="K7" s="183" t="s">
        <v>183</v>
      </c>
      <c r="L7" s="183"/>
      <c r="M7" s="184">
        <f>ResI!Q7</f>
        <v>2</v>
      </c>
      <c r="N7" s="184"/>
      <c r="O7" s="185" t="s">
        <v>5</v>
      </c>
      <c r="P7" s="185"/>
      <c r="Q7" s="184" t="str">
        <f>ResI!W7</f>
        <v>I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463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RespJ!G7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RespJ!W9</f>
        <v>J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ResJ!H7</f>
        <v>Ciencias Sociales</v>
      </c>
      <c r="H7" s="131"/>
      <c r="I7" s="131"/>
      <c r="J7" s="131"/>
      <c r="K7" s="183" t="s">
        <v>183</v>
      </c>
      <c r="L7" s="183"/>
      <c r="M7" s="184">
        <f>ResJ!Q7</f>
        <v>2</v>
      </c>
      <c r="N7" s="184"/>
      <c r="O7" s="185" t="s">
        <v>5</v>
      </c>
      <c r="P7" s="185"/>
      <c r="Q7" s="184" t="str">
        <f>ResJ!W7</f>
        <v>J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Ciencias Sociales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464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RespK!G7</f>
        <v>Ciencias Sociales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RespK!W9</f>
        <v>K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a</v>
      </c>
      <c r="M11" s="35" t="str">
        <f>VLOOKUP(M13,Tabla101[],3,FALSE)</f>
        <v>d</v>
      </c>
      <c r="N11" s="35" t="str">
        <f>VLOOKUP(N13,Tabla101[],3,FALSE)</f>
        <v>d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a</v>
      </c>
      <c r="W11" s="35" t="str">
        <f>VLOOKUP(W13,Tabla101[],3,FALSE)</f>
        <v>a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3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3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1</v>
      </c>
      <c r="Z12" s="35">
        <f>VLOOKUP(Z13,Tabla101[],2,FALSE)</f>
        <v>1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ResK!H7</f>
        <v>Ciencias Sociales</v>
      </c>
      <c r="H7" s="131"/>
      <c r="I7" s="131"/>
      <c r="J7" s="131"/>
      <c r="K7" s="183" t="s">
        <v>183</v>
      </c>
      <c r="L7" s="183"/>
      <c r="M7" s="184">
        <f>ResK!Q7</f>
        <v>2</v>
      </c>
      <c r="N7" s="184"/>
      <c r="O7" s="185" t="s">
        <v>5</v>
      </c>
      <c r="P7" s="185"/>
      <c r="Q7" s="184" t="str">
        <f>ResK!W7</f>
        <v>K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F8" sqref="F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195</v>
      </c>
      <c r="C1" s="63">
        <v>2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2</v>
      </c>
      <c r="C3" s="36" t="s">
        <v>166</v>
      </c>
      <c r="G3" s="17">
        <v>0</v>
      </c>
      <c r="H3" s="17">
        <v>3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165</v>
      </c>
      <c r="G4" s="17">
        <f>H3+1</f>
        <v>4</v>
      </c>
      <c r="H4" s="17">
        <v>13</v>
      </c>
      <c r="I4" s="17" t="s">
        <v>174</v>
      </c>
    </row>
    <row r="5" spans="1:15" ht="19.8" thickBot="1" x14ac:dyDescent="0.35">
      <c r="A5" s="60">
        <v>3</v>
      </c>
      <c r="B5" s="36">
        <v>3</v>
      </c>
      <c r="C5" s="36" t="s">
        <v>166</v>
      </c>
      <c r="G5" s="17">
        <f t="shared" ref="G5:G6" si="0">H4+1</f>
        <v>14</v>
      </c>
      <c r="H5" s="17">
        <v>27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167</v>
      </c>
      <c r="G6" s="17">
        <f t="shared" si="0"/>
        <v>28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167</v>
      </c>
      <c r="N7" s="68"/>
      <c r="O7" s="68"/>
    </row>
    <row r="8" spans="1:15" ht="19.8" thickBot="1" x14ac:dyDescent="0.35">
      <c r="A8" s="60">
        <v>6</v>
      </c>
      <c r="B8" s="36">
        <v>3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165</v>
      </c>
      <c r="G9" s="205"/>
      <c r="H9" s="205"/>
    </row>
    <row r="10" spans="1:15" ht="19.8" thickBot="1" x14ac:dyDescent="0.35">
      <c r="A10" s="60">
        <v>8</v>
      </c>
      <c r="B10" s="36">
        <v>1</v>
      </c>
      <c r="C10" s="36" t="s">
        <v>165</v>
      </c>
    </row>
    <row r="11" spans="1:15" ht="19.8" thickBot="1" x14ac:dyDescent="0.35">
      <c r="A11" s="60">
        <v>9</v>
      </c>
      <c r="B11" s="36">
        <v>2</v>
      </c>
      <c r="C11" s="36" t="s">
        <v>165</v>
      </c>
    </row>
    <row r="12" spans="1:15" ht="19.8" thickBot="1" x14ac:dyDescent="0.35">
      <c r="A12" s="60">
        <v>10</v>
      </c>
      <c r="B12" s="36">
        <v>3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168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165</v>
      </c>
    </row>
    <row r="18" spans="1:3" ht="19.8" thickBot="1" x14ac:dyDescent="0.35">
      <c r="A18" s="60">
        <v>16</v>
      </c>
      <c r="B18" s="36">
        <v>2</v>
      </c>
      <c r="C18" s="36" t="s">
        <v>168</v>
      </c>
    </row>
    <row r="19" spans="1:3" ht="19.8" thickBot="1" x14ac:dyDescent="0.35">
      <c r="A19" s="60">
        <v>17</v>
      </c>
      <c r="B19" s="36">
        <v>2</v>
      </c>
      <c r="C19" s="36" t="s">
        <v>168</v>
      </c>
    </row>
    <row r="20" spans="1:3" ht="19.8" thickBot="1" x14ac:dyDescent="0.35">
      <c r="A20" s="60">
        <v>18</v>
      </c>
      <c r="B20" s="36">
        <v>2</v>
      </c>
      <c r="C20" s="36" t="s">
        <v>166</v>
      </c>
    </row>
    <row r="21" spans="1:3" ht="19.8" thickBot="1" x14ac:dyDescent="0.35">
      <c r="A21" s="60">
        <v>19</v>
      </c>
      <c r="B21" s="36">
        <v>1</v>
      </c>
      <c r="C21" s="36" t="s">
        <v>166</v>
      </c>
    </row>
    <row r="22" spans="1:3" ht="19.8" thickBot="1" x14ac:dyDescent="0.35">
      <c r="A22" s="61">
        <v>20</v>
      </c>
      <c r="B22" s="36">
        <v>1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CjrCW9exd9zXaDh2iNaNR2jdzKn68W252kuMhwfBFZ84FlIIau/H8JbNc9CA0TUcpGkhEG8A5Vaq1BfTYEWScA==" saltValue="w6romuoOkF+4vxisutpoP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2024-07-10T14:16:54Z</dcterms:modified>
</cp:coreProperties>
</file>