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164BFB36-3AFF-4CA0-A897-B6982EA73878}" xr6:coauthVersionLast="47" xr6:coauthVersionMax="47" xr10:uidLastSave="{00000000-0000-0000-0000-000000000000}"/>
  <bookViews>
    <workbookView xWindow="14295" yWindow="0" windowWidth="14610" windowHeight="15585" xr2:uid="{76F17BED-C1F5-429D-A3BE-DE652BCF7AB9}"/>
  </bookViews>
  <sheets>
    <sheet name="POC" sheetId="1" r:id="rId1"/>
    <sheet name="MMLU" sheetId="3" r:id="rId2"/>
    <sheet name="ARC" sheetId="4" r:id="rId3"/>
    <sheet name="ToDo" sheetId="5" r:id="rId4"/>
    <sheet name="Contaminated" sheetId="6" r:id="rId5"/>
    <sheet name="Arkusz1" sheetId="7" r:id="rId6"/>
    <sheet name="Arkusz2" sheetId="8" r:id="rId7"/>
    <sheet name="Arkusz3" sheetId="9" r:id="rId8"/>
    <sheet name="Arkusz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8" i="9" l="1"/>
  <c r="AQ17" i="9"/>
  <c r="AQ16" i="9"/>
  <c r="AQ15" i="9"/>
  <c r="AM18" i="9"/>
  <c r="AM17" i="9"/>
  <c r="AM16" i="9"/>
  <c r="AM15" i="9"/>
  <c r="AI18" i="9"/>
  <c r="AI17" i="9"/>
  <c r="AI16" i="9"/>
  <c r="AI15" i="9"/>
  <c r="M8" i="10"/>
  <c r="M9" i="10"/>
  <c r="M10" i="10"/>
  <c r="M11" i="10"/>
  <c r="M12" i="10"/>
  <c r="J8" i="10"/>
  <c r="J9" i="10"/>
  <c r="J10" i="10"/>
  <c r="J11" i="10"/>
  <c r="J12" i="10"/>
  <c r="D8" i="10"/>
  <c r="D9" i="10"/>
  <c r="D10" i="10"/>
  <c r="D11" i="10"/>
  <c r="D12" i="10"/>
  <c r="G8" i="10"/>
  <c r="G9" i="10"/>
  <c r="G10" i="10"/>
  <c r="G11" i="10"/>
  <c r="G12" i="10"/>
  <c r="M7" i="10"/>
  <c r="M6" i="10"/>
  <c r="M5" i="10"/>
  <c r="M4" i="10"/>
  <c r="M3" i="10"/>
  <c r="J7" i="10"/>
  <c r="J6" i="10"/>
  <c r="J5" i="10"/>
  <c r="J4" i="10"/>
  <c r="J3" i="10"/>
  <c r="G7" i="10"/>
  <c r="G6" i="10"/>
  <c r="G5" i="10"/>
  <c r="G4" i="10"/>
  <c r="G3" i="10"/>
  <c r="D7" i="10"/>
  <c r="D6" i="10"/>
  <c r="D5" i="10"/>
  <c r="D4" i="10"/>
  <c r="D3" i="10"/>
  <c r="AE18" i="9"/>
  <c r="AE17" i="9"/>
  <c r="AE16" i="9"/>
  <c r="AE15" i="9"/>
  <c r="AA18" i="9"/>
  <c r="AA17" i="9"/>
  <c r="AA16" i="9"/>
  <c r="AA15" i="9"/>
  <c r="W18" i="9"/>
  <c r="W17" i="9"/>
  <c r="W16" i="9"/>
  <c r="W15" i="9"/>
  <c r="S16" i="9"/>
  <c r="S17" i="9"/>
  <c r="S18" i="9"/>
  <c r="S15" i="9"/>
  <c r="I66" i="8" a="1"/>
  <c r="I66" i="8" s="1"/>
  <c r="I65" i="8" a="1"/>
  <c r="I65" i="8" s="1"/>
  <c r="F66" i="8" a="1"/>
  <c r="F66" i="8" s="1"/>
  <c r="F65" i="8" a="1"/>
  <c r="F65" i="8"/>
  <c r="M67" i="8"/>
  <c r="J67" i="8"/>
  <c r="J66" i="8"/>
  <c r="J65" i="8"/>
  <c r="G67" i="8"/>
  <c r="G66" i="8"/>
  <c r="G65" i="8"/>
  <c r="D67" i="8"/>
  <c r="D66" i="8"/>
  <c r="C66" i="8" s="1" a="1"/>
  <c r="C66" i="8" s="1"/>
  <c r="D65" i="8"/>
  <c r="C65" i="8" s="1" a="1"/>
  <c r="C65" i="8" s="1"/>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G49" i="8"/>
  <c r="G50" i="8"/>
  <c r="G51" i="8"/>
  <c r="G52" i="8"/>
  <c r="G53" i="8"/>
  <c r="G54" i="8"/>
  <c r="G55" i="8"/>
  <c r="G56" i="8"/>
  <c r="G57" i="8"/>
  <c r="G58" i="8"/>
  <c r="G59" i="8"/>
  <c r="G60" i="8"/>
  <c r="G61" i="8"/>
  <c r="G62" i="8"/>
  <c r="G63" i="8"/>
  <c r="G64" i="8"/>
  <c r="M64" i="8"/>
  <c r="M63" i="8"/>
  <c r="M62" i="8"/>
  <c r="M61" i="8"/>
  <c r="M60" i="8"/>
  <c r="M59" i="8"/>
  <c r="M58" i="8"/>
  <c r="M57" i="8"/>
  <c r="M56" i="8"/>
  <c r="M55" i="8"/>
  <c r="M54" i="8"/>
  <c r="M53" i="8"/>
  <c r="M52" i="8"/>
  <c r="M51" i="8"/>
  <c r="M50" i="8"/>
  <c r="M49" i="8"/>
  <c r="M48" i="8"/>
  <c r="M47" i="8"/>
  <c r="M46" i="8"/>
  <c r="M45" i="8"/>
  <c r="M44" i="8"/>
  <c r="M43" i="8"/>
  <c r="M42" i="8"/>
  <c r="M41" i="8"/>
  <c r="M40" i="8"/>
  <c r="M39" i="8"/>
  <c r="M38" i="8"/>
  <c r="M37" i="8"/>
  <c r="M36" i="8"/>
  <c r="M35" i="8"/>
  <c r="M34" i="8"/>
  <c r="M33" i="8"/>
  <c r="M32" i="8"/>
  <c r="M31" i="8"/>
  <c r="M30" i="8"/>
  <c r="M29" i="8"/>
  <c r="M28" i="8"/>
  <c r="M27" i="8"/>
  <c r="M26" i="8"/>
  <c r="M25" i="8"/>
  <c r="M24" i="8"/>
  <c r="M23" i="8"/>
  <c r="M22" i="8"/>
  <c r="M21" i="8"/>
  <c r="M20" i="8"/>
  <c r="M19" i="8"/>
  <c r="M18" i="8"/>
  <c r="M17" i="8"/>
  <c r="M16" i="8"/>
  <c r="M15" i="8"/>
  <c r="M14" i="8"/>
  <c r="M13" i="8"/>
  <c r="M12" i="8"/>
  <c r="M11" i="8"/>
  <c r="M10" i="8"/>
  <c r="M9" i="8"/>
  <c r="M8" i="8"/>
  <c r="M7" i="8"/>
  <c r="M6" i="8"/>
  <c r="M5" i="8"/>
  <c r="M4" i="8"/>
  <c r="M3" i="8"/>
  <c r="K16" i="9"/>
  <c r="K17" i="9"/>
  <c r="K18" i="9"/>
  <c r="K15" i="9"/>
  <c r="G16" i="9"/>
  <c r="G17" i="9"/>
  <c r="G18" i="9"/>
  <c r="G15" i="9"/>
  <c r="S6" i="4"/>
  <c r="S5" i="4"/>
  <c r="J64" i="8"/>
  <c r="J63" i="8"/>
  <c r="J62" i="8"/>
  <c r="J61" i="8"/>
  <c r="J60" i="8"/>
  <c r="J59" i="8"/>
  <c r="J58" i="8"/>
  <c r="J57" i="8"/>
  <c r="J56" i="8"/>
  <c r="J55" i="8"/>
  <c r="J54" i="8"/>
  <c r="J5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CP64" i="3"/>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L65" i="8" l="1" a="1"/>
  <c r="L65" i="8" s="1"/>
  <c r="M65" i="8"/>
  <c r="L66" i="8" a="1"/>
  <c r="L66" i="8" s="1"/>
  <c r="M66" i="8"/>
  <c r="G67" i="3"/>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<sst xmlns="http://schemas.openxmlformats.org/spreadsheetml/2006/main" count="902" uniqueCount="376">
  <si>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</si>
  <si>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</si>
  <si>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</si>
  <si>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</si>
  <si>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</si>
  <si>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</si>
  <si>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</si>
  <si>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</si>
  <si>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</si>
  <si>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</si>
  <si>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</si>
  <si>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</si>
  <si>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</si>
  <si>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</si>
  <si>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</si>
  <si>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</si>
  <si>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</si>
  <si>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</si>
  <si>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</si>
  <si>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</si>
  <si>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</si>
  <si>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</si>
  <si>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</si>
  <si>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</si>
  <si>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</si>
  <si>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</si>
  <si>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</si>
  <si>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</si>
  <si>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</si>
  <si>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</si>
  <si>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</si>
  <si>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</si>
  <si>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</si>
  <si>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</si>
  <si>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</si>
  <si>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</si>
  <si>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</si>
  <si>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</si>
  <si>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</si>
  <si>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</si>
  <si>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</si>
  <si>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</si>
  <si>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</si>
  <si>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</si>
  <si>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</si>
  <si>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</si>
  <si>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</si>
  <si>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</si>
  <si>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</si>
  <si>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</si>
  <si>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</si>
  <si>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</si>
  <si>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</si>
  <si>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</si>
  <si>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</si>
  <si>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</si>
  <si>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</si>
  <si>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</si>
  <si>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</si>
  <si>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</si>
  <si>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</si>
  <si>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</si>
  <si>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</si>
  <si>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</si>
  <si>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</si>
  <si>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</si>
  <si>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</si>
  <si>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</si>
  <si>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</si>
  <si>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</si>
  <si>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</si>
  <si>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</si>
  <si>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</si>
  <si>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</si>
  <si>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</si>
  <si>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</si>
  <si>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</si>
  <si>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</si>
  <si>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</si>
  <si>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</si>
  <si>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</si>
  <si>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</si>
  <si>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</si>
  <si>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</si>
  <si>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</si>
  <si>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</si>
  <si>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</si>
  <si>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</si>
  <si>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</si>
  <si>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</si>
  <si>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</si>
  <si>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</si>
  <si>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</si>
  <si>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</si>
  <si>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</si>
  <si>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</si>
  <si>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</si>
  <si>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</si>
  <si>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</si>
  <si>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</si>
  <si>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</si>
  <si>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</si>
  <si>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</si>
  <si>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</si>
  <si>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</si>
  <si>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</si>
  <si>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</si>
  <si>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</si>
  <si>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</si>
  <si>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</si>
  <si>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</si>
  <si>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</si>
  <si>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</si>
  <si>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</si>
  <si>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</si>
  <si>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</si>
  <si>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</si>
  <si>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</si>
  <si>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</si>
  <si>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</si>
  <si>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</si>
  <si>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</si>
  <si>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</si>
  <si>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</si>
  <si>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</si>
  <si>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</si>
  <si>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</si>
  <si>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</si>
  <si>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</si>
  <si>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</si>
  <si>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</si>
  <si>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</si>
  <si>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</si>
  <si>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</si>
  <si>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</si>
  <si>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</si>
  <si>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</si>
  <si>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</si>
  <si>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</si>
  <si>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</si>
  <si>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</si>
  <si>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</si>
  <si>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</si>
  <si>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</si>
  <si>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</si>
  <si>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</si>
  <si>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</si>
  <si>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</si>
  <si>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</si>
  <si>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</si>
  <si>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</si>
  <si>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</si>
  <si>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</si>
  <si>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</si>
  <si>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</si>
  <si>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</si>
  <si>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</si>
  <si>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</si>
  <si>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</si>
  <si>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</si>
  <si>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</si>
  <si>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</si>
  <si>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</si>
  <si>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</si>
  <si>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</si>
  <si>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</si>
  <si>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</si>
  <si>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</si>
  <si>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</si>
  <si>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</si>
  <si>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</si>
  <si>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</si>
  <si>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</si>
  <si>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</si>
  <si>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</si>
  <si>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</si>
  <si>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</si>
  <si>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</si>
  <si>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</si>
  <si>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</si>
  <si>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</si>
  <si>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</si>
  <si>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</si>
  <si>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</si>
  <si>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</si>
  <si>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</si>
  <si>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</si>
  <si>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</si>
  <si>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</si>
  <si>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</si>
  <si>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</si>
  <si>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</si>
  <si>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</si>
  <si>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</si>
  <si>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</si>
  <si>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</si>
  <si>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</si>
  <si>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</si>
  <si>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</si>
  <si>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</si>
  <si>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</si>
  <si>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</si>
  <si>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</si>
  <si>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</si>
  <si>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</si>
  <si>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</si>
  <si>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</si>
  <si>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</si>
  <si>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</si>
  <si>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</si>
  <si>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</si>
  <si>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</si>
  <si>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</si>
  <si>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</si>
  <si>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</si>
  <si>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</si>
  <si>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</si>
  <si>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</si>
  <si>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</si>
  <si>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</si>
  <si>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</si>
  <si>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</si>
  <si>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</si>
  <si>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</si>
  <si>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</si>
  <si>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</si>
  <si>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</si>
  <si>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</si>
  <si>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</si>
  <si>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</si>
  <si>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</si>
  <si>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</si>
  <si>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</si>
  <si>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</si>
  <si>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</si>
  <si>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</si>
  <si>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</si>
  <si>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</si>
  <si>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</si>
  <si>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</si>
  <si>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</si>
  <si>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</si>
  <si>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</si>
  <si>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</si>
  <si>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</si>
  <si>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</si>
  <si>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</si>
  <si>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</si>
  <si>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</si>
  <si>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</si>
  <si>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</si>
  <si>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</si>
  <si>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</si>
  <si>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</si>
  <si>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</si>
  <si>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</si>
  <si>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</si>
  <si>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</si>
  <si>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</si>
  <si>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</si>
  <si>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</si>
  <si>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</si>
  <si>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</si>
  <si>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</si>
  <si>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</si>
  <si>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</si>
  <si>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</si>
  <si>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</si>
  <si>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</si>
  <si>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</si>
  <si>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</si>
  <si>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</si>
  <si>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</si>
  <si>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</si>
  <si>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</si>
  <si>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</si>
  <si>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</si>
  <si>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</si>
  <si>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</si>
  <si>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</si>
  <si>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</si>
  <si>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</si>
  <si>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</si>
  <si>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</si>
  <si>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</si>
  <si>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</si>
  <si>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</si>
  <si>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</si>
  <si>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</si>
  <si>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</si>
  <si>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</si>
  <si>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</si>
  <si>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</si>
  <si>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</si>
  <si>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</si>
  <si>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</si>
  <si>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</si>
  <si>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</si>
  <si>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</si>
  <si>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</si>
  <si>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</si>
  <si>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</si>
  <si>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</si>
  <si>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</si>
  <si>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</si>
  <si>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</si>
  <si>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</si>
  <si>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</si>
  <si>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</si>
  <si>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</si>
  <si>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</si>
  <si>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</si>
  <si>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</si>
  <si>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</si>
  <si>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</si>
  <si>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</si>
  <si>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</si>
  <si>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</si>
  <si>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</si>
  <si>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</si>
  <si>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arc_challenge</t>
  </si>
  <si>
    <t>arithmetic</t>
  </si>
  <si>
    <t>super_glue</t>
  </si>
  <si>
    <t>squadv2</t>
  </si>
  <si>
    <t>triviaqa</t>
  </si>
  <si>
    <t>commonsense_qa</t>
  </si>
  <si>
    <t>bbh</t>
  </si>
  <si>
    <t>hotpot qa</t>
  </si>
  <si>
    <t>!!!</t>
  </si>
  <si>
    <t>PL dataset</t>
  </si>
  <si>
    <t>POL EVAL -&gt;zbiór pytań z teleturnieju z 1 z 10 Poszukaj</t>
  </si>
  <si>
    <t>curl 34.207.226.68:8080/factors/10</t>
  </si>
  <si>
    <t>winograde</t>
  </si>
  <si>
    <t>head_qa_en</t>
  </si>
  <si>
    <t>✅</t>
  </si>
  <si>
    <t>arc_challenge_mt_pl</t>
  </si>
  <si>
    <t>ethics_cm</t>
  </si>
  <si>
    <t>mmlu_pro</t>
  </si>
  <si>
    <t>truthfulqa_mc1</t>
  </si>
  <si>
    <t>webqs</t>
  </si>
  <si>
    <t>nq_open</t>
  </si>
  <si>
    <t>sudo yum install git -y</t>
  </si>
  <si>
    <t>git clone https://git.wmi.amu.edu.pl/s444820/cloud-aws-webservice.git</t>
  </si>
  <si>
    <t>cd cloud-aws-webservice/</t>
  </si>
  <si>
    <t>sudo yum install iptables-services -y</t>
  </si>
  <si>
    <t>sudo iptables -t nat -A PREROUTING -p tcp --dport 80 -j REDIRECT --to-port 8080</t>
  </si>
  <si>
    <t>./webservice</t>
  </si>
  <si>
    <t>sudo chmod +x ./webservice</t>
  </si>
  <si>
    <t>truthfulqa_gen---</t>
  </si>
  <si>
    <t>NONE</t>
  </si>
  <si>
    <t>glue</t>
  </si>
  <si>
    <t>gpqa_main_zeroshot</t>
  </si>
  <si>
    <t>hendrycks_math</t>
  </si>
  <si>
    <t>gsm8k</t>
  </si>
  <si>
    <t>meta-llama/Llama-3.2-3B</t>
  </si>
  <si>
    <t>meta-llama/Llama-3.2-3B-Instruct</t>
  </si>
  <si>
    <t>mmlu</t>
  </si>
  <si>
    <t>arithmetic_1dc</t>
  </si>
  <si>
    <t>arithmetic_2da</t>
  </si>
  <si>
    <t>arithmetic_2dm</t>
  </si>
  <si>
    <t>arithmetic_2ds</t>
  </si>
  <si>
    <t>arithmetic_3da</t>
  </si>
  <si>
    <t>arithmetic_3ds</t>
  </si>
  <si>
    <t>arithmetic_4da</t>
  </si>
  <si>
    <t>arithmetic_4ds</t>
  </si>
  <si>
    <t>arithmetic_5da</t>
  </si>
  <si>
    <t>arithmetic_5ds</t>
  </si>
  <si>
    <t>headqa_en</t>
  </si>
  <si>
    <t>NIE WARTo</t>
  </si>
  <si>
    <t>openai-gpt</t>
  </si>
  <si>
    <t>gpt2</t>
  </si>
  <si>
    <t>Phi-3.5-mini-instruct</t>
  </si>
  <si>
    <t>Llama-3.2-1B</t>
  </si>
  <si>
    <t>Llama-3.2-1B-Instruct</t>
  </si>
  <si>
    <t>Meta-Llama-3.1-8B</t>
  </si>
  <si>
    <t>gpt2-large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</si>
</sst>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4" borderId="0" xfId="0"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cellXfs>
  <cellStyles count="2">
    <cellStyle name="Hiperłącze" xfId="1" builtinId="8"/>
    <cellStyle name="Normalny" xfId="0" builtinId="0"/>
  </cellStyles>
  <dxfs count="195">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theme="7" tint="-0.499984740745262"/>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pl-PL" sz="3200"/>
              <a:t>ARC</a:t>
            </a: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manualLayout>
          <c:layoutTarget val="inner"/>
          <c:xMode val="edge"/>
          <c:yMode val="edge"/>
          <c:x val="3.5977049733050173E-2"/>
          <c:y val="8.5472726801618618E-2"/>
          <c:w val="0.94407422473150016"/>
          <c:h val="0.90350641865438608"/>
        </c:manualLayout>
      </c:layout>
      <c:barChart>
        <c:barDir val="col"/>
        <c:grouping val="clustered"/>
        <c:varyColors val="0"/>
        <c:ser>
          <c:idx val="0"/>
          <c:order val="0"/>
          <c:tx>
            <c:strRef>
              <c:f>ARC!$A$3</c:f>
              <c:strCache>
                <c:ptCount val="1"/>
                <c:pt idx="0">
                  <c:v>arc_easy</c:v>
                </c:pt>
              </c:strCache>
            </c:strRef>
          </c:tx>
          <c:spPr>
            <a:solidFill>
              <a:schemeClr val="accent1"/>
            </a:solidFill>
            <a:ln>
              <a:noFill/>
            </a:ln>
            <a:effectLst/>
          </c:spPr>
          <c:invertIfNegative val="0"/>
          <c:cat>
            <c:strRef>
              <c:f>(ARC!$B$1,ARC!$E$1,ARC!$H$1,ARC!$K$1,ARC!$N$1,ARC!$Q$1,ARC!$T$1,ARC!$W$1,ARC!$Z$1)</c:f>
              <c:strCache>
                <c:ptCount val="9"/>
                <c:pt idx="0">
                  <c:v>openai-gpt</c:v>
                </c:pt>
                <c:pt idx="1">
                  <c:v>gpt2</c:v>
                </c:pt>
                <c:pt idx="2">
                  <c:v>gpt2-large</c:v>
                </c:pt>
                <c:pt idx="3">
                  <c:v>Phi-3.5-mini-instruct</c:v>
                </c:pt>
                <c:pt idx="4">
                  <c:v>Llama-3.2-1B</c:v>
                </c:pt>
                <c:pt idx="5">
                  <c:v>Llama-3.2-1B-Instruct</c:v>
                </c:pt>
                <c:pt idx="6">
                  <c:v>Meta-Llama-3.1-8B</c:v>
                </c:pt>
                <c:pt idx="7">
                  <c:v>gemma-2-2b</c:v>
                </c:pt>
                <c:pt idx="8">
                  <c:v>Qwen2.5-1.5B-Instruct</c:v>
                </c:pt>
              </c:strCache>
            </c:strRef>
          </c:cat>
          <c:val>
            <c:numRef>
              <c:f>(ARC!$D$3,ARC!$G$3,ARC!$J$3,ARC!$M$3,ARC!$P$3,ARC!$S$3,ARC!$V$3,ARC!$Y$3,ARC!$AB$3)</c:f>
              <c:numCache>
                <c:formatCode>0.0000</c:formatCode>
                <c:ptCount val="9"/>
                <c:pt idx="0">
                  <c:v>8.2100000000000006E-2</c:v>
                </c:pt>
                <c:pt idx="1">
                  <c:v>9.1800000000000048E-2</c:v>
                </c:pt>
                <c:pt idx="2">
                  <c:v>6.6900000000000071E-2</c:v>
                </c:pt>
                <c:pt idx="3">
                  <c:v>-2.3599999999999954E-2</c:v>
                </c:pt>
                <c:pt idx="4">
                  <c:v>2.5699999999999945E-2</c:v>
                </c:pt>
                <c:pt idx="5">
                  <c:v>9.199999999999986E-3</c:v>
                </c:pt>
                <c:pt idx="6">
                  <c:v>-1.7699999999999938E-2</c:v>
                </c:pt>
                <c:pt idx="7">
                  <c:v>-2.189999999999992E-2</c:v>
                </c:pt>
                <c:pt idx="8">
                  <c:v>-1.4399999999999968E-2</c:v>
                </c:pt>
              </c:numCache>
            </c:numRef>
          </c:val>
          <c:extLst>
            <c:ext xmlns:c16="http://schemas.microsoft.com/office/drawing/2014/chart" uri="{C3380CC4-5D6E-409C-BE32-E72D297353CC}">
              <c16:uniqueId val="{00000003-C853-4C52-94A9-0EF021B5A241}"/>
            </c:ext>
          </c:extLst>
        </c:ser>
        <c:ser>
          <c:idx val="1"/>
          <c:order val="1"/>
          <c:tx>
            <c:strRef>
              <c:f>ARC!$A$4</c:f>
              <c:strCache>
                <c:ptCount val="1"/>
                <c:pt idx="0">
                  <c:v>arc_chellenge</c:v>
                </c:pt>
              </c:strCache>
            </c:strRef>
          </c:tx>
          <c:spPr>
            <a:solidFill>
              <a:schemeClr val="accent2"/>
            </a:solidFill>
            <a:ln>
              <a:noFill/>
            </a:ln>
            <a:effectLst/>
          </c:spPr>
          <c:invertIfNegative val="0"/>
          <c:cat>
            <c:strRef>
              <c:f>(ARC!$B$1,ARC!$E$1,ARC!$H$1,ARC!$K$1,ARC!$N$1,ARC!$Q$1,ARC!$T$1,ARC!$W$1,ARC!$Z$1)</c:f>
              <c:strCache>
                <c:ptCount val="9"/>
                <c:pt idx="0">
                  <c:v>openai-gpt</c:v>
                </c:pt>
                <c:pt idx="1">
                  <c:v>gpt2</c:v>
                </c:pt>
                <c:pt idx="2">
                  <c:v>gpt2-large</c:v>
                </c:pt>
                <c:pt idx="3">
                  <c:v>Phi-3.5-mini-instruct</c:v>
                </c:pt>
                <c:pt idx="4">
                  <c:v>Llama-3.2-1B</c:v>
                </c:pt>
                <c:pt idx="5">
                  <c:v>Llama-3.2-1B-Instruct</c:v>
                </c:pt>
                <c:pt idx="6">
                  <c:v>Meta-Llama-3.1-8B</c:v>
                </c:pt>
                <c:pt idx="7">
                  <c:v>gemma-2-2b</c:v>
                </c:pt>
                <c:pt idx="8">
                  <c:v>Qwen2.5-1.5B-Instruct</c:v>
                </c:pt>
              </c:strCache>
            </c:strRef>
          </c:cat>
          <c:val>
            <c:numRef>
              <c:f>(ARC!$D$4,ARC!$G$4,ARC!$J$4,ARC!$M$4,ARC!$P$4,ARC!$S$4,ARC!$V$4,ARC!$Y$4,ARC!$AB$4)</c:f>
              <c:numCache>
                <c:formatCode>0.0000</c:formatCode>
                <c:ptCount val="9"/>
                <c:pt idx="0">
                  <c:v>2.5599999999999984E-2</c:v>
                </c:pt>
                <c:pt idx="1">
                  <c:v>4.2599999999999999E-2</c:v>
                </c:pt>
                <c:pt idx="2">
                  <c:v>6.4900000000000013E-2</c:v>
                </c:pt>
                <c:pt idx="3">
                  <c:v>-2.8200000000000003E-2</c:v>
                </c:pt>
                <c:pt idx="4">
                  <c:v>3.1600000000000017E-2</c:v>
                </c:pt>
                <c:pt idx="5">
                  <c:v>9.4000000000000195E-3</c:v>
                </c:pt>
                <c:pt idx="6">
                  <c:v>-2.8100000000000014E-2</c:v>
                </c:pt>
                <c:pt idx="7">
                  <c:v>-2.47E-2</c:v>
                </c:pt>
                <c:pt idx="8">
                  <c:v>9.4000000000000195E-3</c:v>
                </c:pt>
              </c:numCache>
            </c:numRef>
          </c:val>
          <c:extLst>
            <c:ext xmlns:c16="http://schemas.microsoft.com/office/drawing/2014/chart" uri="{C3380CC4-5D6E-409C-BE32-E72D297353CC}">
              <c16:uniqueId val="{00000004-C853-4C52-94A9-0EF021B5A241}"/>
            </c:ext>
          </c:extLst>
        </c:ser>
        <c:dLbls>
          <c:showLegendKey val="0"/>
          <c:showVal val="0"/>
          <c:showCatName val="0"/>
          <c:showSerName val="0"/>
          <c:showPercent val="0"/>
          <c:showBubbleSize val="0"/>
        </c:dLbls>
        <c:gapWidth val="219"/>
        <c:axId val="571202728"/>
        <c:axId val="571199128"/>
      </c:barChart>
      <c:catAx>
        <c:axId val="571202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600" b="1" i="0" u="none" strike="noStrike" kern="1200" baseline="0">
                <a:solidFill>
                  <a:schemeClr val="tx1"/>
                </a:solidFill>
                <a:latin typeface="+mn-lt"/>
                <a:ea typeface="+mn-ea"/>
                <a:cs typeface="+mn-cs"/>
              </a:defRPr>
            </a:pPr>
            <a:endParaRPr lang="pl-PL"/>
          </a:p>
        </c:txPr>
        <c:crossAx val="571199128"/>
        <c:crosses val="autoZero"/>
        <c:auto val="1"/>
        <c:lblAlgn val="ctr"/>
        <c:lblOffset val="100"/>
        <c:noMultiLvlLbl val="0"/>
      </c:catAx>
      <c:valAx>
        <c:axId val="571199128"/>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71202728"/>
        <c:crosses val="autoZero"/>
        <c:crossBetween val="between"/>
      </c:valAx>
      <c:spPr>
        <a:noFill/>
        <a:ln>
          <a:noFill/>
        </a:ln>
        <a:effectLst/>
      </c:spPr>
    </c:plotArea>
    <c:legend>
      <c:legendPos val="r"/>
      <c:layout>
        <c:manualLayout>
          <c:xMode val="edge"/>
          <c:yMode val="edge"/>
          <c:x val="0.84197969177802723"/>
          <c:y val="0.3985938291859758"/>
          <c:w val="0.15190622570063411"/>
          <c:h val="0.15479484408718255"/>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213877</xdr:colOff>
      <xdr:row>5</xdr:row>
      <xdr:rowOff>17747</xdr:rowOff>
    </xdr:from>
    <xdr:to>
      <xdr:col>22</xdr:col>
      <xdr:colOff>554180</xdr:colOff>
      <xdr:row>42</xdr:row>
      <xdr:rowOff>86590</xdr:rowOff>
    </xdr:to>
    <xdr:graphicFrame macro="">
      <xdr:nvGraphicFramePr>
        <xdr:cNvPr id="2" name="Wykres 1">
          <a:extLst>
            <a:ext uri="{FF2B5EF4-FFF2-40B4-BE49-F238E27FC236}">
              <a16:creationId xmlns:a16="http://schemas.microsoft.com/office/drawing/2014/main" id="{0FFF3A96-8272-20C4-E0AE-D3A32D421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tabSelected="1" workbookViewId="0">
      <selection activeCell="D23" sqref="D23"/>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5" t="s">
        <v>11</v>
      </c>
      <c r="F4" s="45"/>
      <c r="M4" s="46" t="s">
        <v>14</v>
      </c>
      <c r="N4" s="7" t="s">
        <v>15</v>
      </c>
    </row>
    <row r="5" spans="3:14" x14ac:dyDescent="0.25">
      <c r="D5" s="1" t="s">
        <v>0</v>
      </c>
      <c r="E5" s="1" t="s">
        <v>10</v>
      </c>
      <c r="G5" s="1" t="s">
        <v>9</v>
      </c>
      <c r="H5" s="1" t="s">
        <v>8</v>
      </c>
      <c r="J5" s="1" t="s">
        <v>9</v>
      </c>
      <c r="K5" s="1" t="s">
        <v>8</v>
      </c>
      <c r="M5" s="46"/>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Normal="100" workbookViewId="0">
      <pane xSplit="1" ySplit="2" topLeftCell="CK59" activePane="bottomRight" state="frozen"/>
      <selection pane="topRight" activeCell="B1" sqref="B1"/>
      <selection pane="bottomLeft" activeCell="A3" sqref="A3"/>
      <selection pane="bottomRight" activeCell="CH1" sqref="CH1:CJ1"/>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 min="90" max="90" width="11.28515625" bestFit="1" customWidth="1"/>
    <col min="93" max="93" width="11.28515625" bestFit="1" customWidth="1"/>
  </cols>
  <sheetData>
    <row r="1" spans="1:97" x14ac:dyDescent="0.25">
      <c r="A1" s="51"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c r="AC1" s="47" t="s">
        <v>295</v>
      </c>
      <c r="AD1" s="48"/>
      <c r="AE1" s="49"/>
      <c r="AF1" s="47" t="s">
        <v>298</v>
      </c>
      <c r="AG1" s="48"/>
      <c r="AH1" s="49"/>
      <c r="AI1" s="47" t="s">
        <v>299</v>
      </c>
      <c r="AJ1" s="48"/>
      <c r="AK1" s="49"/>
      <c r="AL1" s="47" t="s">
        <v>296</v>
      </c>
      <c r="AM1" s="48"/>
      <c r="AN1" s="49"/>
      <c r="AO1" s="47" t="s">
        <v>300</v>
      </c>
      <c r="AP1" s="48"/>
      <c r="AQ1" s="49"/>
      <c r="AR1" s="47" t="s">
        <v>297</v>
      </c>
      <c r="AS1" s="48"/>
      <c r="AT1" s="49"/>
      <c r="AU1" s="47" t="s">
        <v>301</v>
      </c>
      <c r="AV1" s="48"/>
      <c r="AW1" s="49"/>
      <c r="AX1" s="47" t="s">
        <v>302</v>
      </c>
      <c r="AY1" s="48"/>
      <c r="AZ1" s="49"/>
      <c r="BA1" s="47" t="s">
        <v>303</v>
      </c>
      <c r="BB1" s="48"/>
      <c r="BC1" s="49"/>
      <c r="BD1" s="47" t="s">
        <v>304</v>
      </c>
      <c r="BE1" s="48"/>
      <c r="BF1" s="49"/>
      <c r="BG1" s="47" t="s">
        <v>305</v>
      </c>
      <c r="BH1" s="48"/>
      <c r="BI1" s="49"/>
      <c r="BJ1" s="47" t="s">
        <v>306</v>
      </c>
      <c r="BK1" s="48"/>
      <c r="BL1" s="49"/>
      <c r="BM1" s="47" t="s">
        <v>307</v>
      </c>
      <c r="BN1" s="48"/>
      <c r="BO1" s="49"/>
      <c r="BP1" s="47" t="s">
        <v>308</v>
      </c>
      <c r="BQ1" s="48"/>
      <c r="BR1" s="49"/>
      <c r="BS1" s="47" t="s">
        <v>309</v>
      </c>
      <c r="BT1" s="48"/>
      <c r="BU1" s="49"/>
      <c r="BV1" s="47" t="s">
        <v>310</v>
      </c>
      <c r="BW1" s="48"/>
      <c r="BX1" s="49"/>
      <c r="BY1" s="47" t="s">
        <v>312</v>
      </c>
      <c r="BZ1" s="48"/>
      <c r="CA1" s="49"/>
      <c r="CB1" s="47" t="s">
        <v>311</v>
      </c>
      <c r="CC1" s="48"/>
      <c r="CD1" s="49"/>
      <c r="CE1" s="47" t="s">
        <v>313</v>
      </c>
      <c r="CF1" s="48"/>
      <c r="CG1" s="49"/>
      <c r="CH1" s="47" t="s">
        <v>317</v>
      </c>
      <c r="CI1" s="48"/>
      <c r="CJ1" s="49"/>
      <c r="CK1" s="47" t="s">
        <v>318</v>
      </c>
      <c r="CL1" s="48"/>
      <c r="CM1" s="49"/>
      <c r="CN1" s="47" t="s">
        <v>319</v>
      </c>
      <c r="CO1" s="48"/>
      <c r="CP1" s="49"/>
    </row>
    <row r="2" spans="1:97" x14ac:dyDescent="0.25">
      <c r="A2" s="52"/>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2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2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2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2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2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2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2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2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2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2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2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2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2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2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2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2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2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2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2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2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2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2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2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2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2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2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2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2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2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75" thickBot="1" x14ac:dyDescent="0.3">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75" thickTop="1" x14ac:dyDescent="0.25">
      <c r="A65" s="50"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25">
      <c r="A66" s="50"/>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25">
      <c r="A67" s="50"/>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25">
      <c r="F68" s="11"/>
      <c r="I68" s="11"/>
      <c r="L68" s="11"/>
      <c r="O68" s="11"/>
      <c r="R68" s="11"/>
      <c r="U68" s="11"/>
      <c r="X68" s="11"/>
      <c r="AA68" s="11"/>
      <c r="AD68" s="11"/>
    </row>
    <row r="72" spans="1:96" x14ac:dyDescent="0.25">
      <c r="A72" t="s">
        <v>190</v>
      </c>
    </row>
  </sheetData>
  <mergeCells count="33">
    <mergeCell ref="CH1:CJ1"/>
    <mergeCell ref="CK1:CM1"/>
    <mergeCell ref="CN1:CP1"/>
    <mergeCell ref="CB1:CD1"/>
    <mergeCell ref="CE1:CG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BY1:CA1"/>
    <mergeCell ref="AX1:AZ1"/>
    <mergeCell ref="BA1:BC1"/>
    <mergeCell ref="BD1:BF1"/>
    <mergeCell ref="BG1:BI1"/>
    <mergeCell ref="BJ1:BL1"/>
    <mergeCell ref="H1:J1"/>
    <mergeCell ref="E1:G1"/>
    <mergeCell ref="B1:D1"/>
    <mergeCell ref="Q1:S1"/>
    <mergeCell ref="N1:P1"/>
    <mergeCell ref="K1:M1"/>
  </mergeCells>
  <conditionalFormatting sqref="D1 D3:D64 D70:D73 D80:D1048576">
    <cfRule type="cellIs" dxfId="194" priority="184" operator="lessThan">
      <formula>0</formula>
    </cfRule>
    <cfRule type="cellIs" dxfId="193" priority="183" operator="greaterThan">
      <formula>0</formula>
    </cfRule>
  </conditionalFormatting>
  <conditionalFormatting sqref="D3:D64">
    <cfRule type="cellIs" dxfId="192" priority="166" operator="equal">
      <formula>0</formula>
    </cfRule>
  </conditionalFormatting>
  <conditionalFormatting sqref="G1">
    <cfRule type="cellIs" dxfId="191" priority="182" operator="lessThan">
      <formula>0</formula>
    </cfRule>
    <cfRule type="cellIs" dxfId="190" priority="181" operator="greaterThan">
      <formula>0</formula>
    </cfRule>
  </conditionalFormatting>
  <conditionalFormatting sqref="G3:G64">
    <cfRule type="cellIs" dxfId="189" priority="165" operator="lessThan">
      <formula>0</formula>
    </cfRule>
    <cfRule type="cellIs" dxfId="188" priority="164" operator="greaterThan">
      <formula>0</formula>
    </cfRule>
    <cfRule type="cellIs" dxfId="187" priority="163" operator="equal">
      <formula>0</formula>
    </cfRule>
  </conditionalFormatting>
  <conditionalFormatting sqref="J1">
    <cfRule type="cellIs" dxfId="186" priority="180" operator="lessThan">
      <formula>0</formula>
    </cfRule>
    <cfRule type="cellIs" dxfId="185" priority="179" operator="greaterThan">
      <formula>0</formula>
    </cfRule>
  </conditionalFormatting>
  <conditionalFormatting sqref="J3:J64">
    <cfRule type="cellIs" dxfId="184" priority="162" operator="lessThan">
      <formula>0</formula>
    </cfRule>
    <cfRule type="cellIs" dxfId="183" priority="161" operator="greaterThan">
      <formula>0</formula>
    </cfRule>
    <cfRule type="cellIs" dxfId="182" priority="160" operator="equal">
      <formula>0</formula>
    </cfRule>
  </conditionalFormatting>
  <conditionalFormatting sqref="M1">
    <cfRule type="cellIs" dxfId="181" priority="178" operator="lessThan">
      <formula>0</formula>
    </cfRule>
    <cfRule type="cellIs" dxfId="180" priority="177" operator="greaterThan">
      <formula>0</formula>
    </cfRule>
  </conditionalFormatting>
  <conditionalFormatting sqref="M3:M64">
    <cfRule type="cellIs" dxfId="179" priority="159" operator="lessThan">
      <formula>0</formula>
    </cfRule>
    <cfRule type="cellIs" dxfId="178" priority="158" operator="greaterThan">
      <formula>0</formula>
    </cfRule>
    <cfRule type="cellIs" dxfId="177" priority="157" operator="equal">
      <formula>0</formula>
    </cfRule>
  </conditionalFormatting>
  <conditionalFormatting sqref="P1">
    <cfRule type="cellIs" dxfId="176" priority="176" operator="lessThan">
      <formula>0</formula>
    </cfRule>
    <cfRule type="cellIs" dxfId="175" priority="175" operator="greaterThan">
      <formula>0</formula>
    </cfRule>
  </conditionalFormatting>
  <conditionalFormatting sqref="P3:P64">
    <cfRule type="cellIs" dxfId="174" priority="143" operator="greaterThan">
      <formula>0</formula>
    </cfRule>
    <cfRule type="cellIs" dxfId="173" priority="142" operator="equal">
      <formula>0</formula>
    </cfRule>
    <cfRule type="cellIs" dxfId="172" priority="144" operator="lessThan">
      <formula>0</formula>
    </cfRule>
  </conditionalFormatting>
  <conditionalFormatting sqref="S1">
    <cfRule type="cellIs" dxfId="171" priority="174" operator="lessThan">
      <formula>0</formula>
    </cfRule>
    <cfRule type="cellIs" dxfId="170" priority="173" operator="greaterThan">
      <formula>0</formula>
    </cfRule>
  </conditionalFormatting>
  <conditionalFormatting sqref="S3:S64">
    <cfRule type="cellIs" dxfId="169" priority="147" operator="lessThan">
      <formula>0</formula>
    </cfRule>
    <cfRule type="cellIs" dxfId="168" priority="146" operator="greaterThan">
      <formula>0</formula>
    </cfRule>
    <cfRule type="cellIs" dxfId="167" priority="145" operator="equal">
      <formula>0</formula>
    </cfRule>
  </conditionalFormatting>
  <conditionalFormatting sqref="V1">
    <cfRule type="cellIs" dxfId="166" priority="172" operator="lessThan">
      <formula>0</formula>
    </cfRule>
    <cfRule type="cellIs" dxfId="165" priority="171" operator="greaterThan">
      <formula>0</formula>
    </cfRule>
  </conditionalFormatting>
  <conditionalFormatting sqref="V3:V64">
    <cfRule type="cellIs" dxfId="164" priority="150" operator="lessThan">
      <formula>0</formula>
    </cfRule>
    <cfRule type="cellIs" dxfId="163" priority="149" operator="greaterThan">
      <formula>0</formula>
    </cfRule>
    <cfRule type="cellIs" dxfId="162" priority="148" operator="equal">
      <formula>0</formula>
    </cfRule>
  </conditionalFormatting>
  <conditionalFormatting sqref="Y1">
    <cfRule type="cellIs" dxfId="161" priority="170" operator="lessThan">
      <formula>0</formula>
    </cfRule>
    <cfRule type="cellIs" dxfId="160" priority="169" operator="greaterThan">
      <formula>0</formula>
    </cfRule>
  </conditionalFormatting>
  <conditionalFormatting sqref="Y3:Y64">
    <cfRule type="cellIs" dxfId="159" priority="139" operator="equal">
      <formula>0</formula>
    </cfRule>
    <cfRule type="cellIs" dxfId="158" priority="140" operator="greaterThan">
      <formula>0</formula>
    </cfRule>
    <cfRule type="cellIs" dxfId="157" priority="141" operator="lessThan">
      <formula>0</formula>
    </cfRule>
  </conditionalFormatting>
  <conditionalFormatting sqref="AB1">
    <cfRule type="cellIs" dxfId="156" priority="168" operator="lessThan">
      <formula>0</formula>
    </cfRule>
    <cfRule type="cellIs" dxfId="155" priority="167" operator="greaterThan">
      <formula>0</formula>
    </cfRule>
  </conditionalFormatting>
  <conditionalFormatting sqref="AB3:AB64">
    <cfRule type="cellIs" dxfId="154" priority="138" operator="lessThan">
      <formula>0</formula>
    </cfRule>
    <cfRule type="cellIs" dxfId="153" priority="137" operator="greaterThan">
      <formula>0</formula>
    </cfRule>
    <cfRule type="cellIs" dxfId="152" priority="136" operator="equal">
      <formula>0</formula>
    </cfRule>
  </conditionalFormatting>
  <conditionalFormatting sqref="AE1">
    <cfRule type="cellIs" dxfId="151" priority="135" operator="lessThan">
      <formula>0</formula>
    </cfRule>
    <cfRule type="cellIs" dxfId="150" priority="134" operator="greaterThan">
      <formula>0</formula>
    </cfRule>
  </conditionalFormatting>
  <conditionalFormatting sqref="AE3:AE64">
    <cfRule type="cellIs" dxfId="149" priority="133" operator="lessThan">
      <formula>0</formula>
    </cfRule>
    <cfRule type="cellIs" dxfId="148" priority="132" operator="greaterThan">
      <formula>0</formula>
    </cfRule>
    <cfRule type="cellIs" dxfId="147" priority="131" operator="equal">
      <formula>0</formula>
    </cfRule>
  </conditionalFormatting>
  <conditionalFormatting sqref="AH1">
    <cfRule type="cellIs" dxfId="146" priority="130" operator="lessThan">
      <formula>0</formula>
    </cfRule>
    <cfRule type="cellIs" dxfId="145" priority="129" operator="greaterThan">
      <formula>0</formula>
    </cfRule>
  </conditionalFormatting>
  <conditionalFormatting sqref="AH3:AH64">
    <cfRule type="cellIs" dxfId="144" priority="128" operator="lessThan">
      <formula>0</formula>
    </cfRule>
    <cfRule type="cellIs" dxfId="143" priority="127" operator="greaterThan">
      <formula>0</formula>
    </cfRule>
    <cfRule type="cellIs" dxfId="142" priority="126" operator="equal">
      <formula>0</formula>
    </cfRule>
  </conditionalFormatting>
  <conditionalFormatting sqref="AK1">
    <cfRule type="cellIs" dxfId="141" priority="125" operator="lessThan">
      <formula>0</formula>
    </cfRule>
    <cfRule type="cellIs" dxfId="140" priority="124" operator="greaterThan">
      <formula>0</formula>
    </cfRule>
  </conditionalFormatting>
  <conditionalFormatting sqref="AK3:AK64">
    <cfRule type="cellIs" dxfId="139" priority="123" operator="lessThan">
      <formula>0</formula>
    </cfRule>
    <cfRule type="cellIs" dxfId="138" priority="122" operator="greaterThan">
      <formula>0</formula>
    </cfRule>
    <cfRule type="cellIs" dxfId="137" priority="121" operator="equal">
      <formula>0</formula>
    </cfRule>
  </conditionalFormatting>
  <conditionalFormatting sqref="AN1">
    <cfRule type="cellIs" dxfId="136" priority="120" operator="lessThan">
      <formula>0</formula>
    </cfRule>
    <cfRule type="cellIs" dxfId="135" priority="119" operator="greaterThan">
      <formula>0</formula>
    </cfRule>
  </conditionalFormatting>
  <conditionalFormatting sqref="AN3:AN64">
    <cfRule type="cellIs" dxfId="134" priority="118" operator="lessThan">
      <formula>0</formula>
    </cfRule>
    <cfRule type="cellIs" dxfId="133" priority="117" operator="greaterThan">
      <formula>0</formula>
    </cfRule>
    <cfRule type="cellIs" dxfId="132" priority="116" operator="equal">
      <formula>0</formula>
    </cfRule>
  </conditionalFormatting>
  <conditionalFormatting sqref="AQ1">
    <cfRule type="cellIs" dxfId="131" priority="115" operator="lessThan">
      <formula>0</formula>
    </cfRule>
    <cfRule type="cellIs" dxfId="130" priority="114" operator="greaterThan">
      <formula>0</formula>
    </cfRule>
  </conditionalFormatting>
  <conditionalFormatting sqref="AQ3:AQ64">
    <cfRule type="cellIs" dxfId="129" priority="113" operator="lessThan">
      <formula>0</formula>
    </cfRule>
    <cfRule type="cellIs" dxfId="128" priority="112" operator="greaterThan">
      <formula>0</formula>
    </cfRule>
    <cfRule type="cellIs" dxfId="127" priority="111" operator="equal">
      <formula>0</formula>
    </cfRule>
  </conditionalFormatting>
  <conditionalFormatting sqref="AT1">
    <cfRule type="cellIs" dxfId="126" priority="110" operator="lessThan">
      <formula>0</formula>
    </cfRule>
    <cfRule type="cellIs" dxfId="125" priority="109" operator="greaterThan">
      <formula>0</formula>
    </cfRule>
  </conditionalFormatting>
  <conditionalFormatting sqref="AT3:AT64">
    <cfRule type="cellIs" dxfId="124" priority="108" operator="lessThan">
      <formula>0</formula>
    </cfRule>
    <cfRule type="cellIs" dxfId="123" priority="107" operator="greaterThan">
      <formula>0</formula>
    </cfRule>
    <cfRule type="cellIs" dxfId="122" priority="106" operator="equal">
      <formula>0</formula>
    </cfRule>
  </conditionalFormatting>
  <conditionalFormatting sqref="AW1">
    <cfRule type="cellIs" dxfId="121" priority="105" operator="lessThan">
      <formula>0</formula>
    </cfRule>
    <cfRule type="cellIs" dxfId="120" priority="104" operator="greaterThan">
      <formula>0</formula>
    </cfRule>
  </conditionalFormatting>
  <conditionalFormatting sqref="AW3:AW64">
    <cfRule type="cellIs" dxfId="119" priority="101" operator="equal">
      <formula>0</formula>
    </cfRule>
    <cfRule type="cellIs" dxfId="118" priority="102" operator="greaterThan">
      <formula>0</formula>
    </cfRule>
    <cfRule type="cellIs" dxfId="117" priority="103" operator="lessThan">
      <formula>0</formula>
    </cfRule>
  </conditionalFormatting>
  <conditionalFormatting sqref="AZ1">
    <cfRule type="cellIs" dxfId="116" priority="100" operator="lessThan">
      <formula>0</formula>
    </cfRule>
    <cfRule type="cellIs" dxfId="115" priority="99" operator="greaterThan">
      <formula>0</formula>
    </cfRule>
  </conditionalFormatting>
  <conditionalFormatting sqref="AZ3:AZ64">
    <cfRule type="cellIs" dxfId="114" priority="98" operator="lessThan">
      <formula>0</formula>
    </cfRule>
    <cfRule type="cellIs" dxfId="113" priority="97" operator="greaterThan">
      <formula>0</formula>
    </cfRule>
    <cfRule type="cellIs" dxfId="112" priority="96" operator="equal">
      <formula>0</formula>
    </cfRule>
  </conditionalFormatting>
  <conditionalFormatting sqref="BC1">
    <cfRule type="cellIs" dxfId="111" priority="95" operator="lessThan">
      <formula>0</formula>
    </cfRule>
    <cfRule type="cellIs" dxfId="110" priority="94" operator="greaterThan">
      <formula>0</formula>
    </cfRule>
  </conditionalFormatting>
  <conditionalFormatting sqref="BC3:BC64">
    <cfRule type="cellIs" dxfId="109" priority="93" operator="lessThan">
      <formula>0</formula>
    </cfRule>
    <cfRule type="cellIs" dxfId="108" priority="92" operator="greaterThan">
      <formula>0</formula>
    </cfRule>
    <cfRule type="cellIs" dxfId="107" priority="91" operator="equal">
      <formula>0</formula>
    </cfRule>
  </conditionalFormatting>
  <conditionalFormatting sqref="BF1">
    <cfRule type="cellIs" dxfId="106" priority="90" operator="lessThan">
      <formula>0</formula>
    </cfRule>
    <cfRule type="cellIs" dxfId="105" priority="89" operator="greaterThan">
      <formula>0</formula>
    </cfRule>
  </conditionalFormatting>
  <conditionalFormatting sqref="BF3:BF64">
    <cfRule type="cellIs" dxfId="104" priority="88" operator="lessThan">
      <formula>0</formula>
    </cfRule>
    <cfRule type="cellIs" dxfId="103" priority="87" operator="greaterThan">
      <formula>0</formula>
    </cfRule>
    <cfRule type="cellIs" dxfId="102" priority="86" operator="equal">
      <formula>0</formula>
    </cfRule>
  </conditionalFormatting>
  <conditionalFormatting sqref="BI1">
    <cfRule type="cellIs" dxfId="101" priority="85" operator="lessThan">
      <formula>0</formula>
    </cfRule>
    <cfRule type="cellIs" dxfId="100" priority="84" operator="greaterThan">
      <formula>0</formula>
    </cfRule>
  </conditionalFormatting>
  <conditionalFormatting sqref="BI3:BI64">
    <cfRule type="cellIs" dxfId="99" priority="83" operator="lessThan">
      <formula>0</formula>
    </cfRule>
    <cfRule type="cellIs" dxfId="98" priority="82" operator="greaterThan">
      <formula>0</formula>
    </cfRule>
    <cfRule type="cellIs" dxfId="97" priority="81" operator="equal">
      <formula>0</formula>
    </cfRule>
  </conditionalFormatting>
  <conditionalFormatting sqref="BL1">
    <cfRule type="cellIs" dxfId="96" priority="80" operator="lessThan">
      <formula>0</formula>
    </cfRule>
    <cfRule type="cellIs" dxfId="95" priority="79" operator="greaterThan">
      <formula>0</formula>
    </cfRule>
  </conditionalFormatting>
  <conditionalFormatting sqref="BL3:BL64">
    <cfRule type="cellIs" dxfId="94" priority="78" operator="lessThan">
      <formula>0</formula>
    </cfRule>
    <cfRule type="cellIs" dxfId="93" priority="77" operator="greaterThan">
      <formula>0</formula>
    </cfRule>
    <cfRule type="cellIs" dxfId="92" priority="76" operator="equal">
      <formula>0</formula>
    </cfRule>
  </conditionalFormatting>
  <conditionalFormatting sqref="BO1">
    <cfRule type="cellIs" dxfId="91" priority="75" operator="lessThan">
      <formula>0</formula>
    </cfRule>
    <cfRule type="cellIs" dxfId="90" priority="74" operator="greaterThan">
      <formula>0</formula>
    </cfRule>
  </conditionalFormatting>
  <conditionalFormatting sqref="BO3:BO64">
    <cfRule type="cellIs" dxfId="89" priority="73" operator="lessThan">
      <formula>0</formula>
    </cfRule>
    <cfRule type="cellIs" dxfId="88" priority="72" operator="greaterThan">
      <formula>0</formula>
    </cfRule>
    <cfRule type="cellIs" dxfId="87" priority="71" operator="equal">
      <formula>0</formula>
    </cfRule>
  </conditionalFormatting>
  <conditionalFormatting sqref="BR1">
    <cfRule type="cellIs" dxfId="86" priority="70" operator="lessThan">
      <formula>0</formula>
    </cfRule>
    <cfRule type="cellIs" dxfId="85" priority="69" operator="greaterThan">
      <formula>0</formula>
    </cfRule>
  </conditionalFormatting>
  <conditionalFormatting sqref="BR3:BR64">
    <cfRule type="cellIs" dxfId="84" priority="68" operator="lessThan">
      <formula>0</formula>
    </cfRule>
    <cfRule type="cellIs" dxfId="83" priority="67" operator="greaterThan">
      <formula>0</formula>
    </cfRule>
    <cfRule type="cellIs" dxfId="82" priority="66" operator="equal">
      <formula>0</formula>
    </cfRule>
  </conditionalFormatting>
  <conditionalFormatting sqref="BU1">
    <cfRule type="cellIs" dxfId="81" priority="65" operator="lessThan">
      <formula>0</formula>
    </cfRule>
    <cfRule type="cellIs" dxfId="80" priority="64" operator="greaterThan">
      <formula>0</formula>
    </cfRule>
  </conditionalFormatting>
  <conditionalFormatting sqref="BU3:BU64">
    <cfRule type="cellIs" dxfId="79" priority="63" operator="lessThan">
      <formula>0</formula>
    </cfRule>
    <cfRule type="cellIs" dxfId="78" priority="62" operator="greaterThan">
      <formula>0</formula>
    </cfRule>
    <cfRule type="cellIs" dxfId="77" priority="61" operator="equal">
      <formula>0</formula>
    </cfRule>
  </conditionalFormatting>
  <conditionalFormatting sqref="BX1">
    <cfRule type="cellIs" dxfId="76" priority="60" operator="lessThan">
      <formula>0</formula>
    </cfRule>
    <cfRule type="cellIs" dxfId="75" priority="59" operator="greaterThan">
      <formula>0</formula>
    </cfRule>
  </conditionalFormatting>
  <conditionalFormatting sqref="BX3:BX64">
    <cfRule type="cellIs" dxfId="74" priority="58" operator="lessThan">
      <formula>0</formula>
    </cfRule>
    <cfRule type="cellIs" dxfId="73" priority="57" operator="greaterThan">
      <formula>0</formula>
    </cfRule>
    <cfRule type="cellIs" dxfId="72" priority="56" operator="equal">
      <formula>0</formula>
    </cfRule>
  </conditionalFormatting>
  <conditionalFormatting sqref="CA1">
    <cfRule type="cellIs" dxfId="71" priority="55" operator="lessThan">
      <formula>0</formula>
    </cfRule>
    <cfRule type="cellIs" dxfId="70" priority="54" operator="greaterThan">
      <formula>0</formula>
    </cfRule>
  </conditionalFormatting>
  <conditionalFormatting sqref="CA3:CA64">
    <cfRule type="cellIs" dxfId="69" priority="53" operator="lessThan">
      <formula>0</formula>
    </cfRule>
    <cfRule type="cellIs" dxfId="68" priority="52" operator="greaterThan">
      <formula>0</formula>
    </cfRule>
    <cfRule type="cellIs" dxfId="67" priority="51" operator="equal">
      <formula>0</formula>
    </cfRule>
  </conditionalFormatting>
  <conditionalFormatting sqref="CD1">
    <cfRule type="cellIs" dxfId="66" priority="50" operator="lessThan">
      <formula>0</formula>
    </cfRule>
    <cfRule type="cellIs" dxfId="65" priority="49" operator="greaterThan">
      <formula>0</formula>
    </cfRule>
  </conditionalFormatting>
  <conditionalFormatting sqref="CD3:CD64">
    <cfRule type="cellIs" dxfId="64" priority="48" operator="lessThan">
      <formula>0</formula>
    </cfRule>
    <cfRule type="cellIs" dxfId="63" priority="47" operator="greaterThan">
      <formula>0</formula>
    </cfRule>
    <cfRule type="cellIs" dxfId="62" priority="46" operator="equal">
      <formula>0</formula>
    </cfRule>
  </conditionalFormatting>
  <conditionalFormatting sqref="CG1">
    <cfRule type="cellIs" dxfId="61" priority="45" operator="lessThan">
      <formula>0</formula>
    </cfRule>
    <cfRule type="cellIs" dxfId="60" priority="44" operator="greaterThan">
      <formula>0</formula>
    </cfRule>
  </conditionalFormatting>
  <conditionalFormatting sqref="CG3:CG64">
    <cfRule type="cellIs" dxfId="59" priority="43" operator="lessThan">
      <formula>0</formula>
    </cfRule>
    <cfRule type="cellIs" dxfId="58" priority="42" operator="greaterThan">
      <formula>0</formula>
    </cfRule>
    <cfRule type="cellIs" dxfId="57" priority="41" operator="equal">
      <formula>0</formula>
    </cfRule>
  </conditionalFormatting>
  <conditionalFormatting sqref="CJ1">
    <cfRule type="cellIs" dxfId="56" priority="35" operator="lessThan">
      <formula>0</formula>
    </cfRule>
    <cfRule type="cellIs" dxfId="55" priority="34" operator="greaterThan">
      <formula>0</formula>
    </cfRule>
  </conditionalFormatting>
  <conditionalFormatting sqref="CJ3:CJ64">
    <cfRule type="cellIs" dxfId="54" priority="33" operator="lessThan">
      <formula>0</formula>
    </cfRule>
    <cfRule type="cellIs" dxfId="53" priority="32" operator="greaterThan">
      <formula>0</formula>
    </cfRule>
    <cfRule type="cellIs" dxfId="52" priority="31" operator="equal">
      <formula>0</formula>
    </cfRule>
  </conditionalFormatting>
  <conditionalFormatting sqref="CM1">
    <cfRule type="cellIs" dxfId="51" priority="29" operator="greaterThan">
      <formula>0</formula>
    </cfRule>
    <cfRule type="cellIs" dxfId="50" priority="30" operator="lessThan">
      <formula>0</formula>
    </cfRule>
  </conditionalFormatting>
  <conditionalFormatting sqref="CM3:CM64">
    <cfRule type="cellIs" dxfId="49" priority="28" operator="lessThan">
      <formula>0</formula>
    </cfRule>
    <cfRule type="cellIs" dxfId="48" priority="27" operator="greaterThan">
      <formula>0</formula>
    </cfRule>
    <cfRule type="cellIs" dxfId="47" priority="26" operator="equal">
      <formula>0</formula>
    </cfRule>
  </conditionalFormatting>
  <conditionalFormatting sqref="CP1">
    <cfRule type="cellIs" dxfId="46" priority="25" operator="lessThan">
      <formula>0</formula>
    </cfRule>
    <cfRule type="cellIs" dxfId="45" priority="24" operator="greaterThan">
      <formula>0</formula>
    </cfRule>
  </conditionalFormatting>
  <conditionalFormatting sqref="CP3:CP64">
    <cfRule type="cellIs" dxfId="44" priority="21" operator="equal">
      <formula>0</formula>
    </cfRule>
    <cfRule type="cellIs" dxfId="43" priority="23" operator="lessThan">
      <formula>0</formula>
    </cfRule>
    <cfRule type="cellIs" dxfId="42"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6"/>
  <sheetViews>
    <sheetView zoomScale="115" zoomScaleNormal="115" workbookViewId="0">
      <selection activeCell="I3" sqref="I3"/>
    </sheetView>
  </sheetViews>
  <sheetFormatPr defaultRowHeight="15" x14ac:dyDescent="0.25"/>
  <cols>
    <col min="1" max="1" width="12.7109375" customWidth="1"/>
  </cols>
  <sheetData>
    <row r="1" spans="1:28" x14ac:dyDescent="0.25">
      <c r="A1" s="53" t="s">
        <v>187</v>
      </c>
      <c r="B1" s="47" t="s">
        <v>369</v>
      </c>
      <c r="C1" s="48"/>
      <c r="D1" s="49"/>
      <c r="E1" s="47" t="s">
        <v>370</v>
      </c>
      <c r="F1" s="48"/>
      <c r="G1" s="49"/>
      <c r="H1" s="47" t="s">
        <v>375</v>
      </c>
      <c r="I1" s="48"/>
      <c r="J1" s="49"/>
      <c r="K1" s="47" t="s">
        <v>371</v>
      </c>
      <c r="L1" s="48"/>
      <c r="M1" s="49"/>
      <c r="N1" s="47" t="s">
        <v>372</v>
      </c>
      <c r="O1" s="48"/>
      <c r="P1" s="49"/>
      <c r="Q1" s="47" t="s">
        <v>373</v>
      </c>
      <c r="R1" s="48"/>
      <c r="S1" s="49"/>
      <c r="T1" s="47" t="s">
        <v>374</v>
      </c>
      <c r="U1" s="48"/>
      <c r="V1" s="49"/>
      <c r="W1" s="47" t="s">
        <v>6</v>
      </c>
      <c r="X1" s="48"/>
      <c r="Y1" s="49"/>
      <c r="Z1" s="47" t="s">
        <v>7</v>
      </c>
      <c r="AA1" s="48"/>
      <c r="AB1" s="49"/>
    </row>
    <row r="2" spans="1:28" x14ac:dyDescent="0.25">
      <c r="A2" s="54"/>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row r="5" spans="1:28" x14ac:dyDescent="0.25">
      <c r="R5">
        <v>0.69910000000000005</v>
      </c>
      <c r="S5">
        <f>R5-Q3</f>
        <v>1.3900000000000023E-2</v>
      </c>
    </row>
    <row r="6" spans="1:28" x14ac:dyDescent="0.25">
      <c r="R6">
        <v>0.38650000000000001</v>
      </c>
      <c r="S6">
        <f>R6-Q4</f>
        <v>3.1600000000000017E-2</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41" priority="17" operator="greaterThan">
      <formula>0</formula>
    </cfRule>
    <cfRule type="cellIs" dxfId="40" priority="18" operator="lessThan">
      <formula>0</formula>
    </cfRule>
  </conditionalFormatting>
  <conditionalFormatting sqref="G1 G3:G4">
    <cfRule type="cellIs" dxfId="39" priority="15" operator="greaterThan">
      <formula>0</formula>
    </cfRule>
    <cfRule type="cellIs" dxfId="38" priority="16" operator="lessThan">
      <formula>0</formula>
    </cfRule>
  </conditionalFormatting>
  <conditionalFormatting sqref="J1 J3:J4">
    <cfRule type="cellIs" dxfId="37" priority="13" operator="greaterThan">
      <formula>0</formula>
    </cfRule>
    <cfRule type="cellIs" dxfId="36" priority="14" operator="lessThan">
      <formula>0</formula>
    </cfRule>
  </conditionalFormatting>
  <conditionalFormatting sqref="M1 M3:M4">
    <cfRule type="cellIs" dxfId="35" priority="11" operator="greaterThan">
      <formula>0</formula>
    </cfRule>
    <cfRule type="cellIs" dxfId="34" priority="12" operator="lessThan">
      <formula>0</formula>
    </cfRule>
  </conditionalFormatting>
  <conditionalFormatting sqref="P1 P3:P4">
    <cfRule type="cellIs" dxfId="33" priority="9" operator="greaterThan">
      <formula>0</formula>
    </cfRule>
    <cfRule type="cellIs" dxfId="32" priority="10" operator="lessThan">
      <formula>0</formula>
    </cfRule>
  </conditionalFormatting>
  <conditionalFormatting sqref="S1 S3:S4">
    <cfRule type="cellIs" dxfId="31" priority="7" operator="greaterThan">
      <formula>0</formula>
    </cfRule>
    <cfRule type="cellIs" dxfId="30" priority="8" operator="lessThan">
      <formula>0</formula>
    </cfRule>
  </conditionalFormatting>
  <conditionalFormatting sqref="V1 V3:V4">
    <cfRule type="cellIs" dxfId="29" priority="5" operator="greaterThan">
      <formula>0</formula>
    </cfRule>
    <cfRule type="cellIs" dxfId="28" priority="6" operator="lessThan">
      <formula>0</formula>
    </cfRule>
  </conditionalFormatting>
  <conditionalFormatting sqref="Y1 Y3:Y4">
    <cfRule type="cellIs" dxfId="27" priority="3" operator="greaterThan">
      <formula>0</formula>
    </cfRule>
    <cfRule type="cellIs" dxfId="26" priority="4" operator="lessThan">
      <formula>0</formula>
    </cfRule>
  </conditionalFormatting>
  <conditionalFormatting sqref="AB1 AB3:AB4">
    <cfRule type="cellIs" dxfId="25" priority="1" operator="greaterThan">
      <formula>0</formula>
    </cfRule>
    <cfRule type="cellIs" dxfId="24" priority="2" operator="less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A4:J29"/>
  <sheetViews>
    <sheetView workbookViewId="0">
      <selection activeCell="F17" sqref="F17"/>
    </sheetView>
  </sheetViews>
  <sheetFormatPr defaultRowHeight="15" x14ac:dyDescent="0.25"/>
  <cols>
    <col min="3" max="3" width="19.5703125" bestFit="1" customWidth="1"/>
  </cols>
  <sheetData>
    <row r="4" spans="1:6" x14ac:dyDescent="0.25">
      <c r="A4" t="s">
        <v>356</v>
      </c>
      <c r="B4" t="s">
        <v>334</v>
      </c>
    </row>
    <row r="5" spans="1:6" x14ac:dyDescent="0.25">
      <c r="A5" t="s">
        <v>320</v>
      </c>
      <c r="B5" t="s">
        <v>334</v>
      </c>
      <c r="C5" t="s">
        <v>320</v>
      </c>
      <c r="D5" t="s">
        <v>334</v>
      </c>
      <c r="E5" s="44" t="s">
        <v>327</v>
      </c>
      <c r="F5" t="s">
        <v>328</v>
      </c>
    </row>
    <row r="6" spans="1:6" x14ac:dyDescent="0.25">
      <c r="A6" t="s">
        <v>188</v>
      </c>
      <c r="B6" t="s">
        <v>334</v>
      </c>
      <c r="C6" t="s">
        <v>188</v>
      </c>
      <c r="D6" t="s">
        <v>334</v>
      </c>
      <c r="E6" t="s">
        <v>329</v>
      </c>
    </row>
    <row r="7" spans="1:6" x14ac:dyDescent="0.25">
      <c r="A7" t="s">
        <v>321</v>
      </c>
      <c r="B7" t="s">
        <v>334</v>
      </c>
      <c r="C7" t="s">
        <v>321</v>
      </c>
      <c r="D7" t="s">
        <v>334</v>
      </c>
      <c r="E7" t="s">
        <v>330</v>
      </c>
    </row>
    <row r="8" spans="1:6" x14ac:dyDescent="0.25">
      <c r="C8" t="s">
        <v>350</v>
      </c>
    </row>
    <row r="9" spans="1:6" x14ac:dyDescent="0.25">
      <c r="C9" t="s">
        <v>322</v>
      </c>
    </row>
    <row r="10" spans="1:6" x14ac:dyDescent="0.25">
      <c r="C10" t="s">
        <v>323</v>
      </c>
    </row>
    <row r="11" spans="1:6" x14ac:dyDescent="0.25">
      <c r="A11" t="s">
        <v>324</v>
      </c>
      <c r="B11" t="s">
        <v>334</v>
      </c>
      <c r="C11" t="s">
        <v>324</v>
      </c>
      <c r="D11" t="s">
        <v>334</v>
      </c>
    </row>
    <row r="12" spans="1:6" x14ac:dyDescent="0.25">
      <c r="A12" t="s">
        <v>325</v>
      </c>
      <c r="C12" t="s">
        <v>325</v>
      </c>
      <c r="D12" t="s">
        <v>334</v>
      </c>
    </row>
    <row r="13" spans="1:6" x14ac:dyDescent="0.25">
      <c r="C13" t="s">
        <v>326</v>
      </c>
    </row>
    <row r="14" spans="1:6" x14ac:dyDescent="0.25">
      <c r="C14" t="s">
        <v>332</v>
      </c>
    </row>
    <row r="15" spans="1:6" x14ac:dyDescent="0.25">
      <c r="A15" t="s">
        <v>333</v>
      </c>
      <c r="B15" t="s">
        <v>334</v>
      </c>
      <c r="C15" t="s">
        <v>333</v>
      </c>
      <c r="D15" t="s">
        <v>334</v>
      </c>
    </row>
    <row r="16" spans="1:6" x14ac:dyDescent="0.25">
      <c r="A16" t="s">
        <v>335</v>
      </c>
      <c r="B16" t="s">
        <v>334</v>
      </c>
      <c r="C16" t="s">
        <v>335</v>
      </c>
      <c r="D16" t="s">
        <v>334</v>
      </c>
    </row>
    <row r="17" spans="1:10" x14ac:dyDescent="0.25">
      <c r="A17" t="s">
        <v>336</v>
      </c>
      <c r="B17" t="s">
        <v>334</v>
      </c>
      <c r="C17" t="s">
        <v>336</v>
      </c>
      <c r="D17" t="s">
        <v>334</v>
      </c>
    </row>
    <row r="18" spans="1:10" x14ac:dyDescent="0.25">
      <c r="A18" t="s">
        <v>337</v>
      </c>
      <c r="B18" t="s">
        <v>368</v>
      </c>
      <c r="C18" t="s">
        <v>337</v>
      </c>
      <c r="D18" t="s">
        <v>334</v>
      </c>
      <c r="H18" t="s">
        <v>331</v>
      </c>
    </row>
    <row r="19" spans="1:10" x14ac:dyDescent="0.25">
      <c r="C19" t="s">
        <v>348</v>
      </c>
      <c r="D19" t="s">
        <v>349</v>
      </c>
    </row>
    <row r="20" spans="1:10" x14ac:dyDescent="0.25">
      <c r="C20" t="s">
        <v>338</v>
      </c>
      <c r="D20" t="s">
        <v>349</v>
      </c>
    </row>
    <row r="21" spans="1:10" x14ac:dyDescent="0.25">
      <c r="A21" t="s">
        <v>339</v>
      </c>
      <c r="B21" t="s">
        <v>334</v>
      </c>
      <c r="C21" t="s">
        <v>339</v>
      </c>
      <c r="D21" t="s">
        <v>334</v>
      </c>
    </row>
    <row r="22" spans="1:10" x14ac:dyDescent="0.25">
      <c r="C22" t="s">
        <v>340</v>
      </c>
    </row>
    <row r="23" spans="1:10" x14ac:dyDescent="0.25">
      <c r="C23" t="s">
        <v>351</v>
      </c>
      <c r="J23" t="s">
        <v>341</v>
      </c>
    </row>
    <row r="24" spans="1:10" x14ac:dyDescent="0.25">
      <c r="C24" t="s">
        <v>352</v>
      </c>
      <c r="J24" t="s">
        <v>342</v>
      </c>
    </row>
    <row r="25" spans="1:10" x14ac:dyDescent="0.25">
      <c r="A25" t="s">
        <v>353</v>
      </c>
      <c r="B25" t="s">
        <v>334</v>
      </c>
      <c r="C25" t="s">
        <v>353</v>
      </c>
      <c r="J25" t="s">
        <v>343</v>
      </c>
    </row>
    <row r="26" spans="1:10" x14ac:dyDescent="0.25">
      <c r="J26" t="s">
        <v>347</v>
      </c>
    </row>
    <row r="27" spans="1:10" x14ac:dyDescent="0.25">
      <c r="J27" t="s">
        <v>344</v>
      </c>
    </row>
    <row r="28" spans="1:10" x14ac:dyDescent="0.25">
      <c r="J28" t="s">
        <v>345</v>
      </c>
    </row>
    <row r="29" spans="1:10" x14ac:dyDescent="0.25">
      <c r="J29" t="s">
        <v>346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04B-22B0-4BA0-A879-0D576AB12710}">
  <dimension ref="A1:M67"/>
  <sheetViews>
    <sheetView zoomScaleNormal="100" workbookViewId="0">
      <selection activeCell="K1" sqref="K1:M1"/>
    </sheetView>
  </sheetViews>
  <sheetFormatPr defaultRowHeight="15" x14ac:dyDescent="0.25"/>
  <cols>
    <col min="1" max="1" width="36" bestFit="1" customWidth="1"/>
    <col min="3" max="3" width="24.85546875" bestFit="1" customWidth="1"/>
    <col min="6" max="6" width="16.42578125" bestFit="1" customWidth="1"/>
    <col min="7" max="7" width="15.5703125" customWidth="1"/>
    <col min="9" max="9" width="16.85546875" bestFit="1" customWidth="1"/>
    <col min="12" max="12" width="16" bestFit="1" customWidth="1"/>
    <col min="13" max="13" width="14.85546875" customWidth="1"/>
  </cols>
  <sheetData>
    <row r="1" spans="1:13" x14ac:dyDescent="0.25">
      <c r="A1" s="51" t="s">
        <v>187</v>
      </c>
      <c r="B1" s="47" t="s">
        <v>182</v>
      </c>
      <c r="C1" s="48"/>
      <c r="D1" s="49"/>
      <c r="E1" s="47" t="s">
        <v>183</v>
      </c>
      <c r="F1" s="48"/>
      <c r="G1" s="49"/>
      <c r="H1" s="47" t="s">
        <v>354</v>
      </c>
      <c r="I1" s="48"/>
      <c r="J1" s="49"/>
      <c r="K1" s="47" t="s">
        <v>355</v>
      </c>
      <c r="L1" s="48"/>
      <c r="M1" s="49"/>
    </row>
    <row r="2" spans="1:13" x14ac:dyDescent="0.25">
      <c r="A2" s="52"/>
      <c r="B2" s="12" t="s">
        <v>128</v>
      </c>
      <c r="C2" s="9" t="s">
        <v>129</v>
      </c>
      <c r="D2" s="24" t="s">
        <v>130</v>
      </c>
      <c r="E2" s="19" t="s">
        <v>128</v>
      </c>
      <c r="F2" s="9" t="s">
        <v>129</v>
      </c>
      <c r="G2" s="20" t="s">
        <v>130</v>
      </c>
      <c r="H2" s="19" t="s">
        <v>128</v>
      </c>
      <c r="I2" s="9" t="s">
        <v>129</v>
      </c>
      <c r="J2" s="20" t="s">
        <v>130</v>
      </c>
      <c r="K2" s="12" t="s">
        <v>128</v>
      </c>
      <c r="L2" s="9" t="s">
        <v>129</v>
      </c>
      <c r="M2" s="24" t="s">
        <v>130</v>
      </c>
    </row>
    <row r="3" spans="1:13" x14ac:dyDescent="0.25">
      <c r="A3" s="30" t="s">
        <v>131</v>
      </c>
      <c r="B3" s="14">
        <v>0.36870000000000003</v>
      </c>
      <c r="C3" s="10">
        <v>0.39889999999999998</v>
      </c>
      <c r="D3" s="13">
        <f t="shared" ref="D3:D64" si="0">C3-B3</f>
        <v>3.0199999999999949E-2</v>
      </c>
      <c r="E3" s="14">
        <v>0.45929999999999999</v>
      </c>
      <c r="F3" s="10">
        <v>0.49819999999999998</v>
      </c>
      <c r="G3" s="13">
        <f t="shared" ref="G3:G48" si="1">F3-E3</f>
        <v>3.889999999999999E-2</v>
      </c>
      <c r="H3" s="14">
        <v>0.53939999999999999</v>
      </c>
      <c r="I3" s="10">
        <v>0.56059999999999999</v>
      </c>
      <c r="J3" s="13">
        <f t="shared" ref="J3:J64" si="2">I3-H3</f>
        <v>2.1199999999999997E-2</v>
      </c>
      <c r="K3" s="14">
        <v>0.60429999999999995</v>
      </c>
      <c r="L3" s="10">
        <v>0.61890000000000001</v>
      </c>
      <c r="M3" s="13">
        <f t="shared" ref="M3:M64" si="3">L3-K3</f>
        <v>1.4600000000000057E-2</v>
      </c>
    </row>
    <row r="4" spans="1:13" x14ac:dyDescent="0.25">
      <c r="A4" s="30" t="s">
        <v>132</v>
      </c>
      <c r="B4" s="14">
        <v>0.34749999999999998</v>
      </c>
      <c r="C4" s="10">
        <v>0.35830000000000001</v>
      </c>
      <c r="D4" s="13">
        <f t="shared" si="0"/>
        <v>1.0800000000000032E-2</v>
      </c>
      <c r="E4" s="14">
        <v>0.43930000000000002</v>
      </c>
      <c r="F4" s="10">
        <v>0.46739999999999998</v>
      </c>
      <c r="G4" s="13">
        <f t="shared" si="1"/>
        <v>2.8099999999999958E-2</v>
      </c>
      <c r="H4" s="14">
        <v>0.48670000000000002</v>
      </c>
      <c r="I4" s="10">
        <v>0.49990000000000001</v>
      </c>
      <c r="J4" s="13">
        <f t="shared" si="2"/>
        <v>1.319999999999999E-2</v>
      </c>
      <c r="K4" s="14">
        <v>0.59319999999999995</v>
      </c>
      <c r="L4" s="10">
        <v>0.59279999999999999</v>
      </c>
      <c r="M4" s="13">
        <f t="shared" si="3"/>
        <v>-3.9999999999995595E-4</v>
      </c>
    </row>
    <row r="5" spans="1:13" x14ac:dyDescent="0.25">
      <c r="A5" s="30" t="s">
        <v>133</v>
      </c>
      <c r="B5" s="14">
        <v>0.41260000000000002</v>
      </c>
      <c r="C5" s="10">
        <v>0.45800000000000002</v>
      </c>
      <c r="D5" s="13">
        <f t="shared" si="0"/>
        <v>4.5399999999999996E-2</v>
      </c>
      <c r="E5" s="14">
        <v>0.51819999999999999</v>
      </c>
      <c r="F5" s="10">
        <v>0.57609999999999995</v>
      </c>
      <c r="G5" s="13">
        <f t="shared" si="1"/>
        <v>5.7899999999999952E-2</v>
      </c>
      <c r="H5" s="14">
        <v>0.62919999999999998</v>
      </c>
      <c r="I5" s="10">
        <v>0.65720000000000001</v>
      </c>
      <c r="J5" s="13">
        <f t="shared" si="2"/>
        <v>2.8000000000000025E-2</v>
      </c>
      <c r="K5" s="14">
        <v>0.66010000000000002</v>
      </c>
      <c r="L5" s="10">
        <v>0.69389999999999996</v>
      </c>
      <c r="M5" s="13">
        <f t="shared" si="3"/>
        <v>3.3799999999999941E-2</v>
      </c>
    </row>
    <row r="6" spans="1:13" x14ac:dyDescent="0.25">
      <c r="A6" s="30" t="s">
        <v>134</v>
      </c>
      <c r="B6" s="14">
        <v>0.40229999999999999</v>
      </c>
      <c r="C6" s="10">
        <v>0.43869999999999998</v>
      </c>
      <c r="D6" s="13">
        <f t="shared" si="0"/>
        <v>3.6399999999999988E-2</v>
      </c>
      <c r="E6" s="14">
        <v>0.50960000000000005</v>
      </c>
      <c r="F6" s="10">
        <v>0.54369999999999996</v>
      </c>
      <c r="G6" s="13">
        <f t="shared" si="1"/>
        <v>3.4099999999999908E-2</v>
      </c>
      <c r="H6" s="14">
        <v>0.625</v>
      </c>
      <c r="I6" s="10">
        <v>0.64019999999999999</v>
      </c>
      <c r="J6" s="13">
        <f t="shared" si="2"/>
        <v>1.5199999999999991E-2</v>
      </c>
      <c r="K6" s="14">
        <v>0.66920000000000002</v>
      </c>
      <c r="L6" s="10">
        <v>0.68410000000000004</v>
      </c>
      <c r="M6" s="13">
        <f t="shared" si="3"/>
        <v>1.4900000000000024E-2</v>
      </c>
    </row>
    <row r="7" spans="1:13" ht="15.75" thickBot="1" x14ac:dyDescent="0.3">
      <c r="A7" s="31" t="s">
        <v>192</v>
      </c>
      <c r="B7" s="16">
        <v>0.3241</v>
      </c>
      <c r="C7" s="17">
        <v>0.36249999999999999</v>
      </c>
      <c r="D7" s="18">
        <f t="shared" si="0"/>
        <v>3.839999999999999E-2</v>
      </c>
      <c r="E7" s="16">
        <v>0.38190000000000002</v>
      </c>
      <c r="F7" s="17">
        <v>0.42309999999999998</v>
      </c>
      <c r="G7" s="18">
        <f t="shared" si="1"/>
        <v>4.1199999999999959E-2</v>
      </c>
      <c r="H7" s="16">
        <v>0.44590000000000002</v>
      </c>
      <c r="I7" s="17">
        <v>0.4783</v>
      </c>
      <c r="J7" s="18">
        <f t="shared" si="2"/>
        <v>3.2399999999999984E-2</v>
      </c>
      <c r="K7" s="16">
        <v>0.50270000000000004</v>
      </c>
      <c r="L7" s="17">
        <v>0.52010000000000001</v>
      </c>
      <c r="M7" s="18">
        <f t="shared" si="3"/>
        <v>1.7399999999999971E-2</v>
      </c>
    </row>
    <row r="8" spans="1:13" ht="15.75" thickTop="1" x14ac:dyDescent="0.25">
      <c r="A8" s="32" t="s">
        <v>72</v>
      </c>
      <c r="B8" s="22">
        <v>0.26979999999999998</v>
      </c>
      <c r="C8" s="23">
        <v>0.246</v>
      </c>
      <c r="D8" s="13">
        <f t="shared" si="0"/>
        <v>-2.3799999999999988E-2</v>
      </c>
      <c r="E8" s="21">
        <v>0.62419999999999998</v>
      </c>
      <c r="F8" s="11">
        <v>0.3175</v>
      </c>
      <c r="G8" s="13">
        <f t="shared" si="1"/>
        <v>-0.30669999999999997</v>
      </c>
      <c r="H8" s="21">
        <v>0.34129999999999999</v>
      </c>
      <c r="I8" s="11">
        <v>0.34920000000000001</v>
      </c>
      <c r="J8" s="13">
        <f t="shared" si="2"/>
        <v>7.9000000000000181E-3</v>
      </c>
      <c r="K8" s="22">
        <v>0.36509999999999998</v>
      </c>
      <c r="L8" s="23">
        <v>0.373</v>
      </c>
      <c r="M8" s="13">
        <f t="shared" si="3"/>
        <v>7.9000000000000181E-3</v>
      </c>
    </row>
    <row r="9" spans="1:13" x14ac:dyDescent="0.25">
      <c r="A9" s="30" t="s">
        <v>73</v>
      </c>
      <c r="B9" s="21">
        <v>0.4909</v>
      </c>
      <c r="C9" s="11">
        <v>0.47270000000000001</v>
      </c>
      <c r="D9" s="13">
        <f t="shared" si="0"/>
        <v>-1.8199999999999994E-2</v>
      </c>
      <c r="E9" s="21">
        <v>0.59309999999999996</v>
      </c>
      <c r="F9" s="11">
        <v>0.61819999999999997</v>
      </c>
      <c r="G9" s="13">
        <f t="shared" si="1"/>
        <v>2.5100000000000011E-2</v>
      </c>
      <c r="H9" s="21">
        <v>0.71519999999999995</v>
      </c>
      <c r="I9" s="11">
        <v>0.69089999999999996</v>
      </c>
      <c r="J9" s="13">
        <f t="shared" si="2"/>
        <v>-2.4299999999999988E-2</v>
      </c>
      <c r="K9" s="21">
        <v>0.73329999999999995</v>
      </c>
      <c r="L9" s="11">
        <v>0.73939999999999995</v>
      </c>
      <c r="M9" s="13">
        <f t="shared" si="3"/>
        <v>6.0999999999999943E-3</v>
      </c>
    </row>
    <row r="10" spans="1:13" x14ac:dyDescent="0.25">
      <c r="A10" s="30" t="s">
        <v>74</v>
      </c>
      <c r="B10" s="21">
        <v>0.42649999999999999</v>
      </c>
      <c r="C10" s="11">
        <v>0.4657</v>
      </c>
      <c r="D10" s="13">
        <f t="shared" si="0"/>
        <v>3.9200000000000013E-2</v>
      </c>
      <c r="E10" s="21">
        <v>0.64980000000000004</v>
      </c>
      <c r="F10" s="11">
        <v>0.58330000000000004</v>
      </c>
      <c r="G10" s="13">
        <f t="shared" si="1"/>
        <v>-6.6500000000000004E-2</v>
      </c>
      <c r="H10" s="21">
        <v>0.70099999999999996</v>
      </c>
      <c r="I10" s="11">
        <v>0.68630000000000002</v>
      </c>
      <c r="J10" s="13">
        <f t="shared" si="2"/>
        <v>-1.4699999999999935E-2</v>
      </c>
      <c r="K10" s="21">
        <v>0.75</v>
      </c>
      <c r="L10" s="11">
        <v>0.74019999999999997</v>
      </c>
      <c r="M10" s="13">
        <f t="shared" si="3"/>
        <v>-9.8000000000000309E-3</v>
      </c>
    </row>
    <row r="11" spans="1:13" x14ac:dyDescent="0.25">
      <c r="A11" s="30" t="s">
        <v>75</v>
      </c>
      <c r="B11" s="21">
        <v>0.45989999999999998</v>
      </c>
      <c r="C11" s="11">
        <v>0.40510000000000002</v>
      </c>
      <c r="D11" s="13">
        <f t="shared" si="0"/>
        <v>-5.479999999999996E-2</v>
      </c>
      <c r="E11" s="21">
        <v>0.60329999999999995</v>
      </c>
      <c r="F11" s="11">
        <v>0.64139999999999997</v>
      </c>
      <c r="G11" s="13">
        <f t="shared" si="1"/>
        <v>3.8100000000000023E-2</v>
      </c>
      <c r="H11" s="21">
        <v>0.74260000000000004</v>
      </c>
      <c r="I11" s="11">
        <v>0.73</v>
      </c>
      <c r="J11" s="13">
        <f t="shared" si="2"/>
        <v>-1.2600000000000056E-2</v>
      </c>
      <c r="K11" s="21">
        <v>0.79320000000000002</v>
      </c>
      <c r="L11" s="11">
        <v>0.79320000000000002</v>
      </c>
      <c r="M11" s="13">
        <f t="shared" si="3"/>
        <v>0</v>
      </c>
    </row>
    <row r="12" spans="1:13" x14ac:dyDescent="0.25">
      <c r="A12" s="30" t="s">
        <v>76</v>
      </c>
      <c r="B12" s="21">
        <v>0.52070000000000005</v>
      </c>
      <c r="C12" s="11">
        <v>0.47110000000000002</v>
      </c>
      <c r="D12" s="13">
        <f t="shared" si="0"/>
        <v>-4.9600000000000033E-2</v>
      </c>
      <c r="E12" s="21">
        <v>0.51849999999999996</v>
      </c>
      <c r="F12" s="11">
        <v>0.66120000000000001</v>
      </c>
      <c r="G12" s="13">
        <f t="shared" si="1"/>
        <v>0.14270000000000005</v>
      </c>
      <c r="H12" s="21">
        <v>0.74380000000000002</v>
      </c>
      <c r="I12" s="11">
        <v>0.71899999999999997</v>
      </c>
      <c r="J12" s="13">
        <f t="shared" si="2"/>
        <v>-2.4800000000000044E-2</v>
      </c>
      <c r="K12" s="21">
        <v>0.71899999999999997</v>
      </c>
      <c r="L12" s="11">
        <v>0.75209999999999999</v>
      </c>
      <c r="M12" s="13">
        <f t="shared" si="3"/>
        <v>3.3100000000000018E-2</v>
      </c>
    </row>
    <row r="13" spans="1:13" x14ac:dyDescent="0.25">
      <c r="A13" s="30" t="s">
        <v>77</v>
      </c>
      <c r="B13" s="21">
        <v>0.44440000000000002</v>
      </c>
      <c r="C13" s="11">
        <v>0.45369999999999999</v>
      </c>
      <c r="D13" s="13">
        <f t="shared" si="0"/>
        <v>9.299999999999975E-3</v>
      </c>
      <c r="E13" s="21">
        <v>0.45400000000000001</v>
      </c>
      <c r="F13" s="11">
        <v>0.55559999999999998</v>
      </c>
      <c r="G13" s="13">
        <f t="shared" si="1"/>
        <v>0.10159999999999997</v>
      </c>
      <c r="H13" s="21">
        <v>0.62960000000000005</v>
      </c>
      <c r="I13" s="11">
        <v>0.62039999999999995</v>
      </c>
      <c r="J13" s="13">
        <f t="shared" si="2"/>
        <v>-9.200000000000097E-3</v>
      </c>
      <c r="K13" s="21">
        <v>0.62039999999999995</v>
      </c>
      <c r="L13" s="11">
        <v>0.67589999999999995</v>
      </c>
      <c r="M13" s="13">
        <f t="shared" si="3"/>
        <v>5.5499999999999994E-2</v>
      </c>
    </row>
    <row r="14" spans="1:13" x14ac:dyDescent="0.25">
      <c r="A14" s="30" t="s">
        <v>78</v>
      </c>
      <c r="B14" s="21">
        <v>0.33739999999999998</v>
      </c>
      <c r="C14" s="11">
        <v>0.38650000000000001</v>
      </c>
      <c r="D14" s="13">
        <f t="shared" si="0"/>
        <v>4.9100000000000033E-2</v>
      </c>
      <c r="E14" s="21">
        <v>0.46529999999999999</v>
      </c>
      <c r="F14" s="11">
        <v>0.50919999999999999</v>
      </c>
      <c r="G14" s="13">
        <f t="shared" si="1"/>
        <v>4.3899999999999995E-2</v>
      </c>
      <c r="H14" s="21">
        <v>0.66869999999999996</v>
      </c>
      <c r="I14" s="11">
        <v>0.71779999999999999</v>
      </c>
      <c r="J14" s="13">
        <f t="shared" si="2"/>
        <v>4.9100000000000033E-2</v>
      </c>
      <c r="K14" s="21">
        <v>0.72389999999999999</v>
      </c>
      <c r="L14" s="11">
        <v>0.73619999999999997</v>
      </c>
      <c r="M14" s="13">
        <f t="shared" si="3"/>
        <v>1.2299999999999978E-2</v>
      </c>
    </row>
    <row r="15" spans="1:13" x14ac:dyDescent="0.25">
      <c r="A15" s="30" t="s">
        <v>79</v>
      </c>
      <c r="B15" s="21">
        <v>0.36990000000000001</v>
      </c>
      <c r="C15" s="11">
        <v>0.37280000000000002</v>
      </c>
      <c r="D15" s="13">
        <f t="shared" si="0"/>
        <v>2.9000000000000137E-3</v>
      </c>
      <c r="E15" s="21">
        <v>0.3296</v>
      </c>
      <c r="F15" s="11">
        <v>0.5</v>
      </c>
      <c r="G15" s="13">
        <f t="shared" si="1"/>
        <v>0.1704</v>
      </c>
      <c r="H15" s="21">
        <v>0.56940000000000002</v>
      </c>
      <c r="I15" s="11">
        <v>0.59830000000000005</v>
      </c>
      <c r="J15" s="13">
        <f t="shared" si="2"/>
        <v>2.8900000000000037E-2</v>
      </c>
      <c r="K15" s="21">
        <v>0.6532</v>
      </c>
      <c r="L15" s="11">
        <v>0.67049999999999998</v>
      </c>
      <c r="M15" s="13">
        <f t="shared" si="3"/>
        <v>1.7299999999999982E-2</v>
      </c>
    </row>
    <row r="16" spans="1:13" x14ac:dyDescent="0.25">
      <c r="A16" s="30" t="s">
        <v>80</v>
      </c>
      <c r="B16" s="21">
        <v>0.23799999999999999</v>
      </c>
      <c r="C16" s="11">
        <v>0.24690000000000001</v>
      </c>
      <c r="D16" s="13">
        <f t="shared" si="0"/>
        <v>8.900000000000019E-3</v>
      </c>
      <c r="E16" s="21">
        <v>0.50480000000000003</v>
      </c>
      <c r="F16" s="11">
        <v>0.38100000000000001</v>
      </c>
      <c r="G16" s="13">
        <f t="shared" si="1"/>
        <v>-0.12380000000000002</v>
      </c>
      <c r="H16" s="21">
        <v>0.2369</v>
      </c>
      <c r="I16" s="11">
        <v>0.24360000000000001</v>
      </c>
      <c r="J16" s="13">
        <f t="shared" si="2"/>
        <v>6.7000000000000115E-3</v>
      </c>
      <c r="K16" s="21">
        <v>0.58989999999999998</v>
      </c>
      <c r="L16" s="11">
        <v>0.51619999999999999</v>
      </c>
      <c r="M16" s="13">
        <f t="shared" si="3"/>
        <v>-7.3699999999999988E-2</v>
      </c>
    </row>
    <row r="17" spans="1:13" x14ac:dyDescent="0.25">
      <c r="A17" s="30" t="s">
        <v>81</v>
      </c>
      <c r="B17" s="21">
        <v>0.42770000000000002</v>
      </c>
      <c r="C17" s="11">
        <v>0.45340000000000003</v>
      </c>
      <c r="D17" s="13">
        <f t="shared" si="0"/>
        <v>2.5700000000000001E-2</v>
      </c>
      <c r="E17" s="21">
        <v>0.52780000000000005</v>
      </c>
      <c r="F17" s="11">
        <v>0.57879999999999998</v>
      </c>
      <c r="G17" s="13">
        <f t="shared" si="1"/>
        <v>5.0999999999999934E-2</v>
      </c>
      <c r="H17" s="21">
        <v>0.58520000000000005</v>
      </c>
      <c r="I17" s="11">
        <v>0.66239999999999999</v>
      </c>
      <c r="J17" s="13">
        <f t="shared" si="2"/>
        <v>7.7199999999999935E-2</v>
      </c>
      <c r="K17" s="21">
        <v>0.65920000000000001</v>
      </c>
      <c r="L17" s="11">
        <v>0.72350000000000003</v>
      </c>
      <c r="M17" s="13">
        <f t="shared" si="3"/>
        <v>6.4300000000000024E-2</v>
      </c>
    </row>
    <row r="18" spans="1:13" x14ac:dyDescent="0.25">
      <c r="A18" s="30" t="s">
        <v>82</v>
      </c>
      <c r="B18" s="21">
        <v>0.44140000000000001</v>
      </c>
      <c r="C18" s="11">
        <v>0.46600000000000003</v>
      </c>
      <c r="D18" s="13">
        <f t="shared" si="0"/>
        <v>2.4600000000000011E-2</v>
      </c>
      <c r="E18" s="21">
        <v>0.3644</v>
      </c>
      <c r="F18" s="11">
        <v>0.55559999999999998</v>
      </c>
      <c r="G18" s="13">
        <f t="shared" si="1"/>
        <v>0.19119999999999998</v>
      </c>
      <c r="H18" s="21">
        <v>0.64200000000000002</v>
      </c>
      <c r="I18" s="11">
        <v>0.64810000000000001</v>
      </c>
      <c r="J18" s="13">
        <f t="shared" si="2"/>
        <v>6.0999999999999943E-3</v>
      </c>
      <c r="K18" s="21">
        <v>0.65429999999999999</v>
      </c>
      <c r="L18" s="11">
        <v>0.71599999999999997</v>
      </c>
      <c r="M18" s="13">
        <f t="shared" si="3"/>
        <v>6.1699999999999977E-2</v>
      </c>
    </row>
    <row r="19" spans="1:13" x14ac:dyDescent="0.25">
      <c r="A19" s="30" t="s">
        <v>83</v>
      </c>
      <c r="B19" s="21">
        <v>0.29659999999999997</v>
      </c>
      <c r="C19" s="11">
        <v>0.30380000000000001</v>
      </c>
      <c r="D19" s="13">
        <f t="shared" si="0"/>
        <v>7.2000000000000397E-3</v>
      </c>
      <c r="E19" s="21">
        <v>0.60819999999999996</v>
      </c>
      <c r="F19" s="11">
        <v>0.36830000000000002</v>
      </c>
      <c r="G19" s="13">
        <f t="shared" si="1"/>
        <v>-0.23989999999999995</v>
      </c>
      <c r="H19" s="21">
        <v>0.4022</v>
      </c>
      <c r="I19" s="11">
        <v>0.40939999999999999</v>
      </c>
      <c r="J19" s="13">
        <f t="shared" si="2"/>
        <v>7.1999999999999842E-3</v>
      </c>
      <c r="K19" s="21">
        <v>0.46279999999999999</v>
      </c>
      <c r="L19" s="11">
        <v>0.4622</v>
      </c>
      <c r="M19" s="13">
        <f t="shared" si="3"/>
        <v>-5.9999999999998943E-4</v>
      </c>
    </row>
    <row r="20" spans="1:13" x14ac:dyDescent="0.25">
      <c r="A20" s="30" t="s">
        <v>84</v>
      </c>
      <c r="B20" s="21">
        <v>0.50290000000000001</v>
      </c>
      <c r="C20" s="11">
        <v>0.63739999999999997</v>
      </c>
      <c r="D20" s="13">
        <f t="shared" si="0"/>
        <v>0.13449999999999995</v>
      </c>
      <c r="E20" s="21">
        <v>0.44</v>
      </c>
      <c r="F20" s="11">
        <v>0.72509999999999997</v>
      </c>
      <c r="G20" s="13">
        <f t="shared" si="1"/>
        <v>0.28509999999999996</v>
      </c>
      <c r="H20" s="21">
        <v>0.74270000000000003</v>
      </c>
      <c r="I20" s="11">
        <v>0.8246</v>
      </c>
      <c r="J20" s="13">
        <f t="shared" si="2"/>
        <v>8.1899999999999973E-2</v>
      </c>
      <c r="K20" s="21">
        <v>0.76019999999999999</v>
      </c>
      <c r="L20" s="11">
        <v>0.80120000000000002</v>
      </c>
      <c r="M20" s="13">
        <f t="shared" si="3"/>
        <v>4.1000000000000036E-2</v>
      </c>
    </row>
    <row r="21" spans="1:13" x14ac:dyDescent="0.25">
      <c r="A21" s="30" t="s">
        <v>85</v>
      </c>
      <c r="B21" s="21">
        <v>0.34</v>
      </c>
      <c r="C21" s="11">
        <v>0.35</v>
      </c>
      <c r="D21" s="13">
        <f t="shared" si="0"/>
        <v>9.9999999999999534E-3</v>
      </c>
      <c r="E21" s="21">
        <v>0.47549999999999998</v>
      </c>
      <c r="F21" s="11">
        <v>0.46</v>
      </c>
      <c r="G21" s="13">
        <f t="shared" si="1"/>
        <v>-1.5499999999999958E-2</v>
      </c>
      <c r="H21" s="21">
        <v>0.51</v>
      </c>
      <c r="I21" s="11">
        <v>0.55000000000000004</v>
      </c>
      <c r="J21" s="13">
        <f t="shared" si="2"/>
        <v>4.0000000000000036E-2</v>
      </c>
      <c r="K21" s="21">
        <v>0.56000000000000005</v>
      </c>
      <c r="L21" s="11">
        <v>0.62</v>
      </c>
      <c r="M21" s="13">
        <f t="shared" si="3"/>
        <v>5.9999999999999942E-2</v>
      </c>
    </row>
    <row r="22" spans="1:13" x14ac:dyDescent="0.25">
      <c r="A22" s="30" t="s">
        <v>86</v>
      </c>
      <c r="B22" s="21">
        <v>0.38109999999999999</v>
      </c>
      <c r="C22" s="11">
        <v>0.434</v>
      </c>
      <c r="D22" s="13">
        <f t="shared" si="0"/>
        <v>5.2900000000000003E-2</v>
      </c>
      <c r="E22" s="21">
        <v>0.3584</v>
      </c>
      <c r="F22" s="11">
        <v>0.54720000000000002</v>
      </c>
      <c r="G22" s="13">
        <f t="shared" si="1"/>
        <v>0.18880000000000002</v>
      </c>
      <c r="H22" s="21">
        <v>0.6038</v>
      </c>
      <c r="I22" s="11">
        <v>0.63770000000000004</v>
      </c>
      <c r="J22" s="13">
        <f t="shared" si="2"/>
        <v>3.3900000000000041E-2</v>
      </c>
      <c r="K22" s="21">
        <v>0.63019999999999998</v>
      </c>
      <c r="L22" s="11">
        <v>0.64149999999999996</v>
      </c>
      <c r="M22" s="13">
        <f t="shared" si="3"/>
        <v>1.1299999999999977E-2</v>
      </c>
    </row>
    <row r="23" spans="1:13" x14ac:dyDescent="0.25">
      <c r="A23" s="30" t="s">
        <v>87</v>
      </c>
      <c r="B23" s="21">
        <v>0.34100000000000003</v>
      </c>
      <c r="C23" s="11">
        <v>0.40460000000000002</v>
      </c>
      <c r="D23" s="13">
        <f t="shared" si="0"/>
        <v>6.359999999999999E-2</v>
      </c>
      <c r="E23" s="21">
        <v>0.31</v>
      </c>
      <c r="F23" s="11">
        <v>0.45090000000000002</v>
      </c>
      <c r="G23" s="13">
        <f t="shared" si="1"/>
        <v>0.14090000000000003</v>
      </c>
      <c r="H23" s="21">
        <v>0.53180000000000005</v>
      </c>
      <c r="I23" s="11">
        <v>0.59540000000000004</v>
      </c>
      <c r="J23" s="13">
        <f t="shared" si="2"/>
        <v>6.359999999999999E-2</v>
      </c>
      <c r="K23" s="21">
        <v>0.58960000000000001</v>
      </c>
      <c r="L23" s="11">
        <v>0.6069</v>
      </c>
      <c r="M23" s="13">
        <f t="shared" si="3"/>
        <v>1.7299999999999982E-2</v>
      </c>
    </row>
    <row r="24" spans="1:13" x14ac:dyDescent="0.25">
      <c r="A24" s="30" t="s">
        <v>88</v>
      </c>
      <c r="B24" s="21">
        <v>0.33</v>
      </c>
      <c r="C24" s="11">
        <v>0.32</v>
      </c>
      <c r="D24" s="13">
        <f t="shared" si="0"/>
        <v>-1.0000000000000009E-2</v>
      </c>
      <c r="E24" s="21">
        <v>0.52470000000000006</v>
      </c>
      <c r="F24" s="11">
        <v>0.38</v>
      </c>
      <c r="G24" s="13">
        <f t="shared" si="1"/>
        <v>-0.14470000000000005</v>
      </c>
      <c r="H24" s="21">
        <v>0.26</v>
      </c>
      <c r="I24" s="11">
        <v>0.32</v>
      </c>
      <c r="J24" s="13">
        <f t="shared" si="2"/>
        <v>0.06</v>
      </c>
      <c r="K24" s="21">
        <v>0.35</v>
      </c>
      <c r="L24" s="11">
        <v>0.42</v>
      </c>
      <c r="M24" s="13">
        <f t="shared" si="3"/>
        <v>7.0000000000000007E-2</v>
      </c>
    </row>
    <row r="25" spans="1:13" x14ac:dyDescent="0.25">
      <c r="A25" s="30" t="s">
        <v>89</v>
      </c>
      <c r="B25" s="21">
        <v>0.42599999999999999</v>
      </c>
      <c r="C25" s="11">
        <v>0.45290000000000002</v>
      </c>
      <c r="D25" s="13">
        <f t="shared" si="0"/>
        <v>2.6900000000000035E-2</v>
      </c>
      <c r="E25" s="21">
        <v>0.53400000000000003</v>
      </c>
      <c r="F25" s="11">
        <v>0.57399999999999995</v>
      </c>
      <c r="G25" s="13">
        <f t="shared" si="1"/>
        <v>3.9999999999999925E-2</v>
      </c>
      <c r="H25" s="21">
        <v>0.61429999999999996</v>
      </c>
      <c r="I25" s="11">
        <v>0.61880000000000002</v>
      </c>
      <c r="J25" s="13">
        <f t="shared" si="2"/>
        <v>4.5000000000000595E-3</v>
      </c>
      <c r="K25" s="21">
        <v>0.59189999999999998</v>
      </c>
      <c r="L25" s="11">
        <v>0.6502</v>
      </c>
      <c r="M25" s="13">
        <f t="shared" si="3"/>
        <v>5.8300000000000018E-2</v>
      </c>
    </row>
    <row r="26" spans="1:13" x14ac:dyDescent="0.25">
      <c r="A26" s="30" t="s">
        <v>90</v>
      </c>
      <c r="B26" s="21">
        <v>0.41749999999999998</v>
      </c>
      <c r="C26" s="11">
        <v>0.52429999999999999</v>
      </c>
      <c r="D26" s="13">
        <f t="shared" si="0"/>
        <v>0.10680000000000001</v>
      </c>
      <c r="E26" s="21">
        <v>0.67090000000000005</v>
      </c>
      <c r="F26" s="11">
        <v>0.64080000000000004</v>
      </c>
      <c r="G26" s="13">
        <f t="shared" si="1"/>
        <v>-3.0100000000000016E-2</v>
      </c>
      <c r="H26" s="21">
        <v>0.7379</v>
      </c>
      <c r="I26" s="11">
        <v>0.78639999999999999</v>
      </c>
      <c r="J26" s="13">
        <f t="shared" si="2"/>
        <v>4.8499999999999988E-2</v>
      </c>
      <c r="K26" s="21">
        <v>0.76700000000000002</v>
      </c>
      <c r="L26" s="11">
        <v>0.78639999999999999</v>
      </c>
      <c r="M26" s="13">
        <f t="shared" si="3"/>
        <v>1.9399999999999973E-2</v>
      </c>
    </row>
    <row r="27" spans="1:13" x14ac:dyDescent="0.25">
      <c r="A27" s="30" t="s">
        <v>91</v>
      </c>
      <c r="B27" s="21">
        <v>0.50429999999999997</v>
      </c>
      <c r="C27" s="11">
        <v>0.54700000000000004</v>
      </c>
      <c r="D27" s="13">
        <f t="shared" si="0"/>
        <v>4.2700000000000071E-2</v>
      </c>
      <c r="E27" s="21">
        <v>0.49</v>
      </c>
      <c r="F27" s="11">
        <v>0.70940000000000003</v>
      </c>
      <c r="G27" s="13">
        <f t="shared" si="1"/>
        <v>0.21940000000000004</v>
      </c>
      <c r="H27" s="21">
        <v>0.79910000000000003</v>
      </c>
      <c r="I27" s="11">
        <v>0.81200000000000006</v>
      </c>
      <c r="J27" s="13">
        <f t="shared" si="2"/>
        <v>1.2900000000000023E-2</v>
      </c>
      <c r="K27" s="21">
        <v>0.87180000000000002</v>
      </c>
      <c r="L27" s="11">
        <v>0.85899999999999999</v>
      </c>
      <c r="M27" s="13">
        <f t="shared" si="3"/>
        <v>-1.2800000000000034E-2</v>
      </c>
    </row>
    <row r="28" spans="1:13" x14ac:dyDescent="0.25">
      <c r="A28" s="30" t="s">
        <v>92</v>
      </c>
      <c r="B28" s="21">
        <v>0.44</v>
      </c>
      <c r="C28" s="11">
        <v>0.51</v>
      </c>
      <c r="D28" s="13">
        <f t="shared" si="0"/>
        <v>7.0000000000000007E-2</v>
      </c>
      <c r="E28" s="21">
        <v>0.6028</v>
      </c>
      <c r="F28" s="11">
        <v>0.59</v>
      </c>
      <c r="G28" s="13">
        <f t="shared" si="1"/>
        <v>-1.2800000000000034E-2</v>
      </c>
      <c r="H28" s="21">
        <v>0.76</v>
      </c>
      <c r="I28" s="11">
        <v>0.73</v>
      </c>
      <c r="J28" s="13">
        <f t="shared" si="2"/>
        <v>-3.0000000000000027E-2</v>
      </c>
      <c r="K28" s="21">
        <v>0.74</v>
      </c>
      <c r="L28" s="11">
        <v>0.8</v>
      </c>
      <c r="M28" s="13">
        <f t="shared" si="3"/>
        <v>6.0000000000000053E-2</v>
      </c>
    </row>
    <row r="29" spans="1:13" x14ac:dyDescent="0.25">
      <c r="A29" s="30" t="s">
        <v>93</v>
      </c>
      <c r="B29" s="21">
        <v>0.4738</v>
      </c>
      <c r="C29" s="11">
        <v>0.59509999999999996</v>
      </c>
      <c r="D29" s="13">
        <f t="shared" si="0"/>
        <v>0.12129999999999996</v>
      </c>
      <c r="E29" s="21">
        <v>0.56210000000000004</v>
      </c>
      <c r="F29" s="11">
        <v>0.73050000000000004</v>
      </c>
      <c r="G29" s="13">
        <f t="shared" si="1"/>
        <v>0.16839999999999999</v>
      </c>
      <c r="H29" s="21">
        <v>0.73819999999999997</v>
      </c>
      <c r="I29" s="11">
        <v>0.80840000000000001</v>
      </c>
      <c r="J29" s="13">
        <f t="shared" si="2"/>
        <v>7.020000000000004E-2</v>
      </c>
      <c r="K29" s="21">
        <v>0.75480000000000003</v>
      </c>
      <c r="L29" s="11">
        <v>0.81859999999999999</v>
      </c>
      <c r="M29" s="13">
        <f t="shared" si="3"/>
        <v>6.3799999999999968E-2</v>
      </c>
    </row>
    <row r="30" spans="1:13" x14ac:dyDescent="0.25">
      <c r="A30" s="30" t="s">
        <v>94</v>
      </c>
      <c r="B30" s="21">
        <v>0.44769999999999999</v>
      </c>
      <c r="C30" s="11">
        <v>0.42480000000000001</v>
      </c>
      <c r="D30" s="13">
        <f t="shared" si="0"/>
        <v>-2.2899999999999976E-2</v>
      </c>
      <c r="E30" s="21">
        <v>0.37230000000000002</v>
      </c>
      <c r="F30" s="11">
        <v>0.57520000000000004</v>
      </c>
      <c r="G30" s="13">
        <f t="shared" si="1"/>
        <v>0.20290000000000002</v>
      </c>
      <c r="H30" s="21">
        <v>0.64380000000000004</v>
      </c>
      <c r="I30" s="11">
        <v>0.62419999999999998</v>
      </c>
      <c r="J30" s="13">
        <f t="shared" si="2"/>
        <v>-1.9600000000000062E-2</v>
      </c>
      <c r="K30" s="21">
        <v>0.65359999999999996</v>
      </c>
      <c r="L30" s="11">
        <v>0.70920000000000005</v>
      </c>
      <c r="M30" s="13">
        <f t="shared" si="3"/>
        <v>5.5600000000000094E-2</v>
      </c>
    </row>
    <row r="31" spans="1:13" x14ac:dyDescent="0.25">
      <c r="A31" s="30" t="s">
        <v>95</v>
      </c>
      <c r="B31" s="21">
        <v>0.27300000000000002</v>
      </c>
      <c r="C31" s="11">
        <v>0.29430000000000001</v>
      </c>
      <c r="D31" s="13">
        <f t="shared" si="0"/>
        <v>2.1299999999999986E-2</v>
      </c>
      <c r="E31" s="21">
        <v>0.55149999999999999</v>
      </c>
      <c r="F31" s="11">
        <v>0.35460000000000003</v>
      </c>
      <c r="G31" s="13">
        <f t="shared" si="1"/>
        <v>-0.19689999999999996</v>
      </c>
      <c r="H31" s="21">
        <v>0.41839999999999999</v>
      </c>
      <c r="I31" s="11">
        <v>0.43619999999999998</v>
      </c>
      <c r="J31" s="13">
        <f t="shared" si="2"/>
        <v>1.7799999999999983E-2</v>
      </c>
      <c r="K31" s="21">
        <v>0.46100000000000002</v>
      </c>
      <c r="L31" s="11">
        <v>0.4894</v>
      </c>
      <c r="M31" s="13">
        <f t="shared" si="3"/>
        <v>2.8399999999999981E-2</v>
      </c>
    </row>
    <row r="32" spans="1:13" x14ac:dyDescent="0.25">
      <c r="A32" s="30" t="s">
        <v>96</v>
      </c>
      <c r="B32" s="21">
        <v>0.38969999999999999</v>
      </c>
      <c r="C32" s="11">
        <v>0.36030000000000001</v>
      </c>
      <c r="D32" s="13">
        <f t="shared" si="0"/>
        <v>-2.9399999999999982E-2</v>
      </c>
      <c r="E32" s="21">
        <v>0.42170000000000002</v>
      </c>
      <c r="F32" s="11">
        <v>0.54039999999999999</v>
      </c>
      <c r="G32" s="13">
        <f t="shared" si="1"/>
        <v>0.11869999999999997</v>
      </c>
      <c r="H32" s="21">
        <v>0.61399999999999999</v>
      </c>
      <c r="I32" s="11">
        <v>0.62870000000000004</v>
      </c>
      <c r="J32" s="13">
        <f t="shared" si="2"/>
        <v>1.4700000000000046E-2</v>
      </c>
      <c r="K32" s="21">
        <v>0.75739999999999996</v>
      </c>
      <c r="L32" s="11">
        <v>0.72430000000000005</v>
      </c>
      <c r="M32" s="13">
        <f t="shared" si="3"/>
        <v>-3.3099999999999907E-2</v>
      </c>
    </row>
    <row r="33" spans="1:13" x14ac:dyDescent="0.25">
      <c r="A33" s="30" t="s">
        <v>97</v>
      </c>
      <c r="B33" s="21">
        <v>0.38550000000000001</v>
      </c>
      <c r="C33" s="11">
        <v>0.3614</v>
      </c>
      <c r="D33" s="13">
        <f t="shared" si="0"/>
        <v>-2.410000000000001E-2</v>
      </c>
      <c r="E33" s="21">
        <v>0.24560000000000001</v>
      </c>
      <c r="F33" s="11">
        <v>0.41570000000000001</v>
      </c>
      <c r="G33" s="13">
        <f t="shared" si="1"/>
        <v>0.1701</v>
      </c>
      <c r="H33" s="21">
        <v>0.54220000000000002</v>
      </c>
      <c r="I33" s="11">
        <v>0.5</v>
      </c>
      <c r="J33" s="13">
        <f t="shared" si="2"/>
        <v>-4.2200000000000015E-2</v>
      </c>
      <c r="K33" s="21">
        <v>0.45179999999999998</v>
      </c>
      <c r="L33" s="11">
        <v>0.46389999999999998</v>
      </c>
      <c r="M33" s="13">
        <f t="shared" si="3"/>
        <v>1.21E-2</v>
      </c>
    </row>
    <row r="34" spans="1:13" x14ac:dyDescent="0.25">
      <c r="A34" s="30" t="s">
        <v>98</v>
      </c>
      <c r="B34" s="21">
        <v>0.21929999999999999</v>
      </c>
      <c r="C34" s="11">
        <v>0.29820000000000002</v>
      </c>
      <c r="D34" s="13">
        <f t="shared" si="0"/>
        <v>7.8900000000000026E-2</v>
      </c>
      <c r="E34" s="21">
        <v>0.56059999999999999</v>
      </c>
      <c r="F34" s="11">
        <v>0.2281</v>
      </c>
      <c r="G34" s="13">
        <f t="shared" si="1"/>
        <v>-0.33250000000000002</v>
      </c>
      <c r="H34" s="21">
        <v>0.31580000000000003</v>
      </c>
      <c r="I34" s="11">
        <v>0.36840000000000001</v>
      </c>
      <c r="J34" s="13">
        <f t="shared" si="2"/>
        <v>5.259999999999998E-2</v>
      </c>
      <c r="K34" s="21">
        <v>0.38600000000000001</v>
      </c>
      <c r="L34" s="11">
        <v>0.37719999999999998</v>
      </c>
      <c r="M34" s="13">
        <f t="shared" si="3"/>
        <v>-8.80000000000003E-3</v>
      </c>
    </row>
    <row r="35" spans="1:13" x14ac:dyDescent="0.25">
      <c r="A35" s="30" t="s">
        <v>99</v>
      </c>
      <c r="B35" s="21">
        <v>0.51519999999999999</v>
      </c>
      <c r="C35" s="11">
        <v>0.53539999999999999</v>
      </c>
      <c r="D35" s="13">
        <f t="shared" si="0"/>
        <v>2.0199999999999996E-2</v>
      </c>
      <c r="E35" s="21">
        <v>0.52849999999999997</v>
      </c>
      <c r="F35" s="11">
        <v>0.60099999999999998</v>
      </c>
      <c r="G35" s="13">
        <f t="shared" si="1"/>
        <v>7.2500000000000009E-2</v>
      </c>
      <c r="H35" s="21">
        <v>0.67679999999999996</v>
      </c>
      <c r="I35" s="11">
        <v>0.69699999999999995</v>
      </c>
      <c r="J35" s="13">
        <f t="shared" si="2"/>
        <v>2.0199999999999996E-2</v>
      </c>
      <c r="K35" s="21">
        <v>0.73229999999999995</v>
      </c>
      <c r="L35" s="11">
        <v>0.77780000000000005</v>
      </c>
      <c r="M35" s="13">
        <f t="shared" si="3"/>
        <v>4.5500000000000096E-2</v>
      </c>
    </row>
    <row r="36" spans="1:13" x14ac:dyDescent="0.25">
      <c r="A36" s="30" t="s">
        <v>46</v>
      </c>
      <c r="B36" s="21">
        <v>0.45079999999999998</v>
      </c>
      <c r="C36" s="11">
        <v>0.49740000000000001</v>
      </c>
      <c r="D36" s="13">
        <f t="shared" si="0"/>
        <v>4.660000000000003E-2</v>
      </c>
      <c r="E36" s="21">
        <v>0.40770000000000001</v>
      </c>
      <c r="F36" s="11">
        <v>0.5907</v>
      </c>
      <c r="G36" s="13">
        <f t="shared" si="1"/>
        <v>0.183</v>
      </c>
      <c r="H36" s="21">
        <v>0.73580000000000001</v>
      </c>
      <c r="I36" s="11">
        <v>0.77200000000000002</v>
      </c>
      <c r="J36" s="13">
        <f t="shared" si="2"/>
        <v>3.620000000000001E-2</v>
      </c>
      <c r="K36" s="21">
        <v>0.74609999999999999</v>
      </c>
      <c r="L36" s="11">
        <v>0.75649999999999995</v>
      </c>
      <c r="M36" s="13">
        <f t="shared" si="3"/>
        <v>1.0399999999999965E-2</v>
      </c>
    </row>
    <row r="37" spans="1:13" x14ac:dyDescent="0.25">
      <c r="A37" s="30" t="s">
        <v>100</v>
      </c>
      <c r="B37" s="21">
        <v>0.31790000000000002</v>
      </c>
      <c r="C37" s="11">
        <v>0.3231</v>
      </c>
      <c r="D37" s="13">
        <f t="shared" si="0"/>
        <v>5.1999999999999824E-3</v>
      </c>
      <c r="E37" s="21">
        <v>0.44540000000000002</v>
      </c>
      <c r="F37" s="11">
        <v>0.43330000000000002</v>
      </c>
      <c r="G37" s="13">
        <f t="shared" si="1"/>
        <v>-1.21E-2</v>
      </c>
      <c r="H37" s="21">
        <v>0.51790000000000003</v>
      </c>
      <c r="I37" s="11">
        <v>0.54100000000000004</v>
      </c>
      <c r="J37" s="13">
        <f t="shared" si="2"/>
        <v>2.3100000000000009E-2</v>
      </c>
      <c r="K37" s="21">
        <v>0.5615</v>
      </c>
      <c r="L37" s="11">
        <v>0.5897</v>
      </c>
      <c r="M37" s="13">
        <f t="shared" si="3"/>
        <v>2.8200000000000003E-2</v>
      </c>
    </row>
    <row r="38" spans="1:13" x14ac:dyDescent="0.25">
      <c r="A38" s="30" t="s">
        <v>101</v>
      </c>
      <c r="B38" s="21">
        <v>0.29830000000000001</v>
      </c>
      <c r="C38" s="11">
        <v>0.35709999999999997</v>
      </c>
      <c r="D38" s="13">
        <f t="shared" si="0"/>
        <v>5.8799999999999963E-2</v>
      </c>
      <c r="E38" s="21">
        <v>0.62939999999999996</v>
      </c>
      <c r="F38" s="11">
        <v>0.52100000000000002</v>
      </c>
      <c r="G38" s="13">
        <f t="shared" si="1"/>
        <v>-0.10839999999999994</v>
      </c>
      <c r="H38" s="21">
        <v>0.52939999999999998</v>
      </c>
      <c r="I38" s="11">
        <v>0.56299999999999994</v>
      </c>
      <c r="J38" s="13">
        <f t="shared" si="2"/>
        <v>3.3599999999999963E-2</v>
      </c>
      <c r="K38" s="21">
        <v>0.61339999999999995</v>
      </c>
      <c r="L38" s="11">
        <v>0.64290000000000003</v>
      </c>
      <c r="M38" s="13">
        <f t="shared" si="3"/>
        <v>2.9500000000000082E-2</v>
      </c>
    </row>
    <row r="39" spans="1:13" x14ac:dyDescent="0.25">
      <c r="A39" s="30" t="s">
        <v>102</v>
      </c>
      <c r="B39" s="21">
        <v>0.44950000000000001</v>
      </c>
      <c r="C39" s="11">
        <v>0.53580000000000005</v>
      </c>
      <c r="D39" s="13">
        <f t="shared" si="0"/>
        <v>8.6300000000000043E-2</v>
      </c>
      <c r="E39" s="21">
        <v>0.54200000000000004</v>
      </c>
      <c r="F39" s="11">
        <v>0.65690000000000004</v>
      </c>
      <c r="G39" s="13">
        <f t="shared" si="1"/>
        <v>0.1149</v>
      </c>
      <c r="H39" s="21">
        <v>0.745</v>
      </c>
      <c r="I39" s="11">
        <v>0.76880000000000004</v>
      </c>
      <c r="J39" s="13">
        <f t="shared" si="2"/>
        <v>2.3800000000000043E-2</v>
      </c>
      <c r="K39" s="21">
        <v>0.77610000000000001</v>
      </c>
      <c r="L39" s="11">
        <v>0.79269999999999996</v>
      </c>
      <c r="M39" s="13">
        <f t="shared" si="3"/>
        <v>1.6599999999999948E-2</v>
      </c>
    </row>
    <row r="40" spans="1:13" x14ac:dyDescent="0.25">
      <c r="A40" s="30" t="s">
        <v>103</v>
      </c>
      <c r="B40" s="21">
        <v>0.46560000000000001</v>
      </c>
      <c r="C40" s="11">
        <v>0.54959999999999998</v>
      </c>
      <c r="D40" s="13">
        <f t="shared" si="0"/>
        <v>8.3999999999999964E-2</v>
      </c>
      <c r="E40" s="21">
        <v>0.42649999999999999</v>
      </c>
      <c r="F40" s="11">
        <v>0.58020000000000005</v>
      </c>
      <c r="G40" s="13">
        <f t="shared" si="1"/>
        <v>0.15370000000000006</v>
      </c>
      <c r="H40" s="21">
        <v>0.69469999999999998</v>
      </c>
      <c r="I40" s="11">
        <v>0.68700000000000006</v>
      </c>
      <c r="J40" s="13">
        <f t="shared" si="2"/>
        <v>-7.6999999999999291E-3</v>
      </c>
      <c r="K40" s="21">
        <v>0.68700000000000006</v>
      </c>
      <c r="L40" s="11">
        <v>0.68700000000000006</v>
      </c>
      <c r="M40" s="13">
        <f t="shared" si="3"/>
        <v>0</v>
      </c>
    </row>
    <row r="41" spans="1:13" x14ac:dyDescent="0.25">
      <c r="A41" s="30" t="s">
        <v>104</v>
      </c>
      <c r="B41" s="21">
        <v>0.35780000000000001</v>
      </c>
      <c r="C41" s="11">
        <v>0.36930000000000002</v>
      </c>
      <c r="D41" s="13">
        <f t="shared" si="0"/>
        <v>1.150000000000001E-2</v>
      </c>
      <c r="E41" s="21">
        <v>0.4909</v>
      </c>
      <c r="F41" s="11">
        <v>0.47060000000000002</v>
      </c>
      <c r="G41" s="13">
        <f t="shared" si="1"/>
        <v>-2.0299999999999985E-2</v>
      </c>
      <c r="H41" s="21">
        <v>0.55389999999999995</v>
      </c>
      <c r="I41" s="11">
        <v>0.58499999999999996</v>
      </c>
      <c r="J41" s="13">
        <f t="shared" si="2"/>
        <v>3.1100000000000017E-2</v>
      </c>
      <c r="K41" s="21">
        <v>0.61439999999999995</v>
      </c>
      <c r="L41" s="11">
        <v>0.62909999999999999</v>
      </c>
      <c r="M41" s="13">
        <f t="shared" si="3"/>
        <v>1.4700000000000046E-2</v>
      </c>
    </row>
    <row r="42" spans="1:13" x14ac:dyDescent="0.25">
      <c r="A42" s="30" t="s">
        <v>105</v>
      </c>
      <c r="B42" s="21">
        <v>0.35449999999999998</v>
      </c>
      <c r="C42" s="11">
        <v>0.43640000000000001</v>
      </c>
      <c r="D42" s="13">
        <f t="shared" si="0"/>
        <v>8.1900000000000028E-2</v>
      </c>
      <c r="E42" s="21">
        <v>0.54290000000000005</v>
      </c>
      <c r="F42" s="11">
        <v>0.44550000000000001</v>
      </c>
      <c r="G42" s="13">
        <f t="shared" si="1"/>
        <v>-9.7400000000000042E-2</v>
      </c>
      <c r="H42" s="21">
        <v>0.65449999999999997</v>
      </c>
      <c r="I42" s="11">
        <v>0.66359999999999997</v>
      </c>
      <c r="J42" s="13">
        <f t="shared" si="2"/>
        <v>9.099999999999997E-3</v>
      </c>
      <c r="K42" s="21">
        <v>0.61819999999999997</v>
      </c>
      <c r="L42" s="11">
        <v>0.61819999999999997</v>
      </c>
      <c r="M42" s="13">
        <f t="shared" si="3"/>
        <v>0</v>
      </c>
    </row>
    <row r="43" spans="1:13" x14ac:dyDescent="0.25">
      <c r="A43" s="30" t="s">
        <v>106</v>
      </c>
      <c r="B43" s="21">
        <v>0.39589999999999997</v>
      </c>
      <c r="C43" s="11">
        <v>0.4</v>
      </c>
      <c r="D43" s="13">
        <f t="shared" si="0"/>
        <v>4.1000000000000481E-3</v>
      </c>
      <c r="E43" s="21">
        <v>0.64680000000000004</v>
      </c>
      <c r="F43" s="11">
        <v>0.56330000000000002</v>
      </c>
      <c r="G43" s="13">
        <f t="shared" si="1"/>
        <v>-8.3500000000000019E-2</v>
      </c>
      <c r="H43" s="21">
        <v>0.59179999999999999</v>
      </c>
      <c r="I43" s="11">
        <v>0.52649999999999997</v>
      </c>
      <c r="J43" s="13">
        <f t="shared" si="2"/>
        <v>-6.5300000000000025E-2</v>
      </c>
      <c r="K43" s="21">
        <v>0.65310000000000001</v>
      </c>
      <c r="L43" s="11">
        <v>0.6694</v>
      </c>
      <c r="M43" s="13">
        <f t="shared" si="3"/>
        <v>1.6299999999999981E-2</v>
      </c>
    </row>
    <row r="44" spans="1:13" x14ac:dyDescent="0.25">
      <c r="A44" s="30" t="s">
        <v>107</v>
      </c>
      <c r="B44" s="21">
        <v>0.57210000000000005</v>
      </c>
      <c r="C44" s="11">
        <v>0.5373</v>
      </c>
      <c r="D44" s="13">
        <f t="shared" si="0"/>
        <v>-3.4800000000000053E-2</v>
      </c>
      <c r="E44" s="21">
        <v>0.7</v>
      </c>
      <c r="F44" s="11">
        <v>0.68659999999999999</v>
      </c>
      <c r="G44" s="13">
        <f t="shared" si="1"/>
        <v>-1.3399999999999967E-2</v>
      </c>
      <c r="H44" s="21">
        <v>0.77610000000000001</v>
      </c>
      <c r="I44" s="11">
        <v>0.76119999999999999</v>
      </c>
      <c r="J44" s="13">
        <f t="shared" si="2"/>
        <v>-1.4900000000000024E-2</v>
      </c>
      <c r="K44" s="21">
        <v>0.80600000000000005</v>
      </c>
      <c r="L44" s="11">
        <v>0.79100000000000004</v>
      </c>
      <c r="M44" s="13">
        <f t="shared" si="3"/>
        <v>-1.5000000000000013E-2</v>
      </c>
    </row>
    <row r="45" spans="1:13" x14ac:dyDescent="0.25">
      <c r="A45" s="30" t="s">
        <v>108</v>
      </c>
      <c r="B45" s="21">
        <v>0.53</v>
      </c>
      <c r="C45" s="11">
        <v>0.59</v>
      </c>
      <c r="D45" s="13">
        <f t="shared" si="0"/>
        <v>5.9999999999999942E-2</v>
      </c>
      <c r="E45" s="21">
        <v>0.22</v>
      </c>
      <c r="F45" s="11">
        <v>0.74</v>
      </c>
      <c r="G45" s="13">
        <f t="shared" si="1"/>
        <v>0.52</v>
      </c>
      <c r="H45" s="21">
        <v>0.74</v>
      </c>
      <c r="I45" s="11">
        <v>0.74</v>
      </c>
      <c r="J45" s="13">
        <f t="shared" si="2"/>
        <v>0</v>
      </c>
      <c r="K45" s="21">
        <v>0.82</v>
      </c>
      <c r="L45" s="11">
        <v>0.81</v>
      </c>
      <c r="M45" s="13">
        <f t="shared" si="3"/>
        <v>-9.9999999999998979E-3</v>
      </c>
    </row>
    <row r="46" spans="1:13" x14ac:dyDescent="0.25">
      <c r="A46" s="30" t="s">
        <v>109</v>
      </c>
      <c r="B46" s="21">
        <v>0.27</v>
      </c>
      <c r="C46" s="11">
        <v>0.31</v>
      </c>
      <c r="D46" s="13">
        <f t="shared" si="0"/>
        <v>3.999999999999998E-2</v>
      </c>
      <c r="E46" s="21">
        <v>0.4889</v>
      </c>
      <c r="F46" s="11">
        <v>0.28000000000000003</v>
      </c>
      <c r="G46" s="13">
        <f t="shared" si="1"/>
        <v>-0.20889999999999997</v>
      </c>
      <c r="H46" s="21">
        <v>0.27</v>
      </c>
      <c r="I46" s="11">
        <v>0.31</v>
      </c>
      <c r="J46" s="13">
        <f t="shared" si="2"/>
        <v>3.999999999999998E-2</v>
      </c>
      <c r="K46" s="21">
        <v>0.3</v>
      </c>
      <c r="L46" s="11">
        <v>0.28999999999999998</v>
      </c>
      <c r="M46" s="13">
        <f t="shared" si="3"/>
        <v>-1.0000000000000009E-2</v>
      </c>
    </row>
    <row r="47" spans="1:13" x14ac:dyDescent="0.25">
      <c r="A47" s="30" t="s">
        <v>110</v>
      </c>
      <c r="B47" s="21">
        <v>0.50370000000000004</v>
      </c>
      <c r="C47" s="11">
        <v>0.51849999999999996</v>
      </c>
      <c r="D47" s="13">
        <f t="shared" si="0"/>
        <v>1.4799999999999924E-2</v>
      </c>
      <c r="E47" s="21">
        <v>0.53949999999999998</v>
      </c>
      <c r="F47" s="11">
        <v>0.56299999999999994</v>
      </c>
      <c r="G47" s="13">
        <f t="shared" si="1"/>
        <v>2.3499999999999965E-2</v>
      </c>
      <c r="H47" s="21">
        <v>0.57040000000000002</v>
      </c>
      <c r="I47" s="11">
        <v>0.60740000000000005</v>
      </c>
      <c r="J47" s="13">
        <f t="shared" si="2"/>
        <v>3.7000000000000033E-2</v>
      </c>
      <c r="K47" s="21">
        <v>0.59260000000000002</v>
      </c>
      <c r="L47" s="11">
        <v>0.63700000000000001</v>
      </c>
      <c r="M47" s="13">
        <f t="shared" si="3"/>
        <v>4.4399999999999995E-2</v>
      </c>
    </row>
    <row r="48" spans="1:13" x14ac:dyDescent="0.25">
      <c r="A48" s="30" t="s">
        <v>111</v>
      </c>
      <c r="B48" s="21">
        <v>0.3947</v>
      </c>
      <c r="C48" s="11">
        <v>0.4803</v>
      </c>
      <c r="D48" s="13">
        <f t="shared" si="0"/>
        <v>8.5600000000000009E-2</v>
      </c>
      <c r="E48" s="21">
        <v>0.5</v>
      </c>
      <c r="F48" s="11">
        <v>0.59870000000000001</v>
      </c>
      <c r="G48" s="13">
        <f t="shared" si="1"/>
        <v>9.870000000000001E-2</v>
      </c>
      <c r="H48" s="21">
        <v>0.55259999999999998</v>
      </c>
      <c r="I48" s="11">
        <v>0.56579999999999997</v>
      </c>
      <c r="J48" s="13">
        <f t="shared" si="2"/>
        <v>1.319999999999999E-2</v>
      </c>
      <c r="K48" s="21">
        <v>0.67759999999999998</v>
      </c>
      <c r="L48" s="11">
        <v>0.73029999999999995</v>
      </c>
      <c r="M48" s="13">
        <f t="shared" si="3"/>
        <v>5.2699999999999969E-2</v>
      </c>
    </row>
    <row r="49" spans="1:13" x14ac:dyDescent="0.25">
      <c r="A49" s="30" t="s">
        <v>112</v>
      </c>
      <c r="B49" s="21">
        <v>0.35420000000000001</v>
      </c>
      <c r="C49" s="11">
        <v>0.48609999999999998</v>
      </c>
      <c r="D49" s="13">
        <f t="shared" si="0"/>
        <v>0.13189999999999996</v>
      </c>
      <c r="E49" s="21">
        <v>0.35</v>
      </c>
      <c r="F49" s="11">
        <v>0.5</v>
      </c>
      <c r="G49" s="13">
        <f t="shared" ref="G49:G64" si="4">F49-E49</f>
        <v>0.15000000000000002</v>
      </c>
      <c r="H49" s="21">
        <v>0.64580000000000004</v>
      </c>
      <c r="I49" s="11">
        <v>0.65969999999999995</v>
      </c>
      <c r="J49" s="13">
        <f t="shared" si="2"/>
        <v>1.3899999999999912E-2</v>
      </c>
      <c r="K49" s="21">
        <v>0.70140000000000002</v>
      </c>
      <c r="L49" s="11">
        <v>0.70830000000000004</v>
      </c>
      <c r="M49" s="13">
        <f t="shared" si="3"/>
        <v>6.9000000000000172E-3</v>
      </c>
    </row>
    <row r="50" spans="1:13" x14ac:dyDescent="0.25">
      <c r="A50" s="30" t="s">
        <v>113</v>
      </c>
      <c r="B50" s="21">
        <v>0.28999999999999998</v>
      </c>
      <c r="C50" s="11">
        <v>0.34</v>
      </c>
      <c r="D50" s="13">
        <f t="shared" si="0"/>
        <v>5.0000000000000044E-2</v>
      </c>
      <c r="E50" s="21">
        <v>0.33</v>
      </c>
      <c r="F50" s="11">
        <v>0.4</v>
      </c>
      <c r="G50" s="13">
        <f t="shared" si="4"/>
        <v>7.0000000000000007E-2</v>
      </c>
      <c r="H50" s="21">
        <v>0.4</v>
      </c>
      <c r="I50" s="11">
        <v>0.52</v>
      </c>
      <c r="J50" s="13">
        <f t="shared" si="2"/>
        <v>0.12</v>
      </c>
      <c r="K50" s="21">
        <v>0.37</v>
      </c>
      <c r="L50" s="11">
        <v>0.42</v>
      </c>
      <c r="M50" s="13">
        <f t="shared" si="3"/>
        <v>4.9999999999999989E-2</v>
      </c>
    </row>
    <row r="51" spans="1:13" x14ac:dyDescent="0.25">
      <c r="A51" s="30" t="s">
        <v>114</v>
      </c>
      <c r="B51" s="21">
        <v>0.38</v>
      </c>
      <c r="C51" s="11">
        <v>0.34</v>
      </c>
      <c r="D51" s="13">
        <f t="shared" si="0"/>
        <v>-3.999999999999998E-2</v>
      </c>
      <c r="E51" s="21">
        <v>0.3</v>
      </c>
      <c r="F51" s="11">
        <v>0.34</v>
      </c>
      <c r="G51" s="13">
        <f t="shared" si="4"/>
        <v>4.0000000000000036E-2</v>
      </c>
      <c r="H51" s="21">
        <v>0.49</v>
      </c>
      <c r="I51" s="11">
        <v>0.43</v>
      </c>
      <c r="J51" s="13">
        <f t="shared" si="2"/>
        <v>-0.06</v>
      </c>
      <c r="K51" s="21">
        <v>0.47</v>
      </c>
      <c r="L51" s="11">
        <v>0.48</v>
      </c>
      <c r="M51" s="13">
        <f t="shared" si="3"/>
        <v>1.0000000000000009E-2</v>
      </c>
    </row>
    <row r="52" spans="1:13" x14ac:dyDescent="0.25">
      <c r="A52" s="30" t="s">
        <v>115</v>
      </c>
      <c r="B52" s="21">
        <v>0.28000000000000003</v>
      </c>
      <c r="C52" s="11">
        <v>0.34</v>
      </c>
      <c r="D52" s="13">
        <f t="shared" si="0"/>
        <v>0.06</v>
      </c>
      <c r="E52" s="21">
        <v>0.25490000000000002</v>
      </c>
      <c r="F52" s="11">
        <v>0.34</v>
      </c>
      <c r="G52" s="13">
        <f t="shared" si="4"/>
        <v>8.5100000000000009E-2</v>
      </c>
      <c r="H52" s="21">
        <v>0.33</v>
      </c>
      <c r="I52" s="11">
        <v>0.42</v>
      </c>
      <c r="J52" s="13">
        <f t="shared" si="2"/>
        <v>8.9999999999999969E-2</v>
      </c>
      <c r="K52" s="21">
        <v>0.34</v>
      </c>
      <c r="L52" s="11">
        <v>0.33</v>
      </c>
      <c r="M52" s="13">
        <f t="shared" si="3"/>
        <v>-1.0000000000000009E-2</v>
      </c>
    </row>
    <row r="53" spans="1:13" x14ac:dyDescent="0.25">
      <c r="A53" s="30" t="s">
        <v>116</v>
      </c>
      <c r="B53" s="21">
        <v>0.24510000000000001</v>
      </c>
      <c r="C53" s="11">
        <v>0.2843</v>
      </c>
      <c r="D53" s="13">
        <f t="shared" si="0"/>
        <v>3.9199999999999985E-2</v>
      </c>
      <c r="E53" s="21">
        <v>0.48</v>
      </c>
      <c r="F53" s="11">
        <v>0.39219999999999999</v>
      </c>
      <c r="G53" s="13">
        <f t="shared" si="4"/>
        <v>-8.7799999999999989E-2</v>
      </c>
      <c r="H53" s="21">
        <v>0.32350000000000001</v>
      </c>
      <c r="I53" s="11">
        <v>0.3725</v>
      </c>
      <c r="J53" s="13">
        <f t="shared" si="2"/>
        <v>4.8999999999999988E-2</v>
      </c>
      <c r="K53" s="21">
        <v>0.36270000000000002</v>
      </c>
      <c r="L53" s="11">
        <v>0.40200000000000002</v>
      </c>
      <c r="M53" s="13">
        <f t="shared" si="3"/>
        <v>3.9300000000000002E-2</v>
      </c>
    </row>
    <row r="54" spans="1:13" x14ac:dyDescent="0.25">
      <c r="A54" s="30" t="s">
        <v>117</v>
      </c>
      <c r="B54" s="21">
        <v>0.5</v>
      </c>
      <c r="C54" s="11">
        <v>0.59</v>
      </c>
      <c r="D54" s="13">
        <f t="shared" si="0"/>
        <v>8.9999999999999969E-2</v>
      </c>
      <c r="E54" s="21">
        <v>0.43830000000000002</v>
      </c>
      <c r="F54" s="11">
        <v>0.51</v>
      </c>
      <c r="G54" s="13">
        <f t="shared" si="4"/>
        <v>7.1699999999999986E-2</v>
      </c>
      <c r="H54" s="21">
        <v>0.72</v>
      </c>
      <c r="I54" s="11">
        <v>0.73</v>
      </c>
      <c r="J54" s="13">
        <f t="shared" si="2"/>
        <v>1.0000000000000009E-2</v>
      </c>
      <c r="K54" s="21">
        <v>0.7</v>
      </c>
      <c r="L54" s="11">
        <v>0.76</v>
      </c>
      <c r="M54" s="13">
        <f t="shared" si="3"/>
        <v>6.0000000000000053E-2</v>
      </c>
    </row>
    <row r="55" spans="1:13" x14ac:dyDescent="0.25">
      <c r="A55" s="30" t="s">
        <v>118</v>
      </c>
      <c r="B55" s="21">
        <v>0.3574</v>
      </c>
      <c r="C55" s="11">
        <v>0.39150000000000001</v>
      </c>
      <c r="D55" s="13">
        <f t="shared" si="0"/>
        <v>3.4100000000000019E-2</v>
      </c>
      <c r="E55" s="21">
        <v>0.54479999999999995</v>
      </c>
      <c r="F55" s="11">
        <v>0.434</v>
      </c>
      <c r="G55" s="13">
        <f t="shared" si="4"/>
        <v>-0.11079999999999995</v>
      </c>
      <c r="H55" s="21">
        <v>0.4</v>
      </c>
      <c r="I55" s="11">
        <v>0.4723</v>
      </c>
      <c r="J55" s="13">
        <f t="shared" si="2"/>
        <v>7.2299999999999975E-2</v>
      </c>
      <c r="K55" s="21">
        <v>0.50209999999999999</v>
      </c>
      <c r="L55" s="11">
        <v>0.50209999999999999</v>
      </c>
      <c r="M55" s="13">
        <f t="shared" si="3"/>
        <v>0</v>
      </c>
    </row>
    <row r="56" spans="1:13" x14ac:dyDescent="0.25">
      <c r="A56" s="30" t="s">
        <v>119</v>
      </c>
      <c r="B56" s="21">
        <v>0.42759999999999998</v>
      </c>
      <c r="C56" s="11">
        <v>0.3931</v>
      </c>
      <c r="D56" s="13">
        <f t="shared" si="0"/>
        <v>-3.4499999999999975E-2</v>
      </c>
      <c r="E56" s="21">
        <v>0.28310000000000002</v>
      </c>
      <c r="F56" s="11">
        <v>0.57930000000000004</v>
      </c>
      <c r="G56" s="13">
        <f t="shared" si="4"/>
        <v>0.29620000000000002</v>
      </c>
      <c r="H56" s="21">
        <v>0.50339999999999996</v>
      </c>
      <c r="I56" s="11">
        <v>0.57930000000000004</v>
      </c>
      <c r="J56" s="13">
        <f t="shared" si="2"/>
        <v>7.5900000000000079E-2</v>
      </c>
      <c r="K56" s="21">
        <v>0.57930000000000004</v>
      </c>
      <c r="L56" s="11">
        <v>0.62070000000000003</v>
      </c>
      <c r="M56" s="13">
        <f t="shared" si="3"/>
        <v>4.1399999999999992E-2</v>
      </c>
    </row>
    <row r="57" spans="1:13" x14ac:dyDescent="0.25">
      <c r="A57" s="30" t="s">
        <v>120</v>
      </c>
      <c r="B57" s="21">
        <v>0.27250000000000002</v>
      </c>
      <c r="C57" s="11">
        <v>0.30420000000000003</v>
      </c>
      <c r="D57" s="13">
        <f t="shared" si="0"/>
        <v>3.1700000000000006E-2</v>
      </c>
      <c r="E57" s="21">
        <v>0.49680000000000002</v>
      </c>
      <c r="F57" s="11">
        <v>0.34660000000000002</v>
      </c>
      <c r="G57" s="13">
        <f t="shared" si="4"/>
        <v>-0.1502</v>
      </c>
      <c r="H57" s="21">
        <v>0.34389999999999998</v>
      </c>
      <c r="I57" s="11">
        <v>0.37830000000000003</v>
      </c>
      <c r="J57" s="13">
        <f t="shared" si="2"/>
        <v>3.4400000000000042E-2</v>
      </c>
      <c r="K57" s="21">
        <v>0.4153</v>
      </c>
      <c r="L57" s="11">
        <v>0.43919999999999998</v>
      </c>
      <c r="M57" s="13">
        <f t="shared" si="3"/>
        <v>2.3899999999999977E-2</v>
      </c>
    </row>
    <row r="58" spans="1:13" x14ac:dyDescent="0.25">
      <c r="A58" s="30" t="s">
        <v>121</v>
      </c>
      <c r="B58" s="21">
        <v>0.39029999999999998</v>
      </c>
      <c r="C58" s="11">
        <v>0.4677</v>
      </c>
      <c r="D58" s="13">
        <f t="shared" si="0"/>
        <v>7.7400000000000024E-2</v>
      </c>
      <c r="E58" s="21">
        <v>0.35470000000000002</v>
      </c>
      <c r="F58" s="11">
        <v>0.57099999999999995</v>
      </c>
      <c r="G58" s="13">
        <f t="shared" si="4"/>
        <v>0.21629999999999994</v>
      </c>
      <c r="H58" s="21">
        <v>0.63549999999999995</v>
      </c>
      <c r="I58" s="11">
        <v>0.69030000000000002</v>
      </c>
      <c r="J58" s="13">
        <f t="shared" si="2"/>
        <v>5.4800000000000071E-2</v>
      </c>
      <c r="K58" s="21">
        <v>0.70650000000000002</v>
      </c>
      <c r="L58" s="11">
        <v>0.7419</v>
      </c>
      <c r="M58" s="13">
        <f t="shared" si="3"/>
        <v>3.5399999999999987E-2</v>
      </c>
    </row>
    <row r="59" spans="1:13" x14ac:dyDescent="0.25">
      <c r="A59" s="30" t="s">
        <v>122</v>
      </c>
      <c r="B59" s="21">
        <v>0.28079999999999999</v>
      </c>
      <c r="C59" s="11">
        <v>0.26600000000000001</v>
      </c>
      <c r="D59" s="13">
        <f t="shared" si="0"/>
        <v>-1.479999999999998E-2</v>
      </c>
      <c r="E59" s="21">
        <v>0.47</v>
      </c>
      <c r="F59" s="11">
        <v>0.4335</v>
      </c>
      <c r="G59" s="13">
        <f t="shared" si="4"/>
        <v>-3.6499999999999977E-2</v>
      </c>
      <c r="H59" s="21">
        <v>0.45810000000000001</v>
      </c>
      <c r="I59" s="11">
        <v>0.48280000000000001</v>
      </c>
      <c r="J59" s="13">
        <f t="shared" si="2"/>
        <v>2.47E-2</v>
      </c>
      <c r="K59" s="21">
        <v>0.53690000000000004</v>
      </c>
      <c r="L59" s="11">
        <v>0.55669999999999997</v>
      </c>
      <c r="M59" s="13">
        <f t="shared" si="3"/>
        <v>1.9799999999999929E-2</v>
      </c>
    </row>
    <row r="60" spans="1:13" x14ac:dyDescent="0.25">
      <c r="A60" s="30" t="s">
        <v>123</v>
      </c>
      <c r="B60" s="21">
        <v>0.34</v>
      </c>
      <c r="C60" s="11">
        <v>0.37</v>
      </c>
      <c r="D60" s="13">
        <f t="shared" si="0"/>
        <v>2.9999999999999971E-2</v>
      </c>
      <c r="E60" s="21">
        <v>0.26300000000000001</v>
      </c>
      <c r="F60" s="11">
        <v>0.49</v>
      </c>
      <c r="G60" s="13">
        <f t="shared" si="4"/>
        <v>0.22699999999999998</v>
      </c>
      <c r="H60" s="21">
        <v>0.57999999999999996</v>
      </c>
      <c r="I60" s="11">
        <v>0.59</v>
      </c>
      <c r="J60" s="13">
        <f t="shared" si="2"/>
        <v>1.0000000000000009E-2</v>
      </c>
      <c r="K60" s="21">
        <v>0.63</v>
      </c>
      <c r="L60" s="11">
        <v>0.6</v>
      </c>
      <c r="M60" s="13">
        <f t="shared" si="3"/>
        <v>-3.0000000000000027E-2</v>
      </c>
    </row>
    <row r="61" spans="1:13" x14ac:dyDescent="0.25">
      <c r="A61" s="30" t="s">
        <v>124</v>
      </c>
      <c r="B61" s="21">
        <v>0.21479999999999999</v>
      </c>
      <c r="C61" s="11">
        <v>0.27039999999999997</v>
      </c>
      <c r="D61" s="13">
        <f t="shared" si="0"/>
        <v>5.5599999999999983E-2</v>
      </c>
      <c r="E61" s="21">
        <v>0.32450000000000001</v>
      </c>
      <c r="F61" s="11">
        <v>0.29630000000000001</v>
      </c>
      <c r="G61" s="13">
        <f t="shared" si="4"/>
        <v>-2.8200000000000003E-2</v>
      </c>
      <c r="H61" s="21">
        <v>0.27779999999999999</v>
      </c>
      <c r="I61" s="11">
        <v>0.28889999999999999</v>
      </c>
      <c r="J61" s="13">
        <f t="shared" si="2"/>
        <v>1.1099999999999999E-2</v>
      </c>
      <c r="K61" s="21">
        <v>0.36299999999999999</v>
      </c>
      <c r="L61" s="11">
        <v>0.35930000000000001</v>
      </c>
      <c r="M61" s="13">
        <f t="shared" si="3"/>
        <v>-3.6999999999999811E-3</v>
      </c>
    </row>
    <row r="62" spans="1:13" x14ac:dyDescent="0.25">
      <c r="A62" s="30" t="s">
        <v>125</v>
      </c>
      <c r="B62" s="21">
        <v>0.23180000000000001</v>
      </c>
      <c r="C62" s="11">
        <v>0.26490000000000002</v>
      </c>
      <c r="D62" s="13">
        <f t="shared" si="0"/>
        <v>3.3100000000000018E-2</v>
      </c>
      <c r="E62" s="21">
        <v>0.34720000000000001</v>
      </c>
      <c r="F62" s="11">
        <v>0.31130000000000002</v>
      </c>
      <c r="G62" s="13">
        <f t="shared" si="4"/>
        <v>-3.5899999999999987E-2</v>
      </c>
      <c r="H62" s="21">
        <v>0.34439999999999998</v>
      </c>
      <c r="I62" s="11">
        <v>0.34439999999999998</v>
      </c>
      <c r="J62" s="13">
        <f t="shared" si="2"/>
        <v>0</v>
      </c>
      <c r="K62" s="21">
        <v>0.39069999999999999</v>
      </c>
      <c r="L62" s="11">
        <v>0.3775</v>
      </c>
      <c r="M62" s="13">
        <f t="shared" si="3"/>
        <v>-1.319999999999999E-2</v>
      </c>
    </row>
    <row r="63" spans="1:13" x14ac:dyDescent="0.25">
      <c r="A63" s="30" t="s">
        <v>126</v>
      </c>
      <c r="B63" s="21">
        <v>0.23150000000000001</v>
      </c>
      <c r="C63" s="11">
        <v>0.2361</v>
      </c>
      <c r="D63" s="13">
        <f t="shared" si="0"/>
        <v>4.599999999999993E-3</v>
      </c>
      <c r="E63" s="21">
        <v>0.29459999999999997</v>
      </c>
      <c r="F63" s="11">
        <v>0.36109999999999998</v>
      </c>
      <c r="G63" s="13">
        <f t="shared" si="4"/>
        <v>6.6500000000000004E-2</v>
      </c>
      <c r="H63" s="21">
        <v>0.34260000000000002</v>
      </c>
      <c r="I63" s="11">
        <v>0.35189999999999999</v>
      </c>
      <c r="J63" s="13">
        <f t="shared" si="2"/>
        <v>9.299999999999975E-3</v>
      </c>
      <c r="K63" s="21">
        <v>0.40279999999999999</v>
      </c>
      <c r="L63" s="11">
        <v>0.43059999999999998</v>
      </c>
      <c r="M63" s="13">
        <f t="shared" si="3"/>
        <v>2.7799999999999991E-2</v>
      </c>
    </row>
    <row r="64" spans="1:13" ht="15.75" thickBot="1" x14ac:dyDescent="0.3">
      <c r="A64" s="30" t="s">
        <v>127</v>
      </c>
      <c r="B64" s="28">
        <v>0.375</v>
      </c>
      <c r="C64" s="25">
        <v>0.40179999999999999</v>
      </c>
      <c r="D64" s="18">
        <f t="shared" si="0"/>
        <v>2.679999999999999E-2</v>
      </c>
      <c r="E64" s="28"/>
      <c r="F64" s="25">
        <v>0.28570000000000001</v>
      </c>
      <c r="G64" s="18">
        <f t="shared" si="4"/>
        <v>0.28570000000000001</v>
      </c>
      <c r="H64" s="28">
        <v>0.46429999999999999</v>
      </c>
      <c r="I64" s="25">
        <v>0.45540000000000003</v>
      </c>
      <c r="J64" s="18">
        <f t="shared" si="2"/>
        <v>-8.8999999999999635E-3</v>
      </c>
      <c r="K64" s="28">
        <v>0.46429999999999999</v>
      </c>
      <c r="L64" s="25">
        <v>0.42859999999999998</v>
      </c>
      <c r="M64" s="18">
        <f t="shared" si="3"/>
        <v>-3.570000000000001E-2</v>
      </c>
    </row>
    <row r="65" spans="1:13" ht="15.75" thickTop="1" x14ac:dyDescent="0.25">
      <c r="A65" s="50" t="s">
        <v>316</v>
      </c>
      <c r="B65" s="15" t="s">
        <v>212</v>
      </c>
      <c r="C65" t="str" cm="1">
        <f t="array" ref="C65">_xlfn._xlws.FILTER(A8:A64, D8:D64=D65)</f>
        <v>world_religions</v>
      </c>
      <c r="D65" s="34">
        <f>MAX(D8:D64)</f>
        <v>0.13449999999999995</v>
      </c>
      <c r="E65" s="15" t="s">
        <v>212</v>
      </c>
      <c r="F65" t="str" cm="1">
        <f t="array" ref="F65">_xlfn._xlws.FILTER(A8:A64, G8:G64=G65)</f>
        <v>us_foreign_policy</v>
      </c>
      <c r="G65" s="34">
        <f>MAX(G8:G64)</f>
        <v>0.52</v>
      </c>
      <c r="H65" s="15" t="s">
        <v>212</v>
      </c>
      <c r="I65" t="str" cm="1">
        <f t="array" ref="I65">_xlfn._xlws.FILTER(A8:A64, J8:J64=J65)</f>
        <v>college_chemistry</v>
      </c>
      <c r="J65" s="34">
        <f>MAX(J8:J64)</f>
        <v>0.12</v>
      </c>
      <c r="K65" s="15" t="s">
        <v>212</v>
      </c>
      <c r="L65" t="str" cm="1">
        <f t="array" ref="L65">_xlfn._xlws.FILTER(A8:A64, M8:M64=M65)</f>
        <v>global_facts</v>
      </c>
      <c r="M65" s="34">
        <f>MAX(M8:M64)</f>
        <v>7.0000000000000007E-2</v>
      </c>
    </row>
    <row r="66" spans="1:13" x14ac:dyDescent="0.25">
      <c r="A66" s="50"/>
      <c r="B66" s="15" t="s">
        <v>213</v>
      </c>
      <c r="C66" t="str" cm="1">
        <f t="array" ref="C66">_xlfn._xlws.FILTER(A8:A64, D8:D64=D66)</f>
        <v>high_school_world_history</v>
      </c>
      <c r="D66" s="34">
        <f>MIN(D8:D64)</f>
        <v>-5.479999999999996E-2</v>
      </c>
      <c r="E66" s="15" t="s">
        <v>213</v>
      </c>
      <c r="F66" t="str" cm="1">
        <f t="array" ref="F66">_xlfn._xlws.FILTER(A8:A64, G8:G64=G66)</f>
        <v>econometrics</v>
      </c>
      <c r="G66" s="34">
        <f>MIN(G8:G64)</f>
        <v>-0.33250000000000002</v>
      </c>
      <c r="H66" s="15" t="s">
        <v>213</v>
      </c>
      <c r="I66" t="str" cm="1">
        <f t="array" ref="I66">_xlfn._xlws.FILTER(A8:A64, J8:J64=J66)</f>
        <v>security_studies</v>
      </c>
      <c r="J66" s="34">
        <f>MIN(J8:J64)</f>
        <v>-6.5300000000000025E-2</v>
      </c>
      <c r="K66" s="15" t="s">
        <v>213</v>
      </c>
      <c r="L66" t="str" cm="1">
        <f t="array" ref="L66">_xlfn._xlws.FILTER(A8:A64, M8:M64=M66)</f>
        <v>moral_scenarios</v>
      </c>
      <c r="M66" s="34">
        <f>MIN(M8:M64)</f>
        <v>-7.3699999999999988E-2</v>
      </c>
    </row>
    <row r="67" spans="1:13" x14ac:dyDescent="0.25">
      <c r="A67" s="50"/>
      <c r="B67" s="15" t="s">
        <v>314</v>
      </c>
      <c r="C67" s="38" t="s">
        <v>315</v>
      </c>
      <c r="D67" s="34">
        <f>AVERAGE(D8:D64)</f>
        <v>3.161929824561404E-2</v>
      </c>
      <c r="E67" s="15" t="s">
        <v>314</v>
      </c>
      <c r="F67" s="38" t="s">
        <v>315</v>
      </c>
      <c r="G67" s="34">
        <f>AVERAGE(G8:G64)</f>
        <v>4.4040350877192984E-2</v>
      </c>
      <c r="H67" s="15" t="s">
        <v>314</v>
      </c>
      <c r="I67" s="38" t="s">
        <v>315</v>
      </c>
      <c r="J67" s="34">
        <f>AVERAGE(J8:J64)</f>
        <v>2.0915789473684211E-2</v>
      </c>
      <c r="K67" s="15" t="s">
        <v>314</v>
      </c>
      <c r="L67" s="38" t="s">
        <v>315</v>
      </c>
      <c r="M67" s="34">
        <f>AVERAGE(M8:M64)</f>
        <v>1.8628070175438605E-2</v>
      </c>
    </row>
  </sheetData>
  <mergeCells count="6">
    <mergeCell ref="A65:A67"/>
    <mergeCell ref="B1:D1"/>
    <mergeCell ref="E1:G1"/>
    <mergeCell ref="H1:J1"/>
    <mergeCell ref="K1:M1"/>
    <mergeCell ref="A1:A2"/>
  </mergeCells>
  <conditionalFormatting sqref="D3:D64">
    <cfRule type="cellIs" dxfId="23" priority="26" operator="equal">
      <formula>0</formula>
    </cfRule>
    <cfRule type="cellIs" dxfId="22" priority="27" operator="greaterThan">
      <formula>0</formula>
    </cfRule>
    <cfRule type="cellIs" dxfId="21" priority="28" operator="lessThan">
      <formula>0</formula>
    </cfRule>
  </conditionalFormatting>
  <conditionalFormatting sqref="G3:G64">
    <cfRule type="cellIs" dxfId="20" priority="1" operator="equal">
      <formula>0</formula>
    </cfRule>
    <cfRule type="cellIs" dxfId="19" priority="2" operator="greaterThan">
      <formula>0</formula>
    </cfRule>
    <cfRule type="cellIs" dxfId="18" priority="3" operator="lessThan">
      <formula>0</formula>
    </cfRule>
  </conditionalFormatting>
  <conditionalFormatting sqref="J3:J64">
    <cfRule type="cellIs" dxfId="17" priority="21" operator="equal">
      <formula>0</formula>
    </cfRule>
    <cfRule type="cellIs" dxfId="16" priority="22" operator="greaterThan">
      <formula>0</formula>
    </cfRule>
    <cfRule type="cellIs" dxfId="15" priority="23" operator="lessThan">
      <formula>0</formula>
    </cfRule>
  </conditionalFormatting>
  <conditionalFormatting sqref="M3:M64">
    <cfRule type="cellIs" dxfId="14" priority="11" operator="equal">
      <formula>0</formula>
    </cfRule>
    <cfRule type="cellIs" dxfId="13" priority="12" operator="greaterThan">
      <formula>0</formula>
    </cfRule>
    <cfRule type="cellIs" dxfId="12" priority="13" operator="less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64C0-A0F4-4636-96C5-EC8B502EAC2F}">
  <dimension ref="A1:AQ18"/>
  <sheetViews>
    <sheetView topLeftCell="K1" workbookViewId="0">
      <selection activeCell="AK13" sqref="AK13:AM13"/>
    </sheetView>
  </sheetViews>
  <sheetFormatPr defaultRowHeight="15" x14ac:dyDescent="0.25"/>
  <sheetData>
    <row r="1" spans="1:43" x14ac:dyDescent="0.25">
      <c r="A1" t="s">
        <v>320</v>
      </c>
    </row>
    <row r="2" spans="1:43" x14ac:dyDescent="0.25">
      <c r="A2" t="s">
        <v>188</v>
      </c>
    </row>
    <row r="3" spans="1:43" x14ac:dyDescent="0.25">
      <c r="A3" t="s">
        <v>321</v>
      </c>
    </row>
    <row r="4" spans="1:43" x14ac:dyDescent="0.25">
      <c r="A4" t="s">
        <v>324</v>
      </c>
    </row>
    <row r="5" spans="1:43" x14ac:dyDescent="0.25">
      <c r="A5" t="s">
        <v>325</v>
      </c>
    </row>
    <row r="6" spans="1:43" x14ac:dyDescent="0.25">
      <c r="A6" t="s">
        <v>333</v>
      </c>
    </row>
    <row r="7" spans="1:43" x14ac:dyDescent="0.25">
      <c r="A7" t="s">
        <v>335</v>
      </c>
    </row>
    <row r="8" spans="1:43" x14ac:dyDescent="0.25">
      <c r="A8" t="s">
        <v>336</v>
      </c>
    </row>
    <row r="9" spans="1:43" x14ac:dyDescent="0.25">
      <c r="A9" t="s">
        <v>337</v>
      </c>
    </row>
    <row r="10" spans="1:43" x14ac:dyDescent="0.25">
      <c r="A10" t="s">
        <v>339</v>
      </c>
    </row>
    <row r="11" spans="1:43" x14ac:dyDescent="0.25">
      <c r="A11" t="s">
        <v>353</v>
      </c>
    </row>
    <row r="13" spans="1:43" x14ac:dyDescent="0.25">
      <c r="E13" s="45" t="s">
        <v>188</v>
      </c>
      <c r="F13" s="45"/>
      <c r="G13" s="45"/>
      <c r="I13" s="45" t="s">
        <v>320</v>
      </c>
      <c r="J13" s="45"/>
      <c r="K13" s="45"/>
      <c r="M13" s="45" t="s">
        <v>324</v>
      </c>
      <c r="N13" s="45"/>
      <c r="O13" s="45"/>
      <c r="Q13" s="45" t="s">
        <v>353</v>
      </c>
      <c r="R13" s="45"/>
      <c r="S13" s="45"/>
      <c r="U13" s="45" t="s">
        <v>335</v>
      </c>
      <c r="V13" s="45"/>
      <c r="W13" s="45"/>
      <c r="Y13" s="45" t="s">
        <v>339</v>
      </c>
      <c r="Z13" s="45"/>
      <c r="AA13" s="45"/>
      <c r="AC13" s="45" t="s">
        <v>367</v>
      </c>
      <c r="AD13" s="45"/>
      <c r="AE13" s="45"/>
      <c r="AG13" s="45" t="s">
        <v>325</v>
      </c>
      <c r="AH13" s="45"/>
      <c r="AI13" s="45"/>
      <c r="AK13" s="45" t="s">
        <v>336</v>
      </c>
      <c r="AL13" s="45"/>
      <c r="AM13" s="45"/>
      <c r="AO13" s="45" t="s">
        <v>337</v>
      </c>
      <c r="AP13" s="45"/>
      <c r="AQ13" s="45"/>
    </row>
    <row r="14" spans="1:43" x14ac:dyDescent="0.25">
      <c r="E14" s="1" t="s">
        <v>128</v>
      </c>
      <c r="F14" s="1" t="s">
        <v>129</v>
      </c>
      <c r="G14" s="1" t="s">
        <v>130</v>
      </c>
      <c r="I14" s="1" t="s">
        <v>128</v>
      </c>
      <c r="J14" s="1" t="s">
        <v>129</v>
      </c>
      <c r="K14" s="1" t="s">
        <v>130</v>
      </c>
      <c r="M14" s="1" t="s">
        <v>128</v>
      </c>
      <c r="N14" s="1" t="s">
        <v>129</v>
      </c>
      <c r="O14" s="1" t="s">
        <v>130</v>
      </c>
      <c r="Q14" s="1" t="s">
        <v>128</v>
      </c>
      <c r="R14" s="1" t="s">
        <v>129</v>
      </c>
      <c r="S14" s="1" t="s">
        <v>130</v>
      </c>
      <c r="U14" s="1" t="s">
        <v>128</v>
      </c>
      <c r="V14" s="1" t="s">
        <v>129</v>
      </c>
      <c r="W14" s="1" t="s">
        <v>130</v>
      </c>
      <c r="Y14" s="1" t="s">
        <v>128</v>
      </c>
      <c r="Z14" s="1" t="s">
        <v>129</v>
      </c>
      <c r="AA14" s="1" t="s">
        <v>130</v>
      </c>
      <c r="AC14" s="1" t="s">
        <v>128</v>
      </c>
      <c r="AD14" s="1" t="s">
        <v>129</v>
      </c>
      <c r="AE14" s="1" t="s">
        <v>130</v>
      </c>
      <c r="AG14" s="1" t="s">
        <v>128</v>
      </c>
      <c r="AH14" s="1" t="s">
        <v>129</v>
      </c>
      <c r="AI14" s="1" t="s">
        <v>130</v>
      </c>
      <c r="AK14" s="1" t="s">
        <v>128</v>
      </c>
      <c r="AL14" s="1" t="s">
        <v>129</v>
      </c>
      <c r="AM14" s="1" t="s">
        <v>130</v>
      </c>
      <c r="AO14" s="1" t="s">
        <v>128</v>
      </c>
      <c r="AP14" s="1" t="s">
        <v>129</v>
      </c>
      <c r="AQ14" s="1" t="s">
        <v>130</v>
      </c>
    </row>
    <row r="15" spans="1:43" x14ac:dyDescent="0.25">
      <c r="A15" t="s">
        <v>182</v>
      </c>
      <c r="E15">
        <v>0.65490000000000004</v>
      </c>
      <c r="F15">
        <v>0.67630000000000001</v>
      </c>
      <c r="G15">
        <f>F15-E15</f>
        <v>2.1399999999999975E-2</v>
      </c>
      <c r="I15">
        <v>0.36180000000000001</v>
      </c>
      <c r="J15">
        <v>0.36520000000000002</v>
      </c>
      <c r="K15">
        <f>J15-I15</f>
        <v>3.4000000000000141E-3</v>
      </c>
      <c r="N15">
        <v>0.24909999999999999</v>
      </c>
      <c r="Q15">
        <v>0.249</v>
      </c>
      <c r="R15">
        <v>6.4399999999999999E-2</v>
      </c>
      <c r="S15">
        <f>R15-Q15</f>
        <v>-0.18459999999999999</v>
      </c>
      <c r="U15">
        <v>0.27989999999999998</v>
      </c>
      <c r="V15">
        <v>0.2858</v>
      </c>
      <c r="W15">
        <f>V15-U15</f>
        <v>5.9000000000000163E-3</v>
      </c>
      <c r="Y15">
        <v>3.6400000000000002E-2</v>
      </c>
      <c r="Z15">
        <v>1.1299999999999999E-2</v>
      </c>
      <c r="AA15">
        <f>Z15-Y15</f>
        <v>-2.5100000000000004E-2</v>
      </c>
      <c r="AC15">
        <v>0.33950000000000002</v>
      </c>
      <c r="AD15">
        <v>0.37019999999999997</v>
      </c>
      <c r="AE15">
        <f>AD15-AC15</f>
        <v>3.069999999999995E-2</v>
      </c>
      <c r="AG15">
        <v>0.46929999999999999</v>
      </c>
      <c r="AH15">
        <v>0.46929999999999999</v>
      </c>
      <c r="AI15">
        <f>AH15-AG15</f>
        <v>0</v>
      </c>
      <c r="AK15">
        <v>0.55010000000000003</v>
      </c>
      <c r="AL15">
        <v>0.53559999999999997</v>
      </c>
      <c r="AM15">
        <f>AL15-AK15</f>
        <v>-1.4500000000000068E-2</v>
      </c>
      <c r="AQ15">
        <f>AP15-AO15</f>
        <v>0</v>
      </c>
    </row>
    <row r="16" spans="1:43" x14ac:dyDescent="0.25">
      <c r="A16" t="s">
        <v>183</v>
      </c>
      <c r="E16">
        <v>0.68479999999999996</v>
      </c>
      <c r="F16">
        <v>0.69820000000000004</v>
      </c>
      <c r="G16">
        <f t="shared" ref="G16:G18" si="0">F16-E16</f>
        <v>1.3400000000000079E-2</v>
      </c>
      <c r="I16">
        <v>0.3805</v>
      </c>
      <c r="J16">
        <v>0.3891</v>
      </c>
      <c r="K16">
        <f t="shared" ref="K16:K18" si="1">J16-I16</f>
        <v>8.5999999999999965E-3</v>
      </c>
      <c r="N16">
        <v>0.24940000000000001</v>
      </c>
      <c r="Q16">
        <v>0.24959999999999999</v>
      </c>
      <c r="R16">
        <v>0.32900000000000001</v>
      </c>
      <c r="S16">
        <f t="shared" ref="S16:S18" si="2">R16-Q16</f>
        <v>7.9400000000000026E-2</v>
      </c>
      <c r="U16">
        <v>0.25169999999999998</v>
      </c>
      <c r="V16">
        <v>0.26019999999999999</v>
      </c>
      <c r="W16">
        <f>V16-U16</f>
        <v>8.5000000000000075E-3</v>
      </c>
      <c r="Y16">
        <v>7.4800000000000005E-2</v>
      </c>
      <c r="Z16">
        <v>7.4800000000000005E-2</v>
      </c>
      <c r="AA16">
        <f t="shared" ref="AA16:AA18" si="3">Z16-Y16</f>
        <v>0</v>
      </c>
      <c r="AC16">
        <v>0.34970000000000001</v>
      </c>
      <c r="AD16">
        <v>0.39019999999999999</v>
      </c>
      <c r="AE16">
        <f t="shared" ref="AE16:AE18" si="4">AD16-AC16</f>
        <v>4.049999999999998E-2</v>
      </c>
      <c r="AG16">
        <v>0.55449999999999999</v>
      </c>
      <c r="AH16">
        <v>0.55449999999999999</v>
      </c>
      <c r="AI16">
        <f t="shared" ref="AI16:AI18" si="5">AH16-AG16</f>
        <v>0</v>
      </c>
      <c r="AK16">
        <v>0.48209999999999997</v>
      </c>
      <c r="AL16">
        <v>0.49109999999999998</v>
      </c>
      <c r="AM16">
        <f t="shared" ref="AM16:AM18" si="6">AL16-AK16</f>
        <v>9.000000000000008E-3</v>
      </c>
      <c r="AQ16">
        <f t="shared" ref="AQ16:AQ18" si="7">AP16-AO16</f>
        <v>0</v>
      </c>
    </row>
    <row r="17" spans="1:43" x14ac:dyDescent="0.25">
      <c r="A17" t="s">
        <v>354</v>
      </c>
      <c r="E17">
        <v>0.74450000000000005</v>
      </c>
      <c r="F17">
        <v>0.75590000000000002</v>
      </c>
      <c r="G17">
        <f t="shared" si="0"/>
        <v>1.1399999999999966E-2</v>
      </c>
      <c r="I17">
        <v>0.46160000000000001</v>
      </c>
      <c r="J17">
        <v>0.4471</v>
      </c>
      <c r="K17">
        <f t="shared" si="1"/>
        <v>-1.4500000000000013E-2</v>
      </c>
      <c r="N17">
        <v>0.50900000000000001</v>
      </c>
      <c r="Q17">
        <v>0.50929999999999997</v>
      </c>
      <c r="R17">
        <v>0.2555</v>
      </c>
      <c r="S17">
        <f t="shared" si="2"/>
        <v>-0.25379999999999997</v>
      </c>
      <c r="U17">
        <v>0.3362</v>
      </c>
      <c r="V17">
        <v>0.33279999999999998</v>
      </c>
      <c r="W17">
        <f>V17-U17</f>
        <v>-3.4000000000000141E-3</v>
      </c>
      <c r="Y17">
        <v>9.35E-2</v>
      </c>
      <c r="Z17">
        <v>1.4800000000000001E-2</v>
      </c>
      <c r="AA17">
        <f t="shared" si="3"/>
        <v>-7.8699999999999992E-2</v>
      </c>
      <c r="AC17">
        <v>0.3972</v>
      </c>
      <c r="AD17">
        <v>0.42230000000000001</v>
      </c>
      <c r="AE17">
        <f t="shared" si="4"/>
        <v>2.5100000000000011E-2</v>
      </c>
      <c r="AG17">
        <v>0.63959999999999995</v>
      </c>
      <c r="AH17">
        <v>0.63959999999999995</v>
      </c>
      <c r="AI17">
        <f t="shared" si="5"/>
        <v>0</v>
      </c>
      <c r="AK17">
        <v>0.5786</v>
      </c>
      <c r="AL17">
        <v>0.53849999999999998</v>
      </c>
      <c r="AM17">
        <f t="shared" si="6"/>
        <v>-4.0100000000000025E-2</v>
      </c>
      <c r="AQ17">
        <f t="shared" si="7"/>
        <v>0</v>
      </c>
    </row>
    <row r="18" spans="1:43" x14ac:dyDescent="0.25">
      <c r="A18" t="s">
        <v>355</v>
      </c>
      <c r="E18">
        <v>0.74119999999999997</v>
      </c>
      <c r="F18">
        <v>0.75629999999999997</v>
      </c>
      <c r="G18">
        <f t="shared" si="0"/>
        <v>1.5100000000000002E-2</v>
      </c>
      <c r="I18">
        <v>0.4582</v>
      </c>
      <c r="J18">
        <v>0.46929999999999999</v>
      </c>
      <c r="K18">
        <f t="shared" si="1"/>
        <v>1.1099999999999999E-2</v>
      </c>
      <c r="N18">
        <v>0.33810000000000001</v>
      </c>
      <c r="Q18">
        <v>0.33879999999999999</v>
      </c>
      <c r="R18">
        <v>0.33879999999999999</v>
      </c>
      <c r="S18">
        <f t="shared" si="2"/>
        <v>0</v>
      </c>
      <c r="U18">
        <v>0.29099999999999998</v>
      </c>
      <c r="V18">
        <v>0.31569999999999998</v>
      </c>
      <c r="W18">
        <f>V18-U18</f>
        <v>2.47E-2</v>
      </c>
      <c r="Y18">
        <v>0.11119999999999999</v>
      </c>
      <c r="Z18">
        <v>8.2199999999999995E-2</v>
      </c>
      <c r="AA18">
        <f t="shared" si="3"/>
        <v>-2.8999999999999998E-2</v>
      </c>
      <c r="AC18">
        <v>0.39419999999999999</v>
      </c>
      <c r="AD18">
        <v>0.43180000000000002</v>
      </c>
      <c r="AE18">
        <f t="shared" si="4"/>
        <v>3.7600000000000022E-2</v>
      </c>
      <c r="AG18">
        <v>0.67730000000000001</v>
      </c>
      <c r="AH18">
        <v>0.67730000000000001</v>
      </c>
      <c r="AI18">
        <f t="shared" si="5"/>
        <v>0</v>
      </c>
      <c r="AK18">
        <v>0.59460000000000002</v>
      </c>
      <c r="AL18">
        <v>0.61360000000000003</v>
      </c>
      <c r="AM18">
        <f t="shared" si="6"/>
        <v>1.9000000000000017E-2</v>
      </c>
      <c r="AQ18">
        <f t="shared" si="7"/>
        <v>0</v>
      </c>
    </row>
  </sheetData>
  <mergeCells count="10">
    <mergeCell ref="Y13:AA13"/>
    <mergeCell ref="AC13:AE13"/>
    <mergeCell ref="AG13:AI13"/>
    <mergeCell ref="AK13:AM13"/>
    <mergeCell ref="AO13:AQ13"/>
    <mergeCell ref="E13:G13"/>
    <mergeCell ref="I13:K13"/>
    <mergeCell ref="M13:O13"/>
    <mergeCell ref="Q13:S13"/>
    <mergeCell ref="U13:W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3B8-49EB-4943-878C-CA2DBD03C29D}">
  <dimension ref="A1:M13"/>
  <sheetViews>
    <sheetView workbookViewId="0">
      <selection activeCell="H13" sqref="H13"/>
    </sheetView>
  </sheetViews>
  <sheetFormatPr defaultRowHeight="15" x14ac:dyDescent="0.25"/>
  <cols>
    <col min="1" max="1" width="16.140625" customWidth="1"/>
  </cols>
  <sheetData>
    <row r="1" spans="1:13" x14ac:dyDescent="0.25">
      <c r="A1" s="51" t="s">
        <v>187</v>
      </c>
      <c r="B1" s="47" t="s">
        <v>183</v>
      </c>
      <c r="C1" s="48"/>
      <c r="D1" s="49"/>
      <c r="E1" s="47" t="s">
        <v>182</v>
      </c>
      <c r="F1" s="48"/>
      <c r="G1" s="49"/>
      <c r="H1" s="47" t="s">
        <v>355</v>
      </c>
      <c r="I1" s="48"/>
      <c r="J1" s="49"/>
      <c r="K1" s="47" t="s">
        <v>354</v>
      </c>
      <c r="L1" s="48"/>
      <c r="M1" s="49"/>
    </row>
    <row r="2" spans="1:13" x14ac:dyDescent="0.25">
      <c r="A2" s="52"/>
      <c r="B2" s="12" t="s">
        <v>128</v>
      </c>
      <c r="C2" s="9" t="s">
        <v>129</v>
      </c>
      <c r="D2" s="24" t="s">
        <v>130</v>
      </c>
      <c r="E2" s="12" t="s">
        <v>128</v>
      </c>
      <c r="F2" s="9" t="s">
        <v>129</v>
      </c>
      <c r="G2" s="24" t="s">
        <v>130</v>
      </c>
      <c r="H2" s="12" t="s">
        <v>128</v>
      </c>
      <c r="I2" s="9" t="s">
        <v>129</v>
      </c>
      <c r="J2" s="24" t="s">
        <v>130</v>
      </c>
      <c r="K2" s="12" t="s">
        <v>128</v>
      </c>
      <c r="L2" s="9" t="s">
        <v>129</v>
      </c>
      <c r="M2" s="24" t="s">
        <v>130</v>
      </c>
    </row>
    <row r="3" spans="1:13" x14ac:dyDescent="0.25">
      <c r="A3" s="30" t="s">
        <v>357</v>
      </c>
      <c r="B3" s="14">
        <v>0.53049999999999997</v>
      </c>
      <c r="C3" s="10">
        <v>0.53049999999999997</v>
      </c>
      <c r="D3" s="13">
        <f t="shared" ref="D3:D12" si="0">C3-B3</f>
        <v>0</v>
      </c>
      <c r="E3" s="14">
        <v>0.10249999999999999</v>
      </c>
      <c r="F3" s="10">
        <v>0.10249999999999999</v>
      </c>
      <c r="G3" s="13">
        <f t="shared" ref="G3:G12" si="1">F3-E3</f>
        <v>0</v>
      </c>
      <c r="H3" s="14">
        <v>0.73</v>
      </c>
      <c r="I3" s="10">
        <v>0.73</v>
      </c>
      <c r="J3" s="13">
        <f t="shared" ref="J3:J12" si="2">I3-H3</f>
        <v>0</v>
      </c>
      <c r="K3" s="14">
        <v>0.28449999999999998</v>
      </c>
      <c r="L3" s="10">
        <v>0.28449999999999998</v>
      </c>
      <c r="M3" s="13">
        <f t="shared" ref="M3:M12" si="3">L3-K3</f>
        <v>0</v>
      </c>
    </row>
    <row r="4" spans="1:13" x14ac:dyDescent="0.25">
      <c r="A4" s="30" t="s">
        <v>358</v>
      </c>
      <c r="B4" s="14">
        <v>0.998</v>
      </c>
      <c r="C4" s="10">
        <v>0.998</v>
      </c>
      <c r="D4" s="13">
        <f t="shared" si="0"/>
        <v>0</v>
      </c>
      <c r="E4" s="14">
        <v>0.99650000000000005</v>
      </c>
      <c r="F4" s="10">
        <v>0.99650000000000005</v>
      </c>
      <c r="G4" s="13">
        <f t="shared" si="1"/>
        <v>0</v>
      </c>
      <c r="H4" s="14">
        <v>0.999</v>
      </c>
      <c r="I4" s="10">
        <v>0.999</v>
      </c>
      <c r="J4" s="13">
        <f t="shared" si="2"/>
        <v>0</v>
      </c>
      <c r="K4" s="14">
        <v>0.21299999999999999</v>
      </c>
      <c r="L4" s="10">
        <v>0.21299999999999999</v>
      </c>
      <c r="M4" s="13">
        <f t="shared" si="3"/>
        <v>0</v>
      </c>
    </row>
    <row r="5" spans="1:13" x14ac:dyDescent="0.25">
      <c r="A5" s="30" t="s">
        <v>359</v>
      </c>
      <c r="B5" s="14">
        <v>0.64649999999999996</v>
      </c>
      <c r="C5" s="10">
        <v>0.64649999999999996</v>
      </c>
      <c r="D5" s="13">
        <f t="shared" si="0"/>
        <v>0</v>
      </c>
      <c r="E5" s="14">
        <v>0.3695</v>
      </c>
      <c r="F5" s="10">
        <v>0.3695</v>
      </c>
      <c r="G5" s="13">
        <f t="shared" si="1"/>
        <v>0</v>
      </c>
      <c r="H5" s="14">
        <v>0.67449999999999999</v>
      </c>
      <c r="I5" s="10">
        <v>0.67449999999999999</v>
      </c>
      <c r="J5" s="13">
        <f t="shared" si="2"/>
        <v>0</v>
      </c>
      <c r="K5" s="14">
        <v>0.14699999999999999</v>
      </c>
      <c r="L5" s="10">
        <v>0.14699999999999999</v>
      </c>
      <c r="M5" s="13">
        <f t="shared" si="3"/>
        <v>0</v>
      </c>
    </row>
    <row r="6" spans="1:13" x14ac:dyDescent="0.25">
      <c r="A6" s="30" t="s">
        <v>360</v>
      </c>
      <c r="B6" s="14">
        <v>0.59499999999999997</v>
      </c>
      <c r="C6" s="10">
        <v>0.59499999999999997</v>
      </c>
      <c r="D6" s="13">
        <f t="shared" si="0"/>
        <v>0</v>
      </c>
      <c r="E6" s="14">
        <v>0.99750000000000005</v>
      </c>
      <c r="F6" s="10">
        <v>0.99750000000000005</v>
      </c>
      <c r="G6" s="13">
        <f t="shared" si="1"/>
        <v>0</v>
      </c>
      <c r="H6" s="14">
        <v>0.63049999999999995</v>
      </c>
      <c r="I6" s="10">
        <v>0.63049999999999995</v>
      </c>
      <c r="J6" s="13">
        <f t="shared" si="2"/>
        <v>0</v>
      </c>
      <c r="K6" s="14">
        <v>0.2515</v>
      </c>
      <c r="L6" s="10">
        <v>0.2515</v>
      </c>
      <c r="M6" s="13">
        <f t="shared" si="3"/>
        <v>0</v>
      </c>
    </row>
    <row r="7" spans="1:13" ht="15.75" thickBot="1" x14ac:dyDescent="0.3">
      <c r="A7" s="31" t="s">
        <v>361</v>
      </c>
      <c r="B7" s="16">
        <v>0.76</v>
      </c>
      <c r="C7" s="17">
        <v>0.76</v>
      </c>
      <c r="D7" s="18">
        <f t="shared" si="0"/>
        <v>0</v>
      </c>
      <c r="E7" s="16">
        <v>0.61650000000000005</v>
      </c>
      <c r="F7" s="17">
        <v>0.61650000000000005</v>
      </c>
      <c r="G7" s="18">
        <f t="shared" si="1"/>
        <v>0</v>
      </c>
      <c r="H7" s="16">
        <v>0.98650000000000004</v>
      </c>
      <c r="I7" s="17">
        <v>0.98650000000000004</v>
      </c>
      <c r="J7" s="18">
        <f t="shared" si="2"/>
        <v>0</v>
      </c>
      <c r="K7" s="16">
        <v>2.35E-2</v>
      </c>
      <c r="L7" s="17">
        <v>2.35E-2</v>
      </c>
      <c r="M7" s="18">
        <f t="shared" si="3"/>
        <v>0</v>
      </c>
    </row>
    <row r="8" spans="1:13" ht="16.5" thickTop="1" thickBot="1" x14ac:dyDescent="0.3">
      <c r="A8" t="s">
        <v>362</v>
      </c>
      <c r="B8">
        <v>0.51200000000000001</v>
      </c>
      <c r="C8">
        <v>0.51200000000000001</v>
      </c>
      <c r="D8" s="18">
        <f t="shared" si="0"/>
        <v>0</v>
      </c>
      <c r="E8">
        <v>0.96399999999999997</v>
      </c>
      <c r="F8">
        <v>0.96399999999999997</v>
      </c>
      <c r="G8" s="18">
        <f t="shared" si="1"/>
        <v>0</v>
      </c>
      <c r="H8">
        <v>0.60399999999999998</v>
      </c>
      <c r="I8">
        <v>0.60399999999999998</v>
      </c>
      <c r="J8" s="18">
        <f t="shared" si="2"/>
        <v>0</v>
      </c>
      <c r="K8">
        <v>6.0499999999999998E-2</v>
      </c>
      <c r="L8">
        <v>6.0499999999999998E-2</v>
      </c>
      <c r="M8" s="18">
        <f t="shared" si="3"/>
        <v>0</v>
      </c>
    </row>
    <row r="9" spans="1:13" ht="16.5" thickTop="1" thickBot="1" x14ac:dyDescent="0.3">
      <c r="A9" t="s">
        <v>363</v>
      </c>
      <c r="B9">
        <v>0.437</v>
      </c>
      <c r="C9">
        <v>0.437</v>
      </c>
      <c r="D9" s="18">
        <f t="shared" si="0"/>
        <v>0</v>
      </c>
      <c r="E9">
        <v>0.2155</v>
      </c>
      <c r="F9">
        <v>0.2155</v>
      </c>
      <c r="G9" s="18">
        <f t="shared" si="1"/>
        <v>0</v>
      </c>
      <c r="H9">
        <v>0.80300000000000005</v>
      </c>
      <c r="I9">
        <v>0.80300000000000005</v>
      </c>
      <c r="J9" s="18">
        <f t="shared" si="2"/>
        <v>0</v>
      </c>
      <c r="K9">
        <v>0.2</v>
      </c>
      <c r="L9">
        <v>0.2</v>
      </c>
      <c r="M9" s="18">
        <f t="shared" si="3"/>
        <v>0</v>
      </c>
    </row>
    <row r="10" spans="1:13" ht="16.5" thickTop="1" thickBot="1" x14ac:dyDescent="0.3">
      <c r="A10" t="s">
        <v>364</v>
      </c>
      <c r="B10">
        <v>0.22900000000000001</v>
      </c>
      <c r="C10">
        <v>0.22900000000000001</v>
      </c>
      <c r="D10" s="18">
        <f t="shared" si="0"/>
        <v>0</v>
      </c>
      <c r="E10">
        <v>0.33</v>
      </c>
      <c r="F10">
        <v>0.33</v>
      </c>
      <c r="G10" s="18">
        <f t="shared" si="1"/>
        <v>0</v>
      </c>
      <c r="H10">
        <v>0.41499999999999998</v>
      </c>
      <c r="I10">
        <v>0.41499999999999998</v>
      </c>
      <c r="J10" s="18">
        <f t="shared" si="2"/>
        <v>0</v>
      </c>
      <c r="K10">
        <v>5.3999999999999999E-2</v>
      </c>
      <c r="L10">
        <v>5.3999999999999999E-2</v>
      </c>
      <c r="M10" s="18">
        <f t="shared" si="3"/>
        <v>0</v>
      </c>
    </row>
    <row r="11" spans="1:13" ht="16.5" thickTop="1" thickBot="1" x14ac:dyDescent="0.3">
      <c r="A11" t="s">
        <v>365</v>
      </c>
      <c r="B11">
        <v>0.23549999999999999</v>
      </c>
      <c r="C11">
        <v>0.23549999999999999</v>
      </c>
      <c r="D11" s="18">
        <f t="shared" si="0"/>
        <v>0</v>
      </c>
      <c r="E11">
        <v>0.17050000000000001</v>
      </c>
      <c r="F11">
        <v>0.17050000000000001</v>
      </c>
      <c r="G11" s="18">
        <f t="shared" si="1"/>
        <v>0</v>
      </c>
      <c r="H11">
        <v>0.64149999999999996</v>
      </c>
      <c r="I11">
        <v>0.64149999999999996</v>
      </c>
      <c r="J11" s="18">
        <f t="shared" si="2"/>
        <v>0</v>
      </c>
      <c r="K11">
        <v>0.17499999999999999</v>
      </c>
      <c r="L11">
        <v>0.17499999999999999</v>
      </c>
      <c r="M11" s="18">
        <f t="shared" si="3"/>
        <v>0</v>
      </c>
    </row>
    <row r="12" spans="1:13" ht="16.5" thickTop="1" thickBot="1" x14ac:dyDescent="0.3">
      <c r="A12" t="s">
        <v>366</v>
      </c>
      <c r="B12">
        <v>0.22</v>
      </c>
      <c r="C12">
        <v>0.22</v>
      </c>
      <c r="D12" s="18">
        <f t="shared" si="0"/>
        <v>0</v>
      </c>
      <c r="E12">
        <v>0.36549999999999999</v>
      </c>
      <c r="F12">
        <v>0.36549999999999999</v>
      </c>
      <c r="G12" s="18">
        <f t="shared" si="1"/>
        <v>0</v>
      </c>
      <c r="H12">
        <v>0.35299999999999998</v>
      </c>
      <c r="I12">
        <v>0.35299999999999998</v>
      </c>
      <c r="J12" s="18">
        <f t="shared" si="2"/>
        <v>0</v>
      </c>
      <c r="K12">
        <v>2.5000000000000001E-2</v>
      </c>
      <c r="L12">
        <v>2.5000000000000001E-2</v>
      </c>
      <c r="M12" s="18">
        <f t="shared" si="3"/>
        <v>0</v>
      </c>
    </row>
    <row r="13" spans="1:13" ht="15.75" thickTop="1" x14ac:dyDescent="0.25"/>
  </sheetData>
  <mergeCells count="5">
    <mergeCell ref="A1:A2"/>
    <mergeCell ref="B1:D1"/>
    <mergeCell ref="E1:G1"/>
    <mergeCell ref="H1:J1"/>
    <mergeCell ref="K1:M1"/>
  </mergeCells>
  <conditionalFormatting sqref="D3:D12">
    <cfRule type="cellIs" dxfId="11" priority="10" operator="equal">
      <formula>0</formula>
    </cfRule>
    <cfRule type="cellIs" dxfId="10" priority="11" operator="greaterThan">
      <formula>0</formula>
    </cfRule>
    <cfRule type="cellIs" dxfId="9" priority="12" operator="lessThan">
      <formula>0</formula>
    </cfRule>
  </conditionalFormatting>
  <conditionalFormatting sqref="G3:G12">
    <cfRule type="cellIs" dxfId="8" priority="7" operator="equal">
      <formula>0</formula>
    </cfRule>
    <cfRule type="cellIs" dxfId="7" priority="8" operator="greaterThan">
      <formula>0</formula>
    </cfRule>
    <cfRule type="cellIs" dxfId="6" priority="9" operator="lessThan">
      <formula>0</formula>
    </cfRule>
  </conditionalFormatting>
  <conditionalFormatting sqref="J3:J12">
    <cfRule type="cellIs" dxfId="5" priority="4" operator="equal">
      <formula>0</formula>
    </cfRule>
    <cfRule type="cellIs" dxfId="4" priority="5" operator="greaterThan">
      <formula>0</formula>
    </cfRule>
    <cfRule type="cellIs" dxfId="3" priority="6" operator="lessThan">
      <formula>0</formula>
    </cfRule>
  </conditionalFormatting>
  <conditionalFormatting sqref="M3:M12">
    <cfRule type="cellIs" dxfId="2" priority="1" operator="equal">
      <formula>0</formula>
    </cfRule>
    <cfRule type="cellIs" dxfId="1" priority="2" operator="greaterThan">
      <formula>0</formula>
    </cfRule>
    <cfRule type="cellIs" dxfId="0" priority="3"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6A6EEC-738D-47C0-9CC8-1D182594CF5E}">
  <ds:schemaRefs>
    <ds:schemaRef ds:uri="http://schemas.microsoft.com/sharepoint/v3/contenttype/forms"/>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POC</vt:lpstr>
      <vt:lpstr>MMLU</vt:lpstr>
      <vt:lpstr>ARC</vt:lpstr>
      <vt:lpstr>ToDo</vt:lpstr>
      <vt:lpstr>Contaminated</vt:lpstr>
      <vt:lpstr>Arkusz1</vt:lpstr>
      <vt:lpstr>Arkusz2</vt:lpstr>
      <vt:lpstr>Arkusz3</vt:lpstr>
      <vt:lpstr>Arkusz4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2025-03-11T22:09:03Z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