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E11" i="1" s="1"/>
  <c r="D10" i="1"/>
  <c r="D9" i="1"/>
  <c r="D8" i="1"/>
  <c r="E8" i="1" s="1"/>
  <c r="D7" i="1"/>
  <c r="D6" i="1"/>
  <c r="D5" i="1"/>
  <c r="D4" i="1"/>
  <c r="E4" i="1" s="1"/>
  <c r="C17" i="1"/>
  <c r="C16" i="1"/>
  <c r="E16" i="1" s="1"/>
  <c r="C15" i="1"/>
  <c r="E15" i="1" s="1"/>
  <c r="C14" i="1"/>
  <c r="C13" i="1"/>
  <c r="C12" i="1"/>
  <c r="C11" i="1"/>
  <c r="C10" i="1"/>
  <c r="C9" i="1"/>
  <c r="C8" i="1"/>
  <c r="C7" i="1"/>
  <c r="C6" i="1"/>
  <c r="C5" i="1"/>
  <c r="C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5" i="1"/>
  <c r="E6" i="1"/>
  <c r="E7" i="1"/>
  <c r="E9" i="1"/>
  <c r="E10" i="1"/>
  <c r="E12" i="1"/>
  <c r="E13" i="1"/>
  <c r="E14" i="1"/>
  <c r="E17" i="1"/>
  <c r="E3" i="1"/>
</calcChain>
</file>

<file path=xl/sharedStrings.xml><?xml version="1.0" encoding="utf-8"?>
<sst xmlns="http://schemas.openxmlformats.org/spreadsheetml/2006/main" count="14" uniqueCount="10">
  <si>
    <t>Verion 1</t>
  </si>
  <si>
    <t>Version 3</t>
  </si>
  <si>
    <t>Number of Queries</t>
  </si>
  <si>
    <t>Cumulative T1 (ms)</t>
  </si>
  <si>
    <t>Cumulative T2 (ms)</t>
  </si>
  <si>
    <t>Cumulative T3 (ms)</t>
  </si>
  <si>
    <t>Average Cumulative T (ms)</t>
  </si>
  <si>
    <t>Chun-Wei Chen</t>
  </si>
  <si>
    <t>CSE 332</t>
  </si>
  <si>
    <t>Project 3 - Write-up 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</si>
</sst>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4241340998019E-2"/>
          <c:y val="0.13837915171264464"/>
          <c:w val="0.79515656248490407"/>
          <c:h val="0.68545580959104302"/>
        </c:manualLayout>
      </c:layout>
      <c:scatterChart>
        <c:scatterStyle val="lineMarker"/>
        <c:varyColors val="0"/>
        <c:ser>
          <c:idx val="0"/>
          <c:order val="0"/>
          <c:tx>
            <c:v>Version 2</c:v>
          </c:tx>
          <c:spPr>
            <a:ln w="28575">
              <a:noFill/>
            </a:ln>
          </c:spP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25</c:v>
                </c:pt>
                <c:pt idx="1">
                  <c:v>62</c:v>
                </c:pt>
                <c:pt idx="2">
                  <c:v>76.333333333333329</c:v>
                </c:pt>
                <c:pt idx="3">
                  <c:v>90.666666666666671</c:v>
                </c:pt>
                <c:pt idx="4">
                  <c:v>105.66666666666667</c:v>
                </c:pt>
                <c:pt idx="5">
                  <c:v>120</c:v>
                </c:pt>
                <c:pt idx="6">
                  <c:v>154</c:v>
                </c:pt>
                <c:pt idx="7">
                  <c:v>169</c:v>
                </c:pt>
                <c:pt idx="8">
                  <c:v>181.66666666666666</c:v>
                </c:pt>
                <c:pt idx="9">
                  <c:v>195</c:v>
                </c:pt>
                <c:pt idx="10">
                  <c:v>207</c:v>
                </c:pt>
                <c:pt idx="11">
                  <c:v>225</c:v>
                </c:pt>
                <c:pt idx="12">
                  <c:v>249.66666666666666</c:v>
                </c:pt>
                <c:pt idx="13">
                  <c:v>275.66666666666669</c:v>
                </c:pt>
                <c:pt idx="14">
                  <c:v>292.66666666666669</c:v>
                </c:pt>
              </c:numCache>
            </c:numRef>
          </c:yVal>
          <c:smooth val="0"/>
        </c:ser>
        <c:ser>
          <c:idx val="1"/>
          <c:order val="1"/>
          <c:tx>
            <c:v>Version 4</c:v>
          </c:tx>
          <c:spPr>
            <a:ln w="28575">
              <a:noFill/>
            </a:ln>
          </c:spP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127.66666666666667</c:v>
                </c:pt>
                <c:pt idx="1">
                  <c:v>127.66666666666667</c:v>
                </c:pt>
                <c:pt idx="2">
                  <c:v>127.66666666666667</c:v>
                </c:pt>
                <c:pt idx="3">
                  <c:v>127.66666666666667</c:v>
                </c:pt>
                <c:pt idx="4">
                  <c:v>127.66666666666667</c:v>
                </c:pt>
                <c:pt idx="5">
                  <c:v>127.66666666666667</c:v>
                </c:pt>
                <c:pt idx="6">
                  <c:v>127.66666666666667</c:v>
                </c:pt>
                <c:pt idx="7">
                  <c:v>127.66666666666667</c:v>
                </c:pt>
                <c:pt idx="8">
                  <c:v>127.66666666666667</c:v>
                </c:pt>
                <c:pt idx="9">
                  <c:v>127.66666666666667</c:v>
                </c:pt>
                <c:pt idx="10">
                  <c:v>127.66666666666667</c:v>
                </c:pt>
                <c:pt idx="11">
                  <c:v>127.66666666666667</c:v>
                </c:pt>
                <c:pt idx="12">
                  <c:v>127.66666666666667</c:v>
                </c:pt>
                <c:pt idx="13">
                  <c:v>127.66666666666667</c:v>
                </c:pt>
                <c:pt idx="14">
                  <c:v>127.66666666666667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3952"/>
        <c:axId val="35048064"/>
      </c:scatterChart>
      <c:valAx>
        <c:axId val="35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48064"/>
        <c:crosses val="autoZero"/>
        <c:crossBetween val="midCat"/>
      </c:valAx>
      <c:valAx>
        <c:axId val="350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5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18</xdr:row>
      <xdr:rowOff>23811</xdr:rowOff>
    </xdr:from>
    <xdr:to>
      <xdr:col>6</xdr:col>
      <xdr:colOff>19051</xdr:colOff>
      <xdr:row>34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0.07407</cdr:y>
    </cdr:from>
    <cdr:to>
      <cdr:x>0.05521</cdr:x>
      <cdr:y>0.82843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10" y="203200"/>
          <a:ext cx="374716" cy="2069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Cumulative</a:t>
          </a:r>
          <a:r>
            <a:rPr lang="en-US" sz="1100" b="1" baseline="0"/>
            <a:t> Runtime (ms)</a:t>
          </a:r>
          <a:endParaRPr lang="en-US" sz="1100" b="1"/>
        </a:p>
      </cdr:txBody>
    </cdr:sp>
  </cdr:relSizeAnchor>
  <cdr:relSizeAnchor xmlns:cdr="http://schemas.openxmlformats.org/drawingml/2006/chartDrawing">
    <cdr:from>
      <cdr:x>0.33374</cdr:x>
      <cdr:y>0.90104</cdr:y>
    </cdr:from>
    <cdr:to>
      <cdr:x>0.65399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90800" y="2471738"/>
          <a:ext cx="2486025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Number of Queries</a:t>
          </a:r>
        </a:p>
      </cdr:txBody>
    </cdr:sp>
  </cdr:relSizeAnchor>
  <cdr:relSizeAnchor xmlns:cdr="http://schemas.openxmlformats.org/drawingml/2006/chartDrawing">
    <cdr:from>
      <cdr:x>0.09861</cdr:x>
      <cdr:y>0.02199</cdr:y>
    </cdr:from>
    <cdr:to>
      <cdr:x>0.90282</cdr:x>
      <cdr:y>0.12919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0850" y="60325"/>
          <a:ext cx="3676821" cy="294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Cumulative Runtime vs Number of Queries</a:t>
          </a:r>
          <a:endParaRPr lang="en-US" sz="1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E17" sqref="E17"/>
    </sheetView>
  </sheetViews>
  <sheetFormatPr defaultRowHeight="15" x14ac:dyDescent="0.25"/>
  <cols>
    <col min="1" max="1" width="17.85546875" customWidth="1"/>
    <col min="2" max="2" width="17.7109375" customWidth="1"/>
    <col min="3" max="3" width="18" customWidth="1"/>
    <col min="4" max="4" width="17.85546875" customWidth="1"/>
    <col min="5" max="5" width="25.140625" customWidth="1"/>
    <col min="6" max="6" width="17.7109375" customWidth="1"/>
    <col min="7" max="8" width="17.85546875" customWidth="1"/>
    <col min="9" max="9" width="24.28515625" customWidth="1"/>
  </cols>
  <sheetData>
    <row r="1" spans="1:11" x14ac:dyDescent="0.25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</row>
    <row r="3" spans="1:11" x14ac:dyDescent="0.25">
      <c r="A3" s="2">
        <v>1</v>
      </c>
      <c r="B3">
        <v>30</v>
      </c>
      <c r="C3">
        <v>23</v>
      </c>
      <c r="D3">
        <v>22</v>
      </c>
      <c r="E3">
        <f>SUM(B3:D3)/3</f>
        <v>25</v>
      </c>
      <c r="F3">
        <v>141</v>
      </c>
      <c r="G3">
        <v>125</v>
      </c>
      <c r="H3">
        <v>117</v>
      </c>
      <c r="I3">
        <f>SUM(F3:H3)/3</f>
        <v>127.66666666666667</v>
      </c>
      <c r="K3" s="3" t="s">
        <v>7</v>
      </c>
    </row>
    <row r="4" spans="1:11" x14ac:dyDescent="0.25">
      <c r="A4" s="2">
        <v>2</v>
      </c>
      <c r="B4">
        <v>67</v>
      </c>
      <c r="C4">
        <f>23+39</f>
        <v>62</v>
      </c>
      <c r="D4">
        <f>22+35</f>
        <v>57</v>
      </c>
      <c r="E4" s="2">
        <f t="shared" ref="E4:E17" si="0">SUM(B4:D4)/3</f>
        <v>62</v>
      </c>
      <c r="F4" s="2">
        <v>141</v>
      </c>
      <c r="G4" s="2">
        <v>125</v>
      </c>
      <c r="H4" s="2">
        <v>117</v>
      </c>
      <c r="I4" s="2">
        <f t="shared" ref="I4:I17" si="1">SUM(F4:H4)/3</f>
        <v>127.66666666666667</v>
      </c>
      <c r="K4" s="3" t="s">
        <v>8</v>
      </c>
    </row>
    <row r="5" spans="1:11" x14ac:dyDescent="0.25">
      <c r="A5" s="2">
        <v>3</v>
      </c>
      <c r="B5">
        <v>84</v>
      </c>
      <c r="C5">
        <f>13+62</f>
        <v>75</v>
      </c>
      <c r="D5">
        <f>13+57</f>
        <v>70</v>
      </c>
      <c r="E5" s="2">
        <f t="shared" si="0"/>
        <v>76.333333333333329</v>
      </c>
      <c r="F5" s="2">
        <v>141</v>
      </c>
      <c r="G5" s="2">
        <v>125</v>
      </c>
      <c r="H5" s="2">
        <v>117</v>
      </c>
      <c r="I5" s="2">
        <f t="shared" si="1"/>
        <v>127.66666666666667</v>
      </c>
      <c r="K5" s="3" t="s">
        <v>9</v>
      </c>
    </row>
    <row r="6" spans="1:11" x14ac:dyDescent="0.25">
      <c r="A6" s="2">
        <v>4</v>
      </c>
      <c r="B6">
        <v>98</v>
      </c>
      <c r="C6">
        <f>17+75</f>
        <v>92</v>
      </c>
      <c r="D6">
        <f>12+70</f>
        <v>82</v>
      </c>
      <c r="E6" s="2">
        <f t="shared" si="0"/>
        <v>90.666666666666671</v>
      </c>
      <c r="F6" s="2">
        <v>141</v>
      </c>
      <c r="G6" s="2">
        <v>125</v>
      </c>
      <c r="H6" s="2">
        <v>117</v>
      </c>
      <c r="I6" s="2">
        <f t="shared" si="1"/>
        <v>127.66666666666667</v>
      </c>
    </row>
    <row r="7" spans="1:11" x14ac:dyDescent="0.25">
      <c r="A7" s="2">
        <v>5</v>
      </c>
      <c r="B7">
        <v>116</v>
      </c>
      <c r="C7">
        <f>14+92</f>
        <v>106</v>
      </c>
      <c r="D7">
        <f>13+82</f>
        <v>95</v>
      </c>
      <c r="E7" s="2">
        <f t="shared" si="0"/>
        <v>105.66666666666667</v>
      </c>
      <c r="F7" s="2">
        <v>141</v>
      </c>
      <c r="G7" s="2">
        <v>125</v>
      </c>
      <c r="H7" s="2">
        <v>117</v>
      </c>
      <c r="I7" s="2">
        <f t="shared" si="1"/>
        <v>127.66666666666667</v>
      </c>
    </row>
    <row r="8" spans="1:11" x14ac:dyDescent="0.25">
      <c r="A8" s="2">
        <v>6</v>
      </c>
      <c r="B8">
        <v>135</v>
      </c>
      <c r="C8">
        <f>12+106</f>
        <v>118</v>
      </c>
      <c r="D8">
        <f>12+95</f>
        <v>107</v>
      </c>
      <c r="E8" s="2">
        <f t="shared" si="0"/>
        <v>120</v>
      </c>
      <c r="F8" s="2">
        <v>141</v>
      </c>
      <c r="G8" s="2">
        <v>125</v>
      </c>
      <c r="H8" s="2">
        <v>117</v>
      </c>
      <c r="I8" s="2">
        <f t="shared" si="1"/>
        <v>127.66666666666667</v>
      </c>
    </row>
    <row r="9" spans="1:11" x14ac:dyDescent="0.25">
      <c r="A9" s="2">
        <v>7</v>
      </c>
      <c r="B9">
        <v>165</v>
      </c>
      <c r="C9">
        <f>118+28</f>
        <v>146</v>
      </c>
      <c r="D9">
        <f>44+107</f>
        <v>151</v>
      </c>
      <c r="E9" s="2">
        <f t="shared" si="0"/>
        <v>154</v>
      </c>
      <c r="F9" s="2">
        <v>141</v>
      </c>
      <c r="G9" s="2">
        <v>125</v>
      </c>
      <c r="H9" s="2">
        <v>117</v>
      </c>
      <c r="I9" s="2">
        <f t="shared" si="1"/>
        <v>127.66666666666667</v>
      </c>
    </row>
    <row r="10" spans="1:11" x14ac:dyDescent="0.25">
      <c r="A10" s="2">
        <v>8</v>
      </c>
      <c r="B10">
        <v>183</v>
      </c>
      <c r="C10">
        <f>14+146</f>
        <v>160</v>
      </c>
      <c r="D10">
        <f>13+151</f>
        <v>164</v>
      </c>
      <c r="E10" s="2">
        <f t="shared" si="0"/>
        <v>169</v>
      </c>
      <c r="F10" s="2">
        <v>141</v>
      </c>
      <c r="G10" s="2">
        <v>125</v>
      </c>
      <c r="H10" s="2">
        <v>117</v>
      </c>
      <c r="I10" s="2">
        <f t="shared" si="1"/>
        <v>127.66666666666667</v>
      </c>
    </row>
    <row r="11" spans="1:11" x14ac:dyDescent="0.25">
      <c r="A11" s="2">
        <v>9</v>
      </c>
      <c r="B11">
        <v>197</v>
      </c>
      <c r="C11">
        <f>13+160</f>
        <v>173</v>
      </c>
      <c r="D11">
        <f>11+164</f>
        <v>175</v>
      </c>
      <c r="E11" s="2">
        <f t="shared" si="0"/>
        <v>181.66666666666666</v>
      </c>
      <c r="F11" s="2">
        <v>141</v>
      </c>
      <c r="G11" s="2">
        <v>125</v>
      </c>
      <c r="H11" s="2">
        <v>117</v>
      </c>
      <c r="I11" s="2">
        <f t="shared" si="1"/>
        <v>127.66666666666667</v>
      </c>
    </row>
    <row r="12" spans="1:11" x14ac:dyDescent="0.25">
      <c r="A12" s="2">
        <v>10</v>
      </c>
      <c r="B12">
        <v>213</v>
      </c>
      <c r="C12">
        <f>12+173</f>
        <v>185</v>
      </c>
      <c r="D12">
        <f>12+175</f>
        <v>187</v>
      </c>
      <c r="E12" s="2">
        <f t="shared" si="0"/>
        <v>195</v>
      </c>
      <c r="F12" s="2">
        <v>141</v>
      </c>
      <c r="G12" s="2">
        <v>125</v>
      </c>
      <c r="H12" s="2">
        <v>117</v>
      </c>
      <c r="I12" s="2">
        <f t="shared" si="1"/>
        <v>127.66666666666667</v>
      </c>
    </row>
    <row r="13" spans="1:11" x14ac:dyDescent="0.25">
      <c r="A13" s="2">
        <v>11</v>
      </c>
      <c r="B13">
        <v>225</v>
      </c>
      <c r="C13">
        <f>12+185</f>
        <v>197</v>
      </c>
      <c r="D13">
        <f>12+187</f>
        <v>199</v>
      </c>
      <c r="E13" s="2">
        <f t="shared" si="0"/>
        <v>207</v>
      </c>
      <c r="F13" s="2">
        <v>141</v>
      </c>
      <c r="G13" s="2">
        <v>125</v>
      </c>
      <c r="H13" s="2">
        <v>117</v>
      </c>
      <c r="I13" s="2">
        <f t="shared" si="1"/>
        <v>127.66666666666667</v>
      </c>
    </row>
    <row r="14" spans="1:11" x14ac:dyDescent="0.25">
      <c r="A14" s="2">
        <v>12</v>
      </c>
      <c r="B14">
        <v>244</v>
      </c>
      <c r="C14">
        <f>22+197</f>
        <v>219</v>
      </c>
      <c r="D14">
        <f>13+199</f>
        <v>212</v>
      </c>
      <c r="E14" s="2">
        <f t="shared" si="0"/>
        <v>225</v>
      </c>
      <c r="F14" s="2">
        <v>141</v>
      </c>
      <c r="G14" s="2">
        <v>125</v>
      </c>
      <c r="H14" s="2">
        <v>117</v>
      </c>
      <c r="I14" s="2">
        <f t="shared" si="1"/>
        <v>127.66666666666667</v>
      </c>
    </row>
    <row r="15" spans="1:11" x14ac:dyDescent="0.25">
      <c r="A15" s="2">
        <v>13</v>
      </c>
      <c r="B15">
        <v>270</v>
      </c>
      <c r="C15">
        <f>26+219</f>
        <v>245</v>
      </c>
      <c r="D15">
        <f>22+212</f>
        <v>234</v>
      </c>
      <c r="E15" s="2">
        <f t="shared" si="0"/>
        <v>249.66666666666666</v>
      </c>
      <c r="F15" s="2">
        <v>141</v>
      </c>
      <c r="G15" s="2">
        <v>125</v>
      </c>
      <c r="H15" s="2">
        <v>117</v>
      </c>
      <c r="I15" s="2">
        <f t="shared" si="1"/>
        <v>127.66666666666667</v>
      </c>
    </row>
    <row r="16" spans="1:11" x14ac:dyDescent="0.25">
      <c r="A16" s="2">
        <v>14</v>
      </c>
      <c r="B16">
        <v>304</v>
      </c>
      <c r="C16">
        <f>22+245</f>
        <v>267</v>
      </c>
      <c r="D16">
        <f>22+234</f>
        <v>256</v>
      </c>
      <c r="E16" s="2">
        <f t="shared" si="0"/>
        <v>275.66666666666669</v>
      </c>
      <c r="F16" s="2">
        <v>141</v>
      </c>
      <c r="G16" s="2">
        <v>125</v>
      </c>
      <c r="H16" s="2">
        <v>117</v>
      </c>
      <c r="I16" s="2">
        <f t="shared" si="1"/>
        <v>127.66666666666667</v>
      </c>
    </row>
    <row r="17" spans="1:9" x14ac:dyDescent="0.25">
      <c r="A17" s="2">
        <v>15</v>
      </c>
      <c r="B17">
        <v>316</v>
      </c>
      <c r="C17">
        <f>23+267</f>
        <v>290</v>
      </c>
      <c r="D17">
        <f>16+256</f>
        <v>272</v>
      </c>
      <c r="E17" s="2">
        <f t="shared" si="0"/>
        <v>292.66666666666669</v>
      </c>
      <c r="F17" s="2">
        <v>141</v>
      </c>
      <c r="G17" s="2">
        <v>125</v>
      </c>
      <c r="H17" s="2">
        <v>117</v>
      </c>
      <c r="I17" s="2">
        <f t="shared" si="1"/>
        <v>127.66666666666667</v>
      </c>
    </row>
  </sheetData>
  <pageMargins left="0.7" right="0.7" top="0.75" bottom="0.75" header="0.3" footer="0.3"/>
  <pageSetup scale="58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2013-03-13T04:11:46Z</cp:lastPrinted>
  <dcterms:created xsi:type="dcterms:W3CDTF">2013-03-13T03:51:05Z</dcterms:created>
  <dcterms:modified xsi:type="dcterms:W3CDTF">2013-03-13T04:12:08Z</dcterms:modified>
</cp:coreProperties>
</file>