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Bianca Lien\Documents\"/>
    </mc:Choice>
  </mc:AlternateContent>
  <bookViews>
    <workbookView xWindow="0" yWindow="0" windowWidth="13584" windowHeight="5772"/>
  </bookViews>
  <sheets>
    <sheet name="data_wizard_study_2020-02-15_16" sheetId="1" r:id="rId1"/>
  </sheets>
  <calcPr calcId="162913"/>
  <extLst>
    <ext xmlns:x14="http://schemas.microsoft.com/office/spreadsheetml/2009/9/main" uri="{79F54976-1DA5-4618-B147-4CDE4B953A38}">
      <x14:workbookPr/>
    </ext>
  </extLst>
</workbook>
</file>

<file path=xl/calcChain.xml><?xml version="1.0" encoding="utf-8"?>
<calcChain xmlns="http://purl.oclc.org/ooxml/spreadsheetml/main">
  <c r="K59" i="1" l="1"/>
  <c r="K60" i="1"/>
  <c r="K61" i="1"/>
  <c r="K62" i="1"/>
  <c r="K58" i="1"/>
  <c r="G58" i="1"/>
  <c r="G59" i="1"/>
  <c r="G60" i="1"/>
  <c r="G61" i="1"/>
  <c r="G62" i="1"/>
  <c r="R18" i="1"/>
  <c r="S26" i="1"/>
  <c r="T26" i="1"/>
  <c r="S24" i="1"/>
  <c r="T24" i="1"/>
  <c r="R26" i="1"/>
  <c r="R24" i="1"/>
  <c r="S22" i="1"/>
  <c r="T22" i="1"/>
  <c r="R22" i="1"/>
  <c r="L36" i="1"/>
  <c r="M36" i="1"/>
  <c r="N36" i="1"/>
  <c r="O36" i="1"/>
  <c r="P36" i="1"/>
  <c r="L35" i="1"/>
  <c r="M35" i="1"/>
  <c r="N35" i="1"/>
  <c r="O35" i="1"/>
  <c r="P35" i="1"/>
  <c r="H36" i="1"/>
  <c r="I36" i="1"/>
  <c r="J36" i="1"/>
  <c r="K36" i="1"/>
  <c r="H35" i="1"/>
  <c r="I35" i="1"/>
  <c r="J35" i="1"/>
  <c r="K35" i="1"/>
  <c r="G36" i="1"/>
  <c r="G35" i="1"/>
  <c r="M18" i="1"/>
  <c r="H16" i="1"/>
  <c r="I16" i="1"/>
  <c r="J16" i="1"/>
  <c r="K16" i="1"/>
  <c r="L16" i="1"/>
  <c r="M16" i="1"/>
  <c r="N16" i="1"/>
  <c r="O16" i="1"/>
  <c r="P16" i="1"/>
  <c r="G16" i="1"/>
  <c r="G18" i="1" l="1"/>
  <c r="G22" i="1" s="1"/>
  <c r="H18" i="1"/>
  <c r="H22" i="1" s="1"/>
  <c r="I18" i="1"/>
  <c r="J18" i="1"/>
  <c r="J22" i="1" s="1"/>
  <c r="K18" i="1"/>
  <c r="L18" i="1"/>
  <c r="L22" i="1" s="1"/>
  <c r="M22" i="1"/>
  <c r="N18" i="1"/>
  <c r="N22" i="1" s="1"/>
  <c r="O18" i="1"/>
  <c r="O22" i="1" s="1"/>
  <c r="P18" i="1"/>
  <c r="P22" i="1" s="1"/>
  <c r="G20" i="1"/>
  <c r="H20" i="1"/>
  <c r="I20" i="1"/>
  <c r="J20" i="1"/>
  <c r="K20" i="1"/>
  <c r="L20" i="1"/>
  <c r="M20" i="1"/>
  <c r="N20" i="1"/>
  <c r="O20" i="1"/>
  <c r="P20" i="1"/>
  <c r="K22" i="1"/>
  <c r="I22" i="1"/>
  <c r="S20" i="1"/>
  <c r="T20" i="1"/>
  <c r="S18" i="1"/>
  <c r="T18" i="1"/>
  <c r="R20" i="1"/>
  <c r="D20" i="1"/>
  <c r="D18" i="1"/>
  <c r="B20" i="1"/>
  <c r="B18" i="1"/>
  <c r="I24" i="1" l="1"/>
  <c r="I25" i="1" s="1"/>
</calcChain>
</file>

<file path=xl/sharedStrings.xml><?xml version="1.0" encoding="utf-8"?>
<sst xmlns="http://purl.oclc.org/ooxml/spreadsheetml/main" count="182" uniqueCount="77">
  <si>
    <t>Geschlecht</t>
  </si>
  <si>
    <t>männlich</t>
  </si>
  <si>
    <t>weiblich</t>
  </si>
  <si>
    <t>keine Angabe</t>
  </si>
  <si>
    <t>sonstiges</t>
  </si>
  <si>
    <t xml:space="preserve">Ein Register mit bereits ausprobierten Orten anderer Benutzer und deren Kommentare. 
Das Register kann dann nach Art der Location gefiltert werden (z.b. ruhige Orte, öffentliche Orte wie Cafes und Bars, etc) 
-&gt; Nevermind gerade gesehen, dass diese in Tipps aufgeführt sind
Der Name Tipps ist etwas irreführend, hätte jetzt gedacht, dass da Tipps für eine gute Lernatmosphäre oder ähnliches drin ist. Der Tab ist auch nicht sehr ansprechend, (benutze einen Mac falls es einen unterschied macht): die Tabelle ist minimal zu breit, schön wäre es wenn die Orte alphabetisch geordnet wären, warum werden die Kommentare "Tipps" genannt? ("zu den Tipps" führt zu den Kommentaren zu den Orten, einfacher wäre es, wenn man vllt auf den Namen des Ortes klicken könnte, was dann zu den Kommentaren führen würde und so würde auch die tabelle nicht so breit sein), "Warnungen" ist ein zu harsches Wort und kann einen etwas voreingenommen machen und steht auch im Widerspruch zu der Bewertung in manchen Fällen (z.B. Zentralbibliothek hat 100% aber auch die meisten Warnungen?) vielleicht lieber "häufige Kritikpunkte" nennen oder ähnliches, Sterne und Empfehlung ist redundant (lieber für eins der beiden Entscheiden, oder was ist da wirklich der Unterschied?)
Wenn man auf Wizard klickt bzw. auf den Button "hier geht es zum Wizard" wird trotzdem angezeigt, dass man sich auf der Hauptseite befindet. 
Login und Registrierseite kann man vielleicht versuchen in einem Tab zu machen (ist aber nicht wirklich von Bedeutung)
"Bewertung" lieber zu "Bewertung abgeben" umändern (man denkt, dass man dort zu den Bewertungen der bereits bekannten Orte kommt)
Die Fragen vom Wizard vielleicht nochmal umschreiben. (z.B. das mit dem introvertiert ändern in: ist dir die Gesellschaft von Leuten beim Lernen von Bedeutung/un-angenehm oder ähnliches... und mir ist nicht ganz klar was die Frage mit den Duftölen zu bedeuten hat, aber vielleicht auch nur weil ich keine benutze) 
Mir ist nicht ganz klar was "Wizard" mit dem learning environment zu tun hat (war die erste Frage die ich mir gestellt hatte, finde den Namen jetzt nicht schlimm, nur verwirrend) 
Ansonsten eine sehr schöne Seite, die ich auf jeden Fall benutzen würde!!! </t>
  </si>
  <si>
    <t>Viele Bibibliotheken haben ja verschiedenen Räume, die sehr unterschiedlich ausgestattet sind; ich fände es praktisch, wenn die Eigenschaften der verschiedenen Räume in Tabellen (so wie die schon Vorhandenen) aufgelistet würden.</t>
  </si>
  <si>
    <t>Alter</t>
  </si>
  <si>
    <t>Fachbereich</t>
  </si>
  <si>
    <t>Wirtschaftswissenschaften</t>
  </si>
  <si>
    <t>Erziehungswissenschaften</t>
  </si>
  <si>
    <t>Psychologie</t>
  </si>
  <si>
    <t>Sprachwissenschaften</t>
  </si>
  <si>
    <t>Informatik</t>
  </si>
  <si>
    <t>Neuere Philologien</t>
  </si>
  <si>
    <t>Biowissenschaften</t>
  </si>
  <si>
    <t>Lehramt</t>
  </si>
  <si>
    <t>Kulturwissenschaften</t>
  </si>
  <si>
    <t>Fachsemester</t>
  </si>
  <si>
    <t>Universität</t>
  </si>
  <si>
    <t>Goethe-Uni</t>
  </si>
  <si>
    <t>andere</t>
  </si>
  <si>
    <t>angestr. Abschluss</t>
  </si>
  <si>
    <t>Bachelor</t>
  </si>
  <si>
    <t>Master</t>
  </si>
  <si>
    <t>Staatsexamen</t>
  </si>
  <si>
    <t>SUS_01</t>
  </si>
  <si>
    <t>SUS_02</t>
  </si>
  <si>
    <t>SUS_03</t>
  </si>
  <si>
    <t>SUS_04</t>
  </si>
  <si>
    <t>SUS_05</t>
  </si>
  <si>
    <t>SUS_06</t>
  </si>
  <si>
    <t>SUS_07</t>
  </si>
  <si>
    <t>SUS_08</t>
  </si>
  <si>
    <t>SUS_09</t>
  </si>
  <si>
    <t>SUS_10</t>
  </si>
  <si>
    <t>Anmerkungen</t>
  </si>
  <si>
    <t>Fragen verständlich</t>
  </si>
  <si>
    <t>Anweis.verständlich</t>
  </si>
  <si>
    <t>Ergebnis hilfreich</t>
  </si>
  <si>
    <t>männlich: 3</t>
  </si>
  <si>
    <t>weiblich: 8</t>
  </si>
  <si>
    <t>keine Ang.: 1</t>
  </si>
  <si>
    <t>sonstiges: 1</t>
  </si>
  <si>
    <t>average:</t>
  </si>
  <si>
    <t>SD:</t>
  </si>
  <si>
    <t>Bachelor: 7</t>
  </si>
  <si>
    <t>Master: 5</t>
  </si>
  <si>
    <t>Staatsex.: 1</t>
  </si>
  <si>
    <t>Goethe: 6</t>
  </si>
  <si>
    <t>andere: 7</t>
  </si>
  <si>
    <t>ungerade Fragen: Mittelwert-1, gerade: 5-Mittelwert:</t>
  </si>
  <si>
    <t>sum of score contributions:</t>
  </si>
  <si>
    <t>SUS score = sum * 2.5:</t>
  </si>
  <si>
    <t>Score contributions:</t>
  </si>
  <si>
    <t>question 1</t>
  </si>
  <si>
    <t>question 4</t>
  </si>
  <si>
    <t>(all 1, question 10 also very good with all 1 except for one 2)</t>
  </si>
  <si>
    <t>social science:</t>
  </si>
  <si>
    <t>STEM:</t>
  </si>
  <si>
    <t>humanities:</t>
  </si>
  <si>
    <t>teacher training:</t>
  </si>
  <si>
    <t>median:</t>
  </si>
  <si>
    <t>min</t>
  </si>
  <si>
    <t>max</t>
  </si>
  <si>
    <t>min:</t>
  </si>
  <si>
    <t>max:</t>
  </si>
  <si>
    <t>Zum optimalen Lernort zählt meiner Meinung nach auch das Sitzen am Schreibtisch, da man dadurch einen besseren Überblick über die Lernblätter hat, eine aufrechte Haltung (bessere Sitzposition, die auf Dauer angenehm ist) und man wach bleibt, da man sitz</t>
  </si>
  <si>
    <t>lowest score contribution:</t>
  </si>
  <si>
    <t>(also by far highest SD of 1.2)</t>
  </si>
  <si>
    <t>highest score contribution:</t>
  </si>
  <si>
    <t>rating</t>
  </si>
  <si>
    <t>number of ratings</t>
  </si>
  <si>
    <t>item 1:</t>
  </si>
  <si>
    <t>wiz item 3:</t>
  </si>
  <si>
    <t>SUS1</t>
  </si>
  <si>
    <t>wizard3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</si>
</sst>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xf numFmtId="0" fontId="0" fillId="0" borderId="0" xfId="0" applyFill="1"/>
    <xf numFmtId="0" fontId="0" fillId="37"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de-DE"/>
              <a:t>Score Contributions of SUS Items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de-DE"/>
        </a:p>
      </c:txPr>
    </c:title>
    <c:autoTitleDeleted val="0"/>
    <c:plotArea>
      <c:layout/>
      <c:barChart>
        <c:barDir val="col"/>
        <c:grouping val="clustered"/>
        <c:varyColors val="0"/>
        <c:ser>
          <c:idx val="0"/>
          <c:order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val>
            <c:numRef>
              <c:f>'data_wizard_study_2020-02-15_16'!$G$22:$P$22</c:f>
              <c:numCache>
                <c:formatCode>General</c:formatCode>
                <c:ptCount val="10"/>
                <c:pt idx="0">
                  <c:v>2.3076923076923075</c:v>
                </c:pt>
                <c:pt idx="1">
                  <c:v>3.5384615384615383</c:v>
                </c:pt>
                <c:pt idx="2">
                  <c:v>3.7692307692307692</c:v>
                </c:pt>
                <c:pt idx="3">
                  <c:v>4</c:v>
                </c:pt>
                <c:pt idx="4">
                  <c:v>3.1538461538461542</c:v>
                </c:pt>
                <c:pt idx="5">
                  <c:v>3.6153846153846154</c:v>
                </c:pt>
                <c:pt idx="6">
                  <c:v>3.7692307692307692</c:v>
                </c:pt>
                <c:pt idx="7">
                  <c:v>3.7692307692307692</c:v>
                </c:pt>
                <c:pt idx="8">
                  <c:v>3.384615384615385</c:v>
                </c:pt>
                <c:pt idx="9">
                  <c:v>3.9230769230769234</c:v>
                </c:pt>
              </c:numCache>
            </c:numRef>
          </c:val>
          <c:extLst>
            <c:ext xmlns:c16="http://schemas.microsoft.com/office/drawing/2014/chart" uri="{C3380CC4-5D6E-409C-BE32-E72D297353CC}">
              <c16:uniqueId val="{00000000-49AA-4DE1-8ABA-61CB313EF8FC}"/>
            </c:ext>
          </c:extLst>
        </c:ser>
        <c:dLbls>
          <c:showLegendKey val="0"/>
          <c:showVal val="0"/>
          <c:showCatName val="0"/>
          <c:showSerName val="0"/>
          <c:showPercent val="0"/>
          <c:showBubbleSize val="0"/>
        </c:dLbls>
        <c:gapWidth val="100"/>
        <c:overlap val="-24"/>
        <c:axId val="2123191040"/>
        <c:axId val="2123215584"/>
      </c:barChart>
      <c:catAx>
        <c:axId val="212319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item number</a:t>
                </a:r>
              </a:p>
            </c:rich>
          </c:tx>
          <c:layout>
            <c:manualLayout>
              <c:xMode val="edge"/>
              <c:yMode val="edge"/>
              <c:x val="0.47751268591426071"/>
              <c:y val="0.9018285214348206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123215584"/>
        <c:crosses val="autoZero"/>
        <c:auto val="1"/>
        <c:lblAlgn val="ctr"/>
        <c:lblOffset val="100"/>
        <c:noMultiLvlLbl val="0"/>
      </c:catAx>
      <c:valAx>
        <c:axId val="2123215584"/>
        <c:scaling>
          <c:orientation val="minMax"/>
          <c:max val="4"/>
        </c:scaling>
        <c:delete val="0"/>
        <c:axPos val="l"/>
        <c:majorGridlines>
          <c:spPr>
            <a:ln w="9525" cap="flat" cmpd="sng" algn="ctr">
              <a:solidFill>
                <a:schemeClr val="tx2">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score contribution</a:t>
                </a:r>
              </a:p>
            </c:rich>
          </c:tx>
          <c:layout>
            <c:manualLayout>
              <c:xMode val="edge"/>
              <c:yMode val="edge"/>
              <c:x val="1.9444444444444445E-2"/>
              <c:y val="0.31889289880431615"/>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12319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
          <a:lumOff val="85%"/>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de-DE"/>
              <a:t>Means and SD of SUS Items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de-DE"/>
        </a:p>
      </c:txPr>
    </c:title>
    <c:autoTitleDeleted val="0"/>
    <c:plotArea>
      <c:layout/>
      <c:barChart>
        <c:barDir val="col"/>
        <c:grouping val="clustered"/>
        <c:varyColors val="0"/>
        <c:ser>
          <c:idx val="0"/>
          <c:order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dPt>
            <c:idx val="1"/>
            <c:invertIfNegative val="0"/>
            <c:bubble3D val="0"/>
            <c:spPr>
              <a:solidFill>
                <a:schemeClr val="bg1">
                  <a:lumMod val="75%"/>
                </a:schemeClr>
              </a:solidFill>
              <a:ln>
                <a:noFill/>
              </a:ln>
              <a:effectLst/>
            </c:spPr>
            <c:extLst>
              <c:ext xmlns:c16="http://schemas.microsoft.com/office/drawing/2014/chart" uri="{C3380CC4-5D6E-409C-BE32-E72D297353CC}">
                <c16:uniqueId val="{00000002-92FB-4399-AF46-5A370DF33DE8}"/>
              </c:ext>
            </c:extLst>
          </c:dPt>
          <c:dPt>
            <c:idx val="3"/>
            <c:invertIfNegative val="0"/>
            <c:bubble3D val="0"/>
            <c:spPr>
              <a:solidFill>
                <a:schemeClr val="bg1">
                  <a:lumMod val="75%"/>
                </a:schemeClr>
              </a:solidFill>
              <a:ln>
                <a:noFill/>
              </a:ln>
              <a:effectLst/>
            </c:spPr>
            <c:extLst>
              <c:ext xmlns:c16="http://schemas.microsoft.com/office/drawing/2014/chart" uri="{C3380CC4-5D6E-409C-BE32-E72D297353CC}">
                <c16:uniqueId val="{00000004-92FB-4399-AF46-5A370DF33DE8}"/>
              </c:ext>
            </c:extLst>
          </c:dPt>
          <c:dPt>
            <c:idx val="5"/>
            <c:invertIfNegative val="0"/>
            <c:bubble3D val="0"/>
            <c:spPr>
              <a:solidFill>
                <a:schemeClr val="bg1">
                  <a:lumMod val="75%"/>
                </a:schemeClr>
              </a:solidFill>
              <a:ln>
                <a:noFill/>
              </a:ln>
              <a:effectLst/>
            </c:spPr>
            <c:extLst>
              <c:ext xmlns:c16="http://schemas.microsoft.com/office/drawing/2014/chart" uri="{C3380CC4-5D6E-409C-BE32-E72D297353CC}">
                <c16:uniqueId val="{00000006-92FB-4399-AF46-5A370DF33DE8}"/>
              </c:ext>
            </c:extLst>
          </c:dPt>
          <c:dPt>
            <c:idx val="7"/>
            <c:invertIfNegative val="0"/>
            <c:bubble3D val="0"/>
            <c:spPr>
              <a:solidFill>
                <a:schemeClr val="bg1">
                  <a:lumMod val="75%"/>
                </a:schemeClr>
              </a:solidFill>
              <a:ln>
                <a:noFill/>
              </a:ln>
              <a:effectLst/>
            </c:spPr>
            <c:extLst>
              <c:ext xmlns:c16="http://schemas.microsoft.com/office/drawing/2014/chart" uri="{C3380CC4-5D6E-409C-BE32-E72D297353CC}">
                <c16:uniqueId val="{00000008-92FB-4399-AF46-5A370DF33DE8}"/>
              </c:ext>
            </c:extLst>
          </c:dPt>
          <c:dPt>
            <c:idx val="9"/>
            <c:invertIfNegative val="0"/>
            <c:bubble3D val="0"/>
            <c:spPr>
              <a:solidFill>
                <a:schemeClr val="bg1">
                  <a:lumMod val="75%"/>
                </a:schemeClr>
              </a:solidFill>
              <a:ln>
                <a:noFill/>
              </a:ln>
              <a:effectLst/>
            </c:spPr>
            <c:extLst>
              <c:ext xmlns:c16="http://schemas.microsoft.com/office/drawing/2014/chart" uri="{C3380CC4-5D6E-409C-BE32-E72D297353CC}">
                <c16:uniqueId val="{0000000A-92FB-4399-AF46-5A370DF33DE8}"/>
              </c:ext>
            </c:extLst>
          </c:dPt>
          <c:errBars>
            <c:errBarType val="both"/>
            <c:errValType val="cust"/>
            <c:noEndCap val="0"/>
            <c:plus>
              <c:numRef>
                <c:f>'data_wizard_study_2020-02-15_16'!$G$20:$P$20</c:f>
                <c:numCache>
                  <c:formatCode>General</c:formatCode>
                  <c:ptCount val="10"/>
                  <c:pt idx="0">
                    <c:v>1.2015768732164085</c:v>
                  </c:pt>
                  <c:pt idx="1">
                    <c:v>0.8426500884694863</c:v>
                  </c:pt>
                  <c:pt idx="2">
                    <c:v>0.42132504423474321</c:v>
                  </c:pt>
                  <c:pt idx="3">
                    <c:v>0</c:v>
                  </c:pt>
                  <c:pt idx="4">
                    <c:v>0.86345939694783269</c:v>
                  </c:pt>
                  <c:pt idx="5">
                    <c:v>0.62492603112584311</c:v>
                  </c:pt>
                  <c:pt idx="6">
                    <c:v>0.42132504423474321</c:v>
                  </c:pt>
                  <c:pt idx="7">
                    <c:v>0.42132504423474315</c:v>
                  </c:pt>
                  <c:pt idx="8">
                    <c:v>0.62492603112584311</c:v>
                  </c:pt>
                  <c:pt idx="9">
                    <c:v>0.26646935501059649</c:v>
                  </c:pt>
                </c:numCache>
              </c:numRef>
            </c:plus>
            <c:minus>
              <c:numRef>
                <c:f>'data_wizard_study_2020-02-15_16'!$G$20:$P$20</c:f>
                <c:numCache>
                  <c:formatCode>General</c:formatCode>
                  <c:ptCount val="10"/>
                  <c:pt idx="0">
                    <c:v>1.2015768732164085</c:v>
                  </c:pt>
                  <c:pt idx="1">
                    <c:v>0.8426500884694863</c:v>
                  </c:pt>
                  <c:pt idx="2">
                    <c:v>0.42132504423474321</c:v>
                  </c:pt>
                  <c:pt idx="3">
                    <c:v>0</c:v>
                  </c:pt>
                  <c:pt idx="4">
                    <c:v>0.86345939694783269</c:v>
                  </c:pt>
                  <c:pt idx="5">
                    <c:v>0.62492603112584311</c:v>
                  </c:pt>
                  <c:pt idx="6">
                    <c:v>0.42132504423474321</c:v>
                  </c:pt>
                  <c:pt idx="7">
                    <c:v>0.42132504423474315</c:v>
                  </c:pt>
                  <c:pt idx="8">
                    <c:v>0.62492603112584311</c:v>
                  </c:pt>
                  <c:pt idx="9">
                    <c:v>0.26646935501059649</c:v>
                  </c:pt>
                </c:numCache>
              </c:numRef>
            </c:minus>
            <c:spPr>
              <a:noFill/>
              <a:ln w="9525">
                <a:solidFill>
                  <a:schemeClr val="tx2">
                    <a:lumMod val="75%"/>
                    <a:lumOff val="25%"/>
                  </a:schemeClr>
                </a:solidFill>
                <a:round/>
              </a:ln>
              <a:effectLst/>
            </c:spPr>
          </c:errBars>
          <c:val>
            <c:numRef>
              <c:f>'data_wizard_study_2020-02-15_16'!$G$18:$P$18</c:f>
              <c:numCache>
                <c:formatCode>General</c:formatCode>
                <c:ptCount val="10"/>
                <c:pt idx="0">
                  <c:v>3.3076923076923075</c:v>
                </c:pt>
                <c:pt idx="1">
                  <c:v>1.4615384615384615</c:v>
                </c:pt>
                <c:pt idx="2">
                  <c:v>4.7692307692307692</c:v>
                </c:pt>
                <c:pt idx="3">
                  <c:v>1</c:v>
                </c:pt>
                <c:pt idx="4">
                  <c:v>4.1538461538461542</c:v>
                </c:pt>
                <c:pt idx="5">
                  <c:v>1.3846153846153846</c:v>
                </c:pt>
                <c:pt idx="6">
                  <c:v>4.7692307692307692</c:v>
                </c:pt>
                <c:pt idx="7">
                  <c:v>1.2307692307692308</c:v>
                </c:pt>
                <c:pt idx="8">
                  <c:v>4.384615384615385</c:v>
                </c:pt>
                <c:pt idx="9">
                  <c:v>1.0769230769230769</c:v>
                </c:pt>
              </c:numCache>
            </c:numRef>
          </c:val>
          <c:extLst>
            <c:ext xmlns:c16="http://schemas.microsoft.com/office/drawing/2014/chart" uri="{C3380CC4-5D6E-409C-BE32-E72D297353CC}">
              <c16:uniqueId val="{00000000-92FB-4399-AF46-5A370DF33DE8}"/>
            </c:ext>
          </c:extLst>
        </c:ser>
        <c:dLbls>
          <c:showLegendKey val="0"/>
          <c:showVal val="0"/>
          <c:showCatName val="0"/>
          <c:showSerName val="0"/>
          <c:showPercent val="0"/>
          <c:showBubbleSize val="0"/>
        </c:dLbls>
        <c:gapWidth val="100"/>
        <c:overlap val="-24"/>
        <c:axId val="2123174816"/>
        <c:axId val="2123157344"/>
      </c:barChart>
      <c:catAx>
        <c:axId val="21231748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item number</a:t>
                </a:r>
              </a:p>
            </c:rich>
          </c:tx>
          <c:layout>
            <c:manualLayout>
              <c:xMode val="edge"/>
              <c:yMode val="edge"/>
              <c:x val="0.47283902012248469"/>
              <c:y val="0.9028470399533391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123157344"/>
        <c:crosses val="autoZero"/>
        <c:auto val="1"/>
        <c:lblAlgn val="ctr"/>
        <c:lblOffset val="100"/>
        <c:noMultiLvlLbl val="0"/>
      </c:catAx>
      <c:valAx>
        <c:axId val="2123157344"/>
        <c:scaling>
          <c:orientation val="minMax"/>
          <c:max val="5"/>
        </c:scaling>
        <c:delete val="0"/>
        <c:axPos val="l"/>
        <c:majorGridlines>
          <c:spPr>
            <a:ln w="9525" cap="flat" cmpd="sng" algn="ctr">
              <a:solidFill>
                <a:schemeClr val="tx2">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average rating</a:t>
                </a:r>
              </a:p>
            </c:rich>
          </c:tx>
          <c:layout>
            <c:manualLayout>
              <c:xMode val="edge"/>
              <c:yMode val="edge"/>
              <c:x val="1.3888888888888888E-2"/>
              <c:y val="0.3577930883639544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123174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
          <a:lumOff val="85%"/>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de-DE"/>
              <a:t>Means and SD of Wizard Items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de-DE"/>
        </a:p>
      </c:txPr>
    </c:title>
    <c:autoTitleDeleted val="0"/>
    <c:plotArea>
      <c:layout/>
      <c:barChart>
        <c:barDir val="col"/>
        <c:grouping val="clustered"/>
        <c:varyColors val="0"/>
        <c:ser>
          <c:idx val="0"/>
          <c:order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errBars>
            <c:errBarType val="both"/>
            <c:errValType val="cust"/>
            <c:noEndCap val="0"/>
            <c:plus>
              <c:numLit>
                <c:formatCode>General</c:formatCode>
                <c:ptCount val="1"/>
                <c:pt idx="0">
                  <c:v>1</c:v>
                </c:pt>
              </c:numLit>
            </c:plus>
            <c:minus>
              <c:numLit>
                <c:formatCode>General</c:formatCode>
                <c:ptCount val="1"/>
                <c:pt idx="0">
                  <c:v>1</c:v>
                </c:pt>
              </c:numLit>
            </c:minus>
            <c:spPr>
              <a:noFill/>
              <a:ln w="9525">
                <a:solidFill>
                  <a:schemeClr val="tx2">
                    <a:lumMod val="75%"/>
                    <a:lumOff val="25%"/>
                  </a:schemeClr>
                </a:solidFill>
                <a:round/>
              </a:ln>
              <a:effectLst/>
            </c:spPr>
          </c:errBars>
          <c:val>
            <c:numRef>
              <c:f>'data_wizard_study_2020-02-15_16'!$R$18:$T$18</c:f>
              <c:numCache>
                <c:formatCode>General</c:formatCode>
                <c:ptCount val="3"/>
                <c:pt idx="0">
                  <c:v>4.384615384615385</c:v>
                </c:pt>
                <c:pt idx="1">
                  <c:v>4.9230769230769234</c:v>
                </c:pt>
                <c:pt idx="2">
                  <c:v>3.5384615384615383</c:v>
                </c:pt>
              </c:numCache>
            </c:numRef>
          </c:val>
          <c:extLst>
            <c:ext xmlns:c16="http://schemas.microsoft.com/office/drawing/2014/chart" uri="{C3380CC4-5D6E-409C-BE32-E72D297353CC}">
              <c16:uniqueId val="{00000000-F5F5-4772-8D76-681B7C7C71E8}"/>
            </c:ext>
          </c:extLst>
        </c:ser>
        <c:dLbls>
          <c:showLegendKey val="0"/>
          <c:showVal val="0"/>
          <c:showCatName val="0"/>
          <c:showSerName val="0"/>
          <c:showPercent val="0"/>
          <c:showBubbleSize val="0"/>
        </c:dLbls>
        <c:gapWidth val="100"/>
        <c:overlap val="-24"/>
        <c:axId val="2008671568"/>
        <c:axId val="1795772624"/>
      </c:barChart>
      <c:catAx>
        <c:axId val="20086715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item number</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1795772624"/>
        <c:crosses val="autoZero"/>
        <c:auto val="1"/>
        <c:lblAlgn val="ctr"/>
        <c:lblOffset val="100"/>
        <c:noMultiLvlLbl val="0"/>
      </c:catAx>
      <c:valAx>
        <c:axId val="1795772624"/>
        <c:scaling>
          <c:orientation val="minMax"/>
          <c:max val="5"/>
        </c:scaling>
        <c:delete val="0"/>
        <c:axPos val="l"/>
        <c:majorGridlines>
          <c:spPr>
            <a:ln w="9525" cap="flat" cmpd="sng" algn="ctr">
              <a:solidFill>
                <a:schemeClr val="tx2">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average rating</a:t>
                </a:r>
              </a:p>
            </c:rich>
          </c:tx>
          <c:layout>
            <c:manualLayout>
              <c:xMode val="edge"/>
              <c:yMode val="edge"/>
              <c:x val="8.3333333333333332E-3"/>
              <c:y val="0.3531634587343248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008671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
          <a:lumOff val="85%"/>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de-DE"/>
              <a:t>SUS Item 1: Distribution of Ratings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de-DE"/>
        </a:p>
      </c:txPr>
    </c:title>
    <c:autoTitleDeleted val="0"/>
    <c:plotArea>
      <c:layout/>
      <c:barChart>
        <c:barDir val="col"/>
        <c:grouping val="clustered"/>
        <c:varyColors val="0"/>
        <c:ser>
          <c:idx val="0"/>
          <c:order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val>
            <c:numRef>
              <c:f>'data_wizard_study_2020-02-15_16'!$G$58:$G$62</c:f>
              <c:numCache>
                <c:formatCode>General</c:formatCode>
                <c:ptCount val="5"/>
                <c:pt idx="0">
                  <c:v>1</c:v>
                </c:pt>
                <c:pt idx="1">
                  <c:v>3</c:v>
                </c:pt>
                <c:pt idx="2">
                  <c:v>2</c:v>
                </c:pt>
                <c:pt idx="3">
                  <c:v>5</c:v>
                </c:pt>
                <c:pt idx="4">
                  <c:v>2</c:v>
                </c:pt>
              </c:numCache>
            </c:numRef>
          </c:val>
          <c:extLst>
            <c:ext xmlns:c16="http://schemas.microsoft.com/office/drawing/2014/chart" uri="{C3380CC4-5D6E-409C-BE32-E72D297353CC}">
              <c16:uniqueId val="{00000000-9FD0-4370-84FB-1ECE4B47562F}"/>
            </c:ext>
          </c:extLst>
        </c:ser>
        <c:dLbls>
          <c:showLegendKey val="0"/>
          <c:showVal val="0"/>
          <c:showCatName val="0"/>
          <c:showSerName val="0"/>
          <c:showPercent val="0"/>
          <c:showBubbleSize val="0"/>
        </c:dLbls>
        <c:gapWidth val="100"/>
        <c:overlap val="-24"/>
        <c:axId val="2008671984"/>
        <c:axId val="2008672400"/>
      </c:barChart>
      <c:catAx>
        <c:axId val="20086719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rating</a:t>
                </a:r>
              </a:p>
            </c:rich>
          </c:tx>
          <c:layout>
            <c:manualLayout>
              <c:xMode val="edge"/>
              <c:yMode val="edge"/>
              <c:x val="0.50045013123359572"/>
              <c:y val="0.9121062992125984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008672400"/>
        <c:crosses val="autoZero"/>
        <c:auto val="1"/>
        <c:lblAlgn val="ctr"/>
        <c:lblOffset val="100"/>
        <c:noMultiLvlLbl val="0"/>
      </c:catAx>
      <c:valAx>
        <c:axId val="2008672400"/>
        <c:scaling>
          <c:orientation val="minMax"/>
        </c:scaling>
        <c:delete val="0"/>
        <c:axPos val="l"/>
        <c:majorGridlines>
          <c:spPr>
            <a:ln w="9525" cap="flat" cmpd="sng" algn="ctr">
              <a:solidFill>
                <a:schemeClr val="tx2">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number of ratings</a:t>
                </a:r>
              </a:p>
            </c:rich>
          </c:tx>
          <c:layout>
            <c:manualLayout>
              <c:xMode val="edge"/>
              <c:yMode val="edge"/>
              <c:x val="1.3888888888888888E-2"/>
              <c:y val="0.3226541994750656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008671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
          <a:lumOff val="85%"/>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de-DE"/>
              <a:t>Wizard Item 3: Distribution of Ratings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de-DE"/>
        </a:p>
      </c:txPr>
    </c:title>
    <c:autoTitleDeleted val="0"/>
    <c:plotArea>
      <c:layout/>
      <c:barChart>
        <c:barDir val="col"/>
        <c:grouping val="clustered"/>
        <c:varyColors val="0"/>
        <c:ser>
          <c:idx val="0"/>
          <c:order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val>
            <c:numRef>
              <c:f>'data_wizard_study_2020-02-15_16'!$K$58:$K$62</c:f>
              <c:numCache>
                <c:formatCode>General</c:formatCode>
                <c:ptCount val="5"/>
                <c:pt idx="0">
                  <c:v>1</c:v>
                </c:pt>
                <c:pt idx="1">
                  <c:v>1</c:v>
                </c:pt>
                <c:pt idx="2">
                  <c:v>3</c:v>
                </c:pt>
                <c:pt idx="3">
                  <c:v>6</c:v>
                </c:pt>
                <c:pt idx="4">
                  <c:v>2</c:v>
                </c:pt>
              </c:numCache>
            </c:numRef>
          </c:val>
          <c:extLst>
            <c:ext xmlns:c16="http://schemas.microsoft.com/office/drawing/2014/chart" uri="{C3380CC4-5D6E-409C-BE32-E72D297353CC}">
              <c16:uniqueId val="{00000000-C023-4DBA-8ECA-749A1F19D5FE}"/>
            </c:ext>
          </c:extLst>
        </c:ser>
        <c:dLbls>
          <c:showLegendKey val="0"/>
          <c:showVal val="0"/>
          <c:showCatName val="0"/>
          <c:showSerName val="0"/>
          <c:showPercent val="0"/>
          <c:showBubbleSize val="0"/>
        </c:dLbls>
        <c:gapWidth val="100"/>
        <c:overlap val="-24"/>
        <c:axId val="2008039840"/>
        <c:axId val="2008040672"/>
      </c:barChart>
      <c:catAx>
        <c:axId val="20080398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rating</a:t>
                </a:r>
              </a:p>
            </c:rich>
          </c:tx>
          <c:layout>
            <c:manualLayout>
              <c:xMode val="edge"/>
              <c:yMode val="edge"/>
              <c:x val="0.50045013123359572"/>
              <c:y val="0.9121062992125984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008040672"/>
        <c:crosses val="autoZero"/>
        <c:auto val="1"/>
        <c:lblAlgn val="ctr"/>
        <c:lblOffset val="100"/>
        <c:noMultiLvlLbl val="0"/>
      </c:catAx>
      <c:valAx>
        <c:axId val="2008040672"/>
        <c:scaling>
          <c:orientation val="minMax"/>
        </c:scaling>
        <c:delete val="0"/>
        <c:axPos val="l"/>
        <c:majorGridlines>
          <c:spPr>
            <a:ln w="9525" cap="flat" cmpd="sng" algn="ctr">
              <a:solidFill>
                <a:schemeClr val="tx2">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number of ratings</a:t>
                </a:r>
              </a:p>
            </c:rich>
          </c:tx>
          <c:layout>
            <c:manualLayout>
              <c:xMode val="edge"/>
              <c:yMode val="edge"/>
              <c:x val="1.3888888888888888E-2"/>
              <c:y val="0.3226541994750656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2008039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
          <a:lumOff val="85%"/>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de-DE"/>
              <a:t>Relationship between Ratings</a:t>
            </a:r>
          </a:p>
          <a:p>
            <a:pPr>
              <a:defRPr/>
            </a:pPr>
            <a:r>
              <a:rPr lang="de-DE"/>
              <a:t>on SUS Item</a:t>
            </a:r>
            <a:r>
              <a:rPr lang="de-DE" baseline="0%"/>
              <a:t> 1 and Wizard Item 3</a:t>
            </a:r>
            <a:endParaRPr lang="de-D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de-DE"/>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'data_wizard_study_2020-02-15_16'!$R$64:$R$76</c:f>
              <c:numCache>
                <c:formatCode>General</c:formatCode>
                <c:ptCount val="13"/>
                <c:pt idx="0">
                  <c:v>5</c:v>
                </c:pt>
                <c:pt idx="1">
                  <c:v>4</c:v>
                </c:pt>
                <c:pt idx="2">
                  <c:v>2</c:v>
                </c:pt>
                <c:pt idx="3">
                  <c:v>2</c:v>
                </c:pt>
                <c:pt idx="4">
                  <c:v>4</c:v>
                </c:pt>
                <c:pt idx="5">
                  <c:v>4</c:v>
                </c:pt>
                <c:pt idx="6">
                  <c:v>4</c:v>
                </c:pt>
                <c:pt idx="7">
                  <c:v>3</c:v>
                </c:pt>
                <c:pt idx="8">
                  <c:v>1</c:v>
                </c:pt>
                <c:pt idx="9">
                  <c:v>3</c:v>
                </c:pt>
                <c:pt idx="10">
                  <c:v>4</c:v>
                </c:pt>
                <c:pt idx="11">
                  <c:v>5</c:v>
                </c:pt>
                <c:pt idx="12">
                  <c:v>2</c:v>
                </c:pt>
              </c:numCache>
            </c:numRef>
          </c:xVal>
          <c:yVal>
            <c:numRef>
              <c:f>'data_wizard_study_2020-02-15_16'!$S$64:$S$76</c:f>
              <c:numCache>
                <c:formatCode>General</c:formatCode>
                <c:ptCount val="13"/>
                <c:pt idx="0">
                  <c:v>4</c:v>
                </c:pt>
                <c:pt idx="1">
                  <c:v>4</c:v>
                </c:pt>
                <c:pt idx="2">
                  <c:v>2</c:v>
                </c:pt>
                <c:pt idx="3">
                  <c:v>4</c:v>
                </c:pt>
                <c:pt idx="4">
                  <c:v>5</c:v>
                </c:pt>
                <c:pt idx="5">
                  <c:v>4</c:v>
                </c:pt>
                <c:pt idx="6">
                  <c:v>4</c:v>
                </c:pt>
                <c:pt idx="7">
                  <c:v>4</c:v>
                </c:pt>
                <c:pt idx="8">
                  <c:v>1</c:v>
                </c:pt>
                <c:pt idx="9">
                  <c:v>3</c:v>
                </c:pt>
                <c:pt idx="10">
                  <c:v>5</c:v>
                </c:pt>
                <c:pt idx="11">
                  <c:v>3</c:v>
                </c:pt>
                <c:pt idx="12">
                  <c:v>3</c:v>
                </c:pt>
              </c:numCache>
            </c:numRef>
          </c:yVal>
          <c:smooth val="0"/>
          <c:extLst>
            <c:ext xmlns:c16="http://schemas.microsoft.com/office/drawing/2014/chart" uri="{C3380CC4-5D6E-409C-BE32-E72D297353CC}">
              <c16:uniqueId val="{00000000-C27E-4A43-92DC-72A881BC8999}"/>
            </c:ext>
          </c:extLst>
        </c:ser>
        <c:dLbls>
          <c:showLegendKey val="0"/>
          <c:showVal val="0"/>
          <c:showCatName val="0"/>
          <c:showSerName val="0"/>
          <c:showPercent val="0"/>
          <c:showBubbleSize val="0"/>
        </c:dLbls>
        <c:axId val="1891853760"/>
        <c:axId val="2123745008"/>
      </c:scatterChart>
      <c:valAx>
        <c:axId val="1891853760"/>
        <c:scaling>
          <c:orientation val="minMax"/>
          <c:max val="5"/>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de-DE"/>
                  <a:t>rating</a:t>
                </a:r>
                <a:r>
                  <a:rPr lang="de-DE" baseline="0%"/>
                  <a:t> on SUS item 1</a:t>
                </a:r>
                <a:endParaRPr lang="de-DE"/>
              </a:p>
            </c:rich>
          </c:tx>
          <c:layout>
            <c:manualLayout>
              <c:xMode val="edge"/>
              <c:yMode val="edge"/>
              <c:x val="0.41472090988626426"/>
              <c:y val="0.906458151064450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de-DE"/>
          </a:p>
        </c:txPr>
        <c:crossAx val="2123745008"/>
        <c:crosses val="autoZero"/>
        <c:crossBetween val="midCat"/>
      </c:valAx>
      <c:valAx>
        <c:axId val="2123745008"/>
        <c:scaling>
          <c:orientation val="minMax"/>
          <c:max val="5"/>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de-DE"/>
                  <a:t>rating on wizard item 3</a:t>
                </a:r>
              </a:p>
            </c:rich>
          </c:tx>
          <c:layout>
            <c:manualLayout>
              <c:xMode val="edge"/>
              <c:yMode val="edge"/>
              <c:x val="1.6666666666666666E-2"/>
              <c:y val="0.251462160979877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de-DE"/>
          </a:p>
        </c:txPr>
        <c:crossAx val="1891853760"/>
        <c:crosses val="autoZero"/>
        <c:crossBetween val="midCat"/>
        <c:majorUnit val="1"/>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5" Type="http://purl.oclc.org/ooxml/officeDocument/relationships/chart" Target="../charts/chart5.xml"/><Relationship Id="rId4"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1</xdr:col>
      <xdr:colOff>784860</xdr:colOff>
      <xdr:row>39</xdr:row>
      <xdr:rowOff>0</xdr:rowOff>
    </xdr:from>
    <xdr:to>
      <xdr:col>7</xdr:col>
      <xdr:colOff>601980</xdr:colOff>
      <xdr:row>54</xdr:row>
      <xdr:rowOff>0</xdr:rowOff>
    </xdr:to>
    <xdr:graphicFrame macro="">
      <xdr:nvGraphicFramePr>
        <xdr:cNvPr id="4" name="Diagramm 3"/>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9</xdr:col>
      <xdr:colOff>7620</xdr:colOff>
      <xdr:row>39</xdr:row>
      <xdr:rowOff>0</xdr:rowOff>
    </xdr:from>
    <xdr:to>
      <xdr:col>14</xdr:col>
      <xdr:colOff>617220</xdr:colOff>
      <xdr:row>54</xdr:row>
      <xdr:rowOff>0</xdr:rowOff>
    </xdr:to>
    <xdr:graphicFrame macro="">
      <xdr:nvGraphicFramePr>
        <xdr:cNvPr id="6" name="Diagramm 5"/>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16</xdr:col>
      <xdr:colOff>0</xdr:colOff>
      <xdr:row>39</xdr:row>
      <xdr:rowOff>0</xdr:rowOff>
    </xdr:from>
    <xdr:to>
      <xdr:col>21</xdr:col>
      <xdr:colOff>609600</xdr:colOff>
      <xdr:row>54</xdr:row>
      <xdr:rowOff>0</xdr:rowOff>
    </xdr:to>
    <xdr:graphicFrame macro="">
      <xdr:nvGraphicFramePr>
        <xdr:cNvPr id="7" name="Diagramm 6"/>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2</xdr:col>
      <xdr:colOff>182880</xdr:colOff>
      <xdr:row>62</xdr:row>
      <xdr:rowOff>175260</xdr:rowOff>
    </xdr:from>
    <xdr:to>
      <xdr:col>8</xdr:col>
      <xdr:colOff>0</xdr:colOff>
      <xdr:row>77</xdr:row>
      <xdr:rowOff>175260</xdr:rowOff>
    </xdr:to>
    <xdr:graphicFrame macro="">
      <xdr:nvGraphicFramePr>
        <xdr:cNvPr id="11" name="Diagramm 10"/>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9</xdr:col>
      <xdr:colOff>7620</xdr:colOff>
      <xdr:row>62</xdr:row>
      <xdr:rowOff>175260</xdr:rowOff>
    </xdr:from>
    <xdr:to>
      <xdr:col>14</xdr:col>
      <xdr:colOff>617220</xdr:colOff>
      <xdr:row>77</xdr:row>
      <xdr:rowOff>175260</xdr:rowOff>
    </xdr:to>
    <xdr:graphicFrame macro="">
      <xdr:nvGraphicFramePr>
        <xdr:cNvPr id="12" name="Diagramm 11"/>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19</xdr:col>
      <xdr:colOff>784860</xdr:colOff>
      <xdr:row>61</xdr:row>
      <xdr:rowOff>0</xdr:rowOff>
    </xdr:from>
    <xdr:to>
      <xdr:col>24</xdr:col>
      <xdr:colOff>571500</xdr:colOff>
      <xdr:row>76</xdr:row>
      <xdr:rowOff>0</xdr:rowOff>
    </xdr:to>
    <xdr:graphicFrame macro="">
      <xdr:nvGraphicFramePr>
        <xdr:cNvPr id="16" name="Diagramm 15"/>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wsDr>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76"/>
  <sheetViews>
    <sheetView tabSelected="1" topLeftCell="N51" zoomScaleNormal="100" workbookViewId="0">
      <selection activeCell="P69" sqref="P69"/>
    </sheetView>
  </sheetViews>
  <sheetFormatPr baseColWidth="10" defaultRowHeight="14.4" x14ac:dyDescent="0.3"/>
  <sheetData>
    <row r="1" spans="1:20" x14ac:dyDescent="0.3">
      <c r="A1" t="s">
        <v>0</v>
      </c>
      <c r="B1" t="s">
        <v>7</v>
      </c>
      <c r="C1" t="s">
        <v>8</v>
      </c>
      <c r="D1" t="s">
        <v>18</v>
      </c>
      <c r="E1" t="s">
        <v>19</v>
      </c>
      <c r="F1" t="s">
        <v>22</v>
      </c>
      <c r="G1" t="s">
        <v>26</v>
      </c>
      <c r="H1" t="s">
        <v>27</v>
      </c>
      <c r="I1" t="s">
        <v>28</v>
      </c>
      <c r="J1" t="s">
        <v>29</v>
      </c>
      <c r="K1" t="s">
        <v>30</v>
      </c>
      <c r="L1" t="s">
        <v>31</v>
      </c>
      <c r="M1" t="s">
        <v>32</v>
      </c>
      <c r="N1" t="s">
        <v>33</v>
      </c>
      <c r="O1" t="s">
        <v>34</v>
      </c>
      <c r="P1" t="s">
        <v>35</v>
      </c>
      <c r="Q1" t="s">
        <v>36</v>
      </c>
      <c r="R1" t="s">
        <v>37</v>
      </c>
      <c r="S1" t="s">
        <v>38</v>
      </c>
      <c r="T1" t="s">
        <v>39</v>
      </c>
    </row>
    <row r="2" spans="1:20" x14ac:dyDescent="0.3">
      <c r="A2" t="s">
        <v>1</v>
      </c>
      <c r="B2">
        <v>30</v>
      </c>
      <c r="C2" t="s">
        <v>13</v>
      </c>
      <c r="D2">
        <v>9</v>
      </c>
      <c r="E2" t="s">
        <v>20</v>
      </c>
      <c r="F2" t="s">
        <v>23</v>
      </c>
      <c r="G2">
        <v>5</v>
      </c>
      <c r="H2">
        <v>1</v>
      </c>
      <c r="I2">
        <v>5</v>
      </c>
      <c r="J2">
        <v>1</v>
      </c>
      <c r="K2">
        <v>5</v>
      </c>
      <c r="L2">
        <v>1</v>
      </c>
      <c r="M2">
        <v>5</v>
      </c>
      <c r="N2">
        <v>1</v>
      </c>
      <c r="O2">
        <v>5</v>
      </c>
      <c r="P2">
        <v>1</v>
      </c>
      <c r="R2">
        <v>3</v>
      </c>
      <c r="S2">
        <v>5</v>
      </c>
      <c r="T2">
        <v>4</v>
      </c>
    </row>
    <row r="3" spans="1:20" x14ac:dyDescent="0.3">
      <c r="A3" t="s">
        <v>1</v>
      </c>
      <c r="B3">
        <v>20</v>
      </c>
      <c r="C3" t="s">
        <v>9</v>
      </c>
      <c r="D3">
        <v>2</v>
      </c>
      <c r="E3" t="s">
        <v>20</v>
      </c>
      <c r="F3" t="s">
        <v>23</v>
      </c>
      <c r="G3">
        <v>4</v>
      </c>
      <c r="H3">
        <v>2</v>
      </c>
      <c r="I3">
        <v>4</v>
      </c>
      <c r="J3">
        <v>1</v>
      </c>
      <c r="K3">
        <v>3</v>
      </c>
      <c r="L3">
        <v>3</v>
      </c>
      <c r="M3">
        <v>5</v>
      </c>
      <c r="N3">
        <v>2</v>
      </c>
      <c r="O3">
        <v>4</v>
      </c>
      <c r="P3">
        <v>2</v>
      </c>
      <c r="R3">
        <v>2</v>
      </c>
      <c r="S3">
        <v>5</v>
      </c>
      <c r="T3">
        <v>4</v>
      </c>
    </row>
    <row r="4" spans="1:20" x14ac:dyDescent="0.3">
      <c r="A4" t="s">
        <v>2</v>
      </c>
      <c r="B4">
        <v>23</v>
      </c>
      <c r="C4" t="s">
        <v>11</v>
      </c>
      <c r="D4">
        <v>5</v>
      </c>
      <c r="E4" t="s">
        <v>21</v>
      </c>
      <c r="F4" t="s">
        <v>23</v>
      </c>
      <c r="G4">
        <v>2</v>
      </c>
      <c r="H4">
        <v>2</v>
      </c>
      <c r="I4">
        <v>5</v>
      </c>
      <c r="J4">
        <v>1</v>
      </c>
      <c r="K4">
        <v>5</v>
      </c>
      <c r="L4">
        <v>1</v>
      </c>
      <c r="M4">
        <v>5</v>
      </c>
      <c r="N4">
        <v>1</v>
      </c>
      <c r="O4">
        <v>4</v>
      </c>
      <c r="P4">
        <v>1</v>
      </c>
      <c r="R4">
        <v>5</v>
      </c>
      <c r="S4">
        <v>5</v>
      </c>
      <c r="T4">
        <v>2</v>
      </c>
    </row>
    <row r="5" spans="1:20" x14ac:dyDescent="0.3">
      <c r="A5" t="s">
        <v>3</v>
      </c>
      <c r="B5">
        <v>20</v>
      </c>
      <c r="C5" t="s">
        <v>12</v>
      </c>
      <c r="D5">
        <v>5</v>
      </c>
      <c r="E5" t="s">
        <v>20</v>
      </c>
      <c r="F5" t="s">
        <v>23</v>
      </c>
      <c r="G5">
        <v>2</v>
      </c>
      <c r="H5">
        <v>1</v>
      </c>
      <c r="I5">
        <v>5</v>
      </c>
      <c r="J5">
        <v>1</v>
      </c>
      <c r="K5">
        <v>4</v>
      </c>
      <c r="L5">
        <v>1</v>
      </c>
      <c r="M5">
        <v>5</v>
      </c>
      <c r="N5">
        <v>1</v>
      </c>
      <c r="O5">
        <v>5</v>
      </c>
      <c r="P5">
        <v>1</v>
      </c>
      <c r="R5">
        <v>5</v>
      </c>
      <c r="S5">
        <v>5</v>
      </c>
      <c r="T5">
        <v>4</v>
      </c>
    </row>
    <row r="6" spans="1:20" x14ac:dyDescent="0.3">
      <c r="A6" t="s">
        <v>2</v>
      </c>
      <c r="B6">
        <v>22</v>
      </c>
      <c r="C6" t="s">
        <v>13</v>
      </c>
      <c r="D6">
        <v>9</v>
      </c>
      <c r="E6" t="s">
        <v>20</v>
      </c>
      <c r="F6" t="s">
        <v>23</v>
      </c>
      <c r="G6">
        <v>4</v>
      </c>
      <c r="H6">
        <v>2</v>
      </c>
      <c r="I6">
        <v>5</v>
      </c>
      <c r="J6">
        <v>1</v>
      </c>
      <c r="K6">
        <v>4</v>
      </c>
      <c r="L6">
        <v>2</v>
      </c>
      <c r="M6">
        <v>5</v>
      </c>
      <c r="N6">
        <v>1</v>
      </c>
      <c r="O6">
        <v>4</v>
      </c>
      <c r="P6">
        <v>1</v>
      </c>
      <c r="R6">
        <v>4</v>
      </c>
      <c r="S6">
        <v>4</v>
      </c>
      <c r="T6">
        <v>5</v>
      </c>
    </row>
    <row r="7" spans="1:20" x14ac:dyDescent="0.3">
      <c r="A7" t="s">
        <v>2</v>
      </c>
      <c r="B7">
        <v>22</v>
      </c>
      <c r="C7" t="s">
        <v>11</v>
      </c>
      <c r="D7">
        <v>1</v>
      </c>
      <c r="E7" t="s">
        <v>21</v>
      </c>
      <c r="F7" t="s">
        <v>24</v>
      </c>
      <c r="G7">
        <v>4</v>
      </c>
      <c r="H7">
        <v>1</v>
      </c>
      <c r="I7">
        <v>5</v>
      </c>
      <c r="J7">
        <v>1</v>
      </c>
      <c r="K7">
        <v>5</v>
      </c>
      <c r="L7">
        <v>1</v>
      </c>
      <c r="M7">
        <v>5</v>
      </c>
      <c r="N7">
        <v>1</v>
      </c>
      <c r="O7">
        <v>5</v>
      </c>
      <c r="P7">
        <v>1</v>
      </c>
      <c r="R7">
        <v>4</v>
      </c>
      <c r="S7">
        <v>5</v>
      </c>
      <c r="T7">
        <v>4</v>
      </c>
    </row>
    <row r="8" spans="1:20" x14ac:dyDescent="0.3">
      <c r="A8" t="s">
        <v>2</v>
      </c>
      <c r="B8">
        <v>21</v>
      </c>
      <c r="C8" t="s">
        <v>16</v>
      </c>
      <c r="D8">
        <v>5</v>
      </c>
      <c r="E8" t="s">
        <v>21</v>
      </c>
      <c r="F8" t="s">
        <v>25</v>
      </c>
      <c r="G8">
        <v>4</v>
      </c>
      <c r="H8">
        <v>1</v>
      </c>
      <c r="I8">
        <v>5</v>
      </c>
      <c r="J8">
        <v>1</v>
      </c>
      <c r="K8">
        <v>5</v>
      </c>
      <c r="L8">
        <v>1</v>
      </c>
      <c r="M8">
        <v>4</v>
      </c>
      <c r="N8">
        <v>1</v>
      </c>
      <c r="O8">
        <v>4</v>
      </c>
      <c r="P8">
        <v>1</v>
      </c>
      <c r="R8">
        <v>5</v>
      </c>
      <c r="S8">
        <v>5</v>
      </c>
      <c r="T8">
        <v>4</v>
      </c>
    </row>
    <row r="9" spans="1:20" x14ac:dyDescent="0.3">
      <c r="A9" t="s">
        <v>2</v>
      </c>
      <c r="B9">
        <v>22</v>
      </c>
      <c r="C9" t="s">
        <v>11</v>
      </c>
      <c r="D9">
        <v>7</v>
      </c>
      <c r="E9" t="s">
        <v>21</v>
      </c>
      <c r="F9" t="s">
        <v>24</v>
      </c>
      <c r="G9">
        <v>3</v>
      </c>
      <c r="H9">
        <v>4</v>
      </c>
      <c r="I9">
        <v>4</v>
      </c>
      <c r="J9">
        <v>1</v>
      </c>
      <c r="K9">
        <v>3</v>
      </c>
      <c r="L9">
        <v>1</v>
      </c>
      <c r="M9">
        <v>4</v>
      </c>
      <c r="N9">
        <v>2</v>
      </c>
      <c r="O9">
        <v>3</v>
      </c>
      <c r="P9">
        <v>1</v>
      </c>
      <c r="R9">
        <v>5</v>
      </c>
      <c r="S9">
        <v>5</v>
      </c>
      <c r="T9">
        <v>4</v>
      </c>
    </row>
    <row r="10" spans="1:20" x14ac:dyDescent="0.3">
      <c r="A10" t="s">
        <v>1</v>
      </c>
      <c r="B10">
        <v>22</v>
      </c>
      <c r="C10" t="s">
        <v>11</v>
      </c>
      <c r="D10">
        <v>5</v>
      </c>
      <c r="E10" t="s">
        <v>21</v>
      </c>
      <c r="F10" t="s">
        <v>23</v>
      </c>
      <c r="G10">
        <v>1</v>
      </c>
      <c r="H10">
        <v>1</v>
      </c>
      <c r="I10">
        <v>4</v>
      </c>
      <c r="J10">
        <v>1</v>
      </c>
      <c r="K10">
        <v>3</v>
      </c>
      <c r="L10">
        <v>2</v>
      </c>
      <c r="M10">
        <v>5</v>
      </c>
      <c r="N10">
        <v>1</v>
      </c>
      <c r="O10">
        <v>4</v>
      </c>
      <c r="P10">
        <v>1</v>
      </c>
      <c r="R10">
        <v>4</v>
      </c>
      <c r="S10">
        <v>5</v>
      </c>
      <c r="T10">
        <v>1</v>
      </c>
    </row>
    <row r="11" spans="1:20" x14ac:dyDescent="0.3">
      <c r="A11" t="s">
        <v>4</v>
      </c>
      <c r="B11">
        <v>25</v>
      </c>
      <c r="C11" t="s">
        <v>17</v>
      </c>
      <c r="D11">
        <v>16</v>
      </c>
      <c r="E11" t="s">
        <v>21</v>
      </c>
      <c r="F11" t="s">
        <v>24</v>
      </c>
      <c r="G11">
        <v>3</v>
      </c>
      <c r="H11">
        <v>1</v>
      </c>
      <c r="I11">
        <v>5</v>
      </c>
      <c r="J11">
        <v>1</v>
      </c>
      <c r="K11">
        <v>5</v>
      </c>
      <c r="L11">
        <v>1</v>
      </c>
      <c r="M11">
        <v>5</v>
      </c>
      <c r="N11">
        <v>1</v>
      </c>
      <c r="O11">
        <v>5</v>
      </c>
      <c r="P11">
        <v>1</v>
      </c>
      <c r="R11">
        <v>5</v>
      </c>
      <c r="S11">
        <v>5</v>
      </c>
      <c r="T11">
        <v>3</v>
      </c>
    </row>
    <row r="12" spans="1:20" x14ac:dyDescent="0.3">
      <c r="A12" t="s">
        <v>2</v>
      </c>
      <c r="B12">
        <v>24</v>
      </c>
      <c r="C12" t="s">
        <v>10</v>
      </c>
      <c r="D12">
        <v>13</v>
      </c>
      <c r="E12" t="s">
        <v>21</v>
      </c>
      <c r="F12" t="s">
        <v>24</v>
      </c>
      <c r="G12">
        <v>4</v>
      </c>
      <c r="H12">
        <v>1</v>
      </c>
      <c r="I12">
        <v>5</v>
      </c>
      <c r="J12">
        <v>1</v>
      </c>
      <c r="K12">
        <v>3</v>
      </c>
      <c r="L12">
        <v>1</v>
      </c>
      <c r="M12">
        <v>4</v>
      </c>
      <c r="N12">
        <v>1</v>
      </c>
      <c r="O12">
        <v>5</v>
      </c>
      <c r="P12">
        <v>1</v>
      </c>
      <c r="Q12" t="s">
        <v>67</v>
      </c>
      <c r="R12">
        <v>5</v>
      </c>
      <c r="S12">
        <v>5</v>
      </c>
      <c r="T12">
        <v>5</v>
      </c>
    </row>
    <row r="13" spans="1:20" ht="15" customHeight="1" x14ac:dyDescent="0.3">
      <c r="A13" t="s">
        <v>2</v>
      </c>
      <c r="B13">
        <v>23</v>
      </c>
      <c r="C13" t="s">
        <v>15</v>
      </c>
      <c r="D13">
        <v>3</v>
      </c>
      <c r="E13" t="s">
        <v>20</v>
      </c>
      <c r="F13" t="s">
        <v>24</v>
      </c>
      <c r="G13">
        <v>5</v>
      </c>
      <c r="H13">
        <v>1</v>
      </c>
      <c r="I13">
        <v>5</v>
      </c>
      <c r="J13">
        <v>1</v>
      </c>
      <c r="K13">
        <v>4</v>
      </c>
      <c r="L13">
        <v>2</v>
      </c>
      <c r="M13">
        <v>5</v>
      </c>
      <c r="N13">
        <v>2</v>
      </c>
      <c r="O13">
        <v>5</v>
      </c>
      <c r="P13">
        <v>1</v>
      </c>
      <c r="Q13" s="1" t="s">
        <v>5</v>
      </c>
      <c r="R13">
        <v>5</v>
      </c>
      <c r="S13">
        <v>5</v>
      </c>
      <c r="T13">
        <v>3</v>
      </c>
    </row>
    <row r="14" spans="1:20" x14ac:dyDescent="0.3">
      <c r="A14" t="s">
        <v>2</v>
      </c>
      <c r="B14">
        <v>23</v>
      </c>
      <c r="C14" t="s">
        <v>14</v>
      </c>
      <c r="D14">
        <v>6</v>
      </c>
      <c r="E14" t="s">
        <v>20</v>
      </c>
      <c r="F14" t="s">
        <v>23</v>
      </c>
      <c r="G14">
        <v>2</v>
      </c>
      <c r="H14">
        <v>1</v>
      </c>
      <c r="I14">
        <v>5</v>
      </c>
      <c r="J14">
        <v>1</v>
      </c>
      <c r="K14">
        <v>5</v>
      </c>
      <c r="L14">
        <v>1</v>
      </c>
      <c r="M14">
        <v>5</v>
      </c>
      <c r="N14">
        <v>1</v>
      </c>
      <c r="O14">
        <v>4</v>
      </c>
      <c r="P14">
        <v>1</v>
      </c>
      <c r="Q14" t="s">
        <v>6</v>
      </c>
      <c r="R14">
        <v>5</v>
      </c>
      <c r="S14">
        <v>5</v>
      </c>
      <c r="T14">
        <v>3</v>
      </c>
    </row>
    <row r="15" spans="1:20" x14ac:dyDescent="0.3">
      <c r="G15" s="3" t="s">
        <v>62</v>
      </c>
      <c r="H15" s="3" t="s">
        <v>62</v>
      </c>
      <c r="I15" s="3" t="s">
        <v>62</v>
      </c>
      <c r="J15" s="3" t="s">
        <v>62</v>
      </c>
      <c r="K15" s="3" t="s">
        <v>62</v>
      </c>
      <c r="L15" s="3" t="s">
        <v>62</v>
      </c>
      <c r="M15" s="3" t="s">
        <v>62</v>
      </c>
      <c r="N15" s="3" t="s">
        <v>62</v>
      </c>
      <c r="O15" s="3" t="s">
        <v>62</v>
      </c>
      <c r="P15" s="3" t="s">
        <v>62</v>
      </c>
    </row>
    <row r="16" spans="1:20" x14ac:dyDescent="0.3">
      <c r="G16">
        <f>MEDIAN(G2:G14)</f>
        <v>4</v>
      </c>
      <c r="H16">
        <f t="shared" ref="H16:P16" si="0">MEDIAN(H2:H14)</f>
        <v>1</v>
      </c>
      <c r="I16">
        <f t="shared" si="0"/>
        <v>5</v>
      </c>
      <c r="J16">
        <f t="shared" si="0"/>
        <v>1</v>
      </c>
      <c r="K16">
        <f t="shared" si="0"/>
        <v>4</v>
      </c>
      <c r="L16">
        <f t="shared" si="0"/>
        <v>1</v>
      </c>
      <c r="M16">
        <f t="shared" si="0"/>
        <v>5</v>
      </c>
      <c r="N16">
        <f t="shared" si="0"/>
        <v>1</v>
      </c>
      <c r="O16">
        <f t="shared" si="0"/>
        <v>4</v>
      </c>
      <c r="P16">
        <f t="shared" si="0"/>
        <v>1</v>
      </c>
    </row>
    <row r="17" spans="1:20" x14ac:dyDescent="0.3">
      <c r="A17" t="s">
        <v>40</v>
      </c>
      <c r="B17" t="s">
        <v>44</v>
      </c>
      <c r="D17" t="s">
        <v>44</v>
      </c>
      <c r="E17" t="s">
        <v>49</v>
      </c>
      <c r="F17" t="s">
        <v>46</v>
      </c>
      <c r="G17" s="3" t="s">
        <v>44</v>
      </c>
      <c r="H17" s="3" t="s">
        <v>44</v>
      </c>
      <c r="I17" s="3" t="s">
        <v>44</v>
      </c>
      <c r="J17" s="3" t="s">
        <v>44</v>
      </c>
      <c r="K17" s="3" t="s">
        <v>44</v>
      </c>
      <c r="L17" s="3" t="s">
        <v>44</v>
      </c>
      <c r="M17" s="3" t="s">
        <v>44</v>
      </c>
      <c r="N17" s="3" t="s">
        <v>44</v>
      </c>
      <c r="O17" s="3" t="s">
        <v>44</v>
      </c>
      <c r="P17" s="3" t="s">
        <v>44</v>
      </c>
      <c r="R17" t="s">
        <v>44</v>
      </c>
      <c r="S17" t="s">
        <v>44</v>
      </c>
      <c r="T17" t="s">
        <v>44</v>
      </c>
    </row>
    <row r="18" spans="1:20" x14ac:dyDescent="0.3">
      <c r="A18" t="s">
        <v>41</v>
      </c>
      <c r="B18">
        <f>AVERAGE(B2:B14)</f>
        <v>22.846153846153847</v>
      </c>
      <c r="D18">
        <f>AVERAGE(D2:D14)</f>
        <v>6.615384615384615</v>
      </c>
      <c r="E18" t="s">
        <v>50</v>
      </c>
      <c r="F18" t="s">
        <v>47</v>
      </c>
      <c r="G18">
        <f>AVERAGE(G2:G14)</f>
        <v>3.3076923076923075</v>
      </c>
      <c r="H18">
        <f t="shared" ref="H18:P18" si="1">AVERAGE(H2:H14)</f>
        <v>1.4615384615384615</v>
      </c>
      <c r="I18">
        <f t="shared" si="1"/>
        <v>4.7692307692307692</v>
      </c>
      <c r="J18">
        <f t="shared" si="1"/>
        <v>1</v>
      </c>
      <c r="K18">
        <f t="shared" si="1"/>
        <v>4.1538461538461542</v>
      </c>
      <c r="L18">
        <f t="shared" si="1"/>
        <v>1.3846153846153846</v>
      </c>
      <c r="M18">
        <f t="shared" si="1"/>
        <v>4.7692307692307692</v>
      </c>
      <c r="N18">
        <f t="shared" si="1"/>
        <v>1.2307692307692308</v>
      </c>
      <c r="O18">
        <f t="shared" si="1"/>
        <v>4.384615384615385</v>
      </c>
      <c r="P18">
        <f t="shared" si="1"/>
        <v>1.0769230769230769</v>
      </c>
      <c r="R18">
        <f>AVERAGE(R2:R14)</f>
        <v>4.384615384615385</v>
      </c>
      <c r="S18">
        <f t="shared" ref="S18:T18" si="2">AVERAGE(S2:S14)</f>
        <v>4.9230769230769234</v>
      </c>
      <c r="T18">
        <f t="shared" si="2"/>
        <v>3.5384615384615383</v>
      </c>
    </row>
    <row r="19" spans="1:20" x14ac:dyDescent="0.3">
      <c r="A19" t="s">
        <v>42</v>
      </c>
      <c r="B19" t="s">
        <v>45</v>
      </c>
      <c r="D19" t="s">
        <v>45</v>
      </c>
      <c r="F19" t="s">
        <v>48</v>
      </c>
      <c r="G19" s="3" t="s">
        <v>45</v>
      </c>
      <c r="H19" s="3" t="s">
        <v>45</v>
      </c>
      <c r="I19" s="3" t="s">
        <v>45</v>
      </c>
      <c r="J19" s="3" t="s">
        <v>45</v>
      </c>
      <c r="K19" s="3" t="s">
        <v>45</v>
      </c>
      <c r="L19" s="3" t="s">
        <v>45</v>
      </c>
      <c r="M19" s="3" t="s">
        <v>45</v>
      </c>
      <c r="N19" s="3" t="s">
        <v>45</v>
      </c>
      <c r="O19" s="3" t="s">
        <v>45</v>
      </c>
      <c r="P19" s="3" t="s">
        <v>45</v>
      </c>
      <c r="R19" t="s">
        <v>45</v>
      </c>
      <c r="S19" t="s">
        <v>45</v>
      </c>
      <c r="T19" t="s">
        <v>45</v>
      </c>
    </row>
    <row r="20" spans="1:20" x14ac:dyDescent="0.3">
      <c r="A20" t="s">
        <v>43</v>
      </c>
      <c r="B20">
        <f>_xlfn.STDEV.P(B2:B14)</f>
        <v>2.4759195291432432</v>
      </c>
      <c r="D20">
        <f>_xlfn.STDEV.P(D2:D14)</f>
        <v>4.086346149321054</v>
      </c>
      <c r="G20">
        <f>_xlfn.STDEV.P(G2:G14)</f>
        <v>1.2015768732164085</v>
      </c>
      <c r="H20">
        <f t="shared" ref="H20:P20" si="3">_xlfn.STDEV.P(H2:H14)</f>
        <v>0.8426500884694863</v>
      </c>
      <c r="I20">
        <f t="shared" si="3"/>
        <v>0.42132504423474321</v>
      </c>
      <c r="J20">
        <f t="shared" si="3"/>
        <v>0</v>
      </c>
      <c r="K20">
        <f t="shared" si="3"/>
        <v>0.86345939694783269</v>
      </c>
      <c r="L20">
        <f t="shared" si="3"/>
        <v>0.62492603112584311</v>
      </c>
      <c r="M20">
        <f t="shared" si="3"/>
        <v>0.42132504423474321</v>
      </c>
      <c r="N20">
        <f t="shared" si="3"/>
        <v>0.42132504423474315</v>
      </c>
      <c r="O20">
        <f t="shared" si="3"/>
        <v>0.62492603112584311</v>
      </c>
      <c r="P20">
        <f t="shared" si="3"/>
        <v>0.26646935501059649</v>
      </c>
      <c r="R20">
        <f>_xlfn.STDEV.P(R2:R14)</f>
        <v>0.92307692307692313</v>
      </c>
      <c r="S20">
        <f t="shared" ref="S20:T20" si="4">_xlfn.STDEV.P(S2:S14)</f>
        <v>0.26646935501059643</v>
      </c>
      <c r="T20">
        <f t="shared" si="4"/>
        <v>1.08240363688233</v>
      </c>
    </row>
    <row r="21" spans="1:20" x14ac:dyDescent="0.3">
      <c r="A21" s="2"/>
      <c r="B21" s="2"/>
      <c r="C21" s="2"/>
      <c r="D21" s="2"/>
      <c r="E21" s="2"/>
      <c r="F21" s="2"/>
      <c r="G21" s="2"/>
      <c r="H21" s="2"/>
      <c r="I21" s="2"/>
      <c r="J21" s="2"/>
      <c r="K21" s="2"/>
      <c r="L21" s="2"/>
      <c r="M21" s="2"/>
      <c r="N21" s="2"/>
      <c r="O21" s="2"/>
      <c r="P21" s="2"/>
      <c r="R21" t="s">
        <v>62</v>
      </c>
      <c r="S21" t="s">
        <v>62</v>
      </c>
      <c r="T21" t="s">
        <v>62</v>
      </c>
    </row>
    <row r="22" spans="1:20" x14ac:dyDescent="0.3">
      <c r="A22" t="s">
        <v>54</v>
      </c>
      <c r="C22" t="s">
        <v>51</v>
      </c>
      <c r="G22">
        <f>G18-1</f>
        <v>2.3076923076923075</v>
      </c>
      <c r="H22">
        <f>5-H18</f>
        <v>3.5384615384615383</v>
      </c>
      <c r="I22">
        <f>I18-1</f>
        <v>3.7692307692307692</v>
      </c>
      <c r="J22">
        <f>5-J18</f>
        <v>4</v>
      </c>
      <c r="K22">
        <f>K18-1</f>
        <v>3.1538461538461542</v>
      </c>
      <c r="L22">
        <f>5-L18</f>
        <v>3.6153846153846154</v>
      </c>
      <c r="M22">
        <f>M18-1</f>
        <v>3.7692307692307692</v>
      </c>
      <c r="N22">
        <f>5-N18</f>
        <v>3.7692307692307692</v>
      </c>
      <c r="O22">
        <f>O18-1</f>
        <v>3.384615384615385</v>
      </c>
      <c r="P22">
        <f>5-P18</f>
        <v>3.9230769230769234</v>
      </c>
      <c r="R22">
        <f>MEDIAN(R2:R14)</f>
        <v>5</v>
      </c>
      <c r="S22">
        <f t="shared" ref="S22:T22" si="5">MEDIAN(S2:S14)</f>
        <v>5</v>
      </c>
      <c r="T22">
        <f t="shared" si="5"/>
        <v>4</v>
      </c>
    </row>
    <row r="23" spans="1:20" x14ac:dyDescent="0.3">
      <c r="R23" t="s">
        <v>65</v>
      </c>
      <c r="S23" t="s">
        <v>65</v>
      </c>
      <c r="T23" t="s">
        <v>65</v>
      </c>
    </row>
    <row r="24" spans="1:20" x14ac:dyDescent="0.3">
      <c r="G24" t="s">
        <v>52</v>
      </c>
      <c r="I24">
        <f>SUM(G22:P22)</f>
        <v>35.230769230769241</v>
      </c>
      <c r="R24">
        <f>MIN(R2:R14)</f>
        <v>2</v>
      </c>
      <c r="S24">
        <f t="shared" ref="S24:T24" si="6">MIN(S2:S14)</f>
        <v>4</v>
      </c>
      <c r="T24">
        <f t="shared" si="6"/>
        <v>1</v>
      </c>
    </row>
    <row r="25" spans="1:20" x14ac:dyDescent="0.3">
      <c r="G25" t="s">
        <v>53</v>
      </c>
      <c r="I25">
        <f>I24*2.5</f>
        <v>88.076923076923094</v>
      </c>
      <c r="R25" t="s">
        <v>66</v>
      </c>
      <c r="S25" t="s">
        <v>66</v>
      </c>
      <c r="T25" t="s">
        <v>66</v>
      </c>
    </row>
    <row r="26" spans="1:20" x14ac:dyDescent="0.3">
      <c r="A26" s="2"/>
      <c r="B26" s="2"/>
      <c r="C26" s="2"/>
      <c r="D26" s="2"/>
      <c r="E26" s="2"/>
      <c r="F26" s="2"/>
      <c r="G26" s="2"/>
      <c r="H26" s="2"/>
      <c r="I26" s="2"/>
      <c r="J26" s="2"/>
      <c r="K26" s="2"/>
      <c r="L26" s="2"/>
      <c r="M26" s="2"/>
      <c r="N26" s="2"/>
      <c r="O26" s="2"/>
      <c r="P26" s="2"/>
      <c r="R26">
        <f>MAX(R2:R14)</f>
        <v>5</v>
      </c>
      <c r="S26">
        <f t="shared" ref="S26:T26" si="7">MAX(S2:S14)</f>
        <v>5</v>
      </c>
      <c r="T26">
        <f t="shared" si="7"/>
        <v>5</v>
      </c>
    </row>
    <row r="28" spans="1:20" x14ac:dyDescent="0.3">
      <c r="C28" t="s">
        <v>58</v>
      </c>
      <c r="D28">
        <v>8</v>
      </c>
      <c r="G28" s="4" t="s">
        <v>68</v>
      </c>
      <c r="H28" s="4"/>
      <c r="I28" t="s">
        <v>55</v>
      </c>
      <c r="J28" t="s">
        <v>69</v>
      </c>
    </row>
    <row r="29" spans="1:20" x14ac:dyDescent="0.3">
      <c r="C29" t="s">
        <v>59</v>
      </c>
      <c r="D29">
        <v>3</v>
      </c>
    </row>
    <row r="30" spans="1:20" x14ac:dyDescent="0.3">
      <c r="C30" t="s">
        <v>60</v>
      </c>
      <c r="D30">
        <v>1</v>
      </c>
    </row>
    <row r="31" spans="1:20" x14ac:dyDescent="0.3">
      <c r="C31" t="s">
        <v>61</v>
      </c>
      <c r="D31">
        <v>1</v>
      </c>
    </row>
    <row r="32" spans="1:20" x14ac:dyDescent="0.3">
      <c r="G32" t="s">
        <v>70</v>
      </c>
      <c r="I32" t="s">
        <v>56</v>
      </c>
      <c r="J32" t="s">
        <v>57</v>
      </c>
    </row>
    <row r="35" spans="6:16" x14ac:dyDescent="0.3">
      <c r="F35" t="s">
        <v>63</v>
      </c>
      <c r="G35">
        <f>MIN(G2:G14)</f>
        <v>1</v>
      </c>
      <c r="H35">
        <f t="shared" ref="H35:P35" si="8">MIN(H2:H14)</f>
        <v>1</v>
      </c>
      <c r="I35">
        <f t="shared" si="8"/>
        <v>4</v>
      </c>
      <c r="J35">
        <f t="shared" si="8"/>
        <v>1</v>
      </c>
      <c r="K35">
        <f t="shared" si="8"/>
        <v>3</v>
      </c>
      <c r="L35">
        <f t="shared" si="8"/>
        <v>1</v>
      </c>
      <c r="M35">
        <f t="shared" si="8"/>
        <v>4</v>
      </c>
      <c r="N35">
        <f t="shared" si="8"/>
        <v>1</v>
      </c>
      <c r="O35">
        <f t="shared" si="8"/>
        <v>3</v>
      </c>
      <c r="P35">
        <f t="shared" si="8"/>
        <v>1</v>
      </c>
    </row>
    <row r="36" spans="6:16" x14ac:dyDescent="0.3">
      <c r="F36" t="s">
        <v>64</v>
      </c>
      <c r="G36">
        <f>MAX(G2:G14)</f>
        <v>5</v>
      </c>
      <c r="H36">
        <f t="shared" ref="H36:P36" si="9">MAX(H2:H14)</f>
        <v>4</v>
      </c>
      <c r="I36">
        <f t="shared" si="9"/>
        <v>5</v>
      </c>
      <c r="J36">
        <f t="shared" si="9"/>
        <v>1</v>
      </c>
      <c r="K36">
        <f t="shared" si="9"/>
        <v>5</v>
      </c>
      <c r="L36">
        <f t="shared" si="9"/>
        <v>3</v>
      </c>
      <c r="M36">
        <f t="shared" si="9"/>
        <v>5</v>
      </c>
      <c r="N36">
        <f t="shared" si="9"/>
        <v>2</v>
      </c>
      <c r="O36">
        <f t="shared" si="9"/>
        <v>5</v>
      </c>
      <c r="P36">
        <f t="shared" si="9"/>
        <v>2</v>
      </c>
    </row>
    <row r="57" spans="5:20" x14ac:dyDescent="0.3">
      <c r="E57" t="s">
        <v>73</v>
      </c>
      <c r="F57" t="s">
        <v>71</v>
      </c>
      <c r="G57" t="s">
        <v>72</v>
      </c>
      <c r="I57" t="s">
        <v>74</v>
      </c>
      <c r="J57" t="s">
        <v>71</v>
      </c>
      <c r="K57" t="s">
        <v>72</v>
      </c>
    </row>
    <row r="58" spans="5:20" x14ac:dyDescent="0.3">
      <c r="F58">
        <v>1</v>
      </c>
      <c r="G58">
        <f>COUNTIF($G$2:$G$14,F58)</f>
        <v>1</v>
      </c>
      <c r="J58">
        <v>1</v>
      </c>
      <c r="K58">
        <f>COUNTIF($T$2:$T$14,J58)</f>
        <v>1</v>
      </c>
    </row>
    <row r="59" spans="5:20" x14ac:dyDescent="0.3">
      <c r="F59">
        <v>2</v>
      </c>
      <c r="G59">
        <f t="shared" ref="G59:G62" si="10">COUNTIF($G$2:$G$14,F59)</f>
        <v>3</v>
      </c>
      <c r="J59">
        <v>2</v>
      </c>
      <c r="K59">
        <f t="shared" ref="K59:K62" si="11">COUNTIF($T$2:$T$14,J59)</f>
        <v>1</v>
      </c>
    </row>
    <row r="60" spans="5:20" x14ac:dyDescent="0.3">
      <c r="F60">
        <v>3</v>
      </c>
      <c r="G60">
        <f t="shared" si="10"/>
        <v>2</v>
      </c>
      <c r="J60">
        <v>3</v>
      </c>
      <c r="K60">
        <f t="shared" si="11"/>
        <v>3</v>
      </c>
    </row>
    <row r="61" spans="5:20" x14ac:dyDescent="0.3">
      <c r="F61">
        <v>4</v>
      </c>
      <c r="G61">
        <f t="shared" si="10"/>
        <v>5</v>
      </c>
      <c r="J61">
        <v>4</v>
      </c>
      <c r="K61">
        <f t="shared" si="11"/>
        <v>6</v>
      </c>
    </row>
    <row r="62" spans="5:20" x14ac:dyDescent="0.3">
      <c r="F62">
        <v>5</v>
      </c>
      <c r="G62">
        <f t="shared" si="10"/>
        <v>2</v>
      </c>
      <c r="J62">
        <v>5</v>
      </c>
      <c r="K62">
        <f t="shared" si="11"/>
        <v>2</v>
      </c>
    </row>
    <row r="63" spans="5:20" x14ac:dyDescent="0.3">
      <c r="R63" t="s">
        <v>75</v>
      </c>
      <c r="S63" t="s">
        <v>76</v>
      </c>
    </row>
    <row r="64" spans="5:20" x14ac:dyDescent="0.3">
      <c r="R64">
        <v>5</v>
      </c>
      <c r="S64">
        <v>4</v>
      </c>
      <c r="T64" s="6"/>
    </row>
    <row r="65" spans="18:20" x14ac:dyDescent="0.3">
      <c r="R65">
        <v>4</v>
      </c>
      <c r="S65">
        <v>4</v>
      </c>
      <c r="T65" s="6"/>
    </row>
    <row r="66" spans="18:20" x14ac:dyDescent="0.3">
      <c r="R66" s="5">
        <v>2</v>
      </c>
      <c r="S66" s="5">
        <v>2</v>
      </c>
      <c r="T66" s="6"/>
    </row>
    <row r="67" spans="18:20" x14ac:dyDescent="0.3">
      <c r="R67" s="5">
        <v>2</v>
      </c>
      <c r="S67">
        <v>4</v>
      </c>
      <c r="T67" s="6"/>
    </row>
    <row r="68" spans="18:20" x14ac:dyDescent="0.3">
      <c r="R68">
        <v>4</v>
      </c>
      <c r="S68">
        <v>5</v>
      </c>
      <c r="T68" s="6"/>
    </row>
    <row r="69" spans="18:20" x14ac:dyDescent="0.3">
      <c r="R69">
        <v>4</v>
      </c>
      <c r="S69">
        <v>4</v>
      </c>
      <c r="T69" s="6"/>
    </row>
    <row r="70" spans="18:20" x14ac:dyDescent="0.3">
      <c r="R70">
        <v>4</v>
      </c>
      <c r="S70">
        <v>4</v>
      </c>
      <c r="T70" s="6"/>
    </row>
    <row r="71" spans="18:20" x14ac:dyDescent="0.3">
      <c r="R71" s="6">
        <v>3</v>
      </c>
      <c r="S71">
        <v>4</v>
      </c>
      <c r="T71" s="6"/>
    </row>
    <row r="72" spans="18:20" x14ac:dyDescent="0.3">
      <c r="R72" s="7">
        <v>1</v>
      </c>
      <c r="S72" s="7">
        <v>1</v>
      </c>
      <c r="T72" s="6"/>
    </row>
    <row r="73" spans="18:20" x14ac:dyDescent="0.3">
      <c r="R73" s="6">
        <v>3</v>
      </c>
      <c r="S73" s="6">
        <v>3</v>
      </c>
      <c r="T73" s="6"/>
    </row>
    <row r="74" spans="18:20" x14ac:dyDescent="0.3">
      <c r="R74">
        <v>4</v>
      </c>
      <c r="S74">
        <v>5</v>
      </c>
      <c r="T74" s="6"/>
    </row>
    <row r="75" spans="18:20" x14ac:dyDescent="0.3">
      <c r="R75">
        <v>5</v>
      </c>
      <c r="S75" s="6">
        <v>3</v>
      </c>
      <c r="T75" s="6"/>
    </row>
    <row r="76" spans="18:20" x14ac:dyDescent="0.3">
      <c r="R76" s="5">
        <v>2</v>
      </c>
      <c r="S76" s="6">
        <v>3</v>
      </c>
    </row>
  </sheetData>
  <pageMargins left="0.7" right="0.7" top="0.78740157499999996" bottom="0.78740157499999996" header="0.3" footer="0.3"/>
  <drawing r:id="rId1"/>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data_wizard_study_2020-02-15_16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Bianca Lien</dc:creator>
  <cp:lastModifiedBy>Bianca Lien</cp:lastModifiedBy>
  <dcterms:created xsi:type="dcterms:W3CDTF">2020-02-15T16:34:54Z</dcterms:created>
  <dcterms:modified xsi:type="dcterms:W3CDTF">2020-02-16T22:24:53Z</dcterms:modified>
</cp:coreProperties>
</file>