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F0557B4E-DADE-4CC1-B42C-2E2A258EA995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<sst xmlns="http://schemas.openxmlformats.org/spreadsheetml/2006/main" count="725" uniqueCount="291">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</sst>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mm/dd/yyyy\ hh:mm"/>
    <numFmt numFmtId="166" formatCode="0_ ;\-0\ "/>
    <numFmt numFmtId="167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2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4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4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44" fontId="0" fillId="0" borderId="43" xfId="2" applyFont="1" applyBorder="1" applyAlignment="1">
      <alignment horizont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4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8" xfId="2" applyFont="1" applyBorder="1" applyAlignment="1">
      <alignment horizontal="left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7" xfId="0" applyBorder="1"/>
    <xf numFmtId="44" fontId="0" fillId="0" borderId="57" xfId="2" applyFont="1" applyBorder="1"/>
    <xf numFmtId="0" fontId="1" fillId="5" borderId="57" xfId="0" applyFont="1" applyFill="1" applyBorder="1" applyAlignment="1">
      <alignment horizontal="center"/>
    </xf>
    <xf numFmtId="4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4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4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4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4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21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  <xf numFmtId="49" fontId="1" fillId="0" borderId="0" xfId="0" applyNumberFormat="1" applyFont="1" applyAlignment="1" applyProtection="1">
      <alignment horizontal="left"/>
      <protection locked="0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3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333375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333375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696981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7</xdr:col>
          <xdr:colOff>1134717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695739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279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250</v>
      </c>
      <c r="G13" s="35"/>
      <c r="H13" s="35"/>
      <c r="I13" s="35"/>
      <c r="J13" s="35" t="s">
        <v>250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250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39" t="s">
        <v>41</v>
      </c>
      <c r="E1" s="139"/>
      <c r="F1" s="139"/>
      <c r="G1" s="139"/>
      <c r="H1" s="139"/>
      <c r="I1" s="9"/>
    </row>
    <row r="2" spans="1:9" ht="15" customHeight="1" x14ac:dyDescent="0.25">
      <c r="A2" s="4"/>
      <c r="C2" s="5"/>
      <c r="D2" s="139"/>
      <c r="E2" s="139"/>
      <c r="F2" s="139"/>
      <c r="G2" s="139"/>
      <c r="H2" s="139"/>
    </row>
    <row r="3" spans="1:9" ht="15" customHeight="1" x14ac:dyDescent="0.25">
      <c r="A3" s="4"/>
      <c r="C3" s="5"/>
      <c r="D3" s="139"/>
      <c r="E3" s="139"/>
      <c r="F3" s="139"/>
      <c r="G3" s="139"/>
      <c r="H3" s="139"/>
    </row>
    <row r="4" spans="1:9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9" ht="15" customHeight="1" x14ac:dyDescent="0.25">
      <c r="A5" s="6"/>
      <c r="B5" s="7"/>
      <c r="C5" s="8"/>
      <c r="D5" s="143">
        <v>45361.559583333335</v>
      </c>
      <c r="E5" s="144"/>
      <c r="F5" s="94"/>
      <c r="G5" s="145">
        <v>2964</v>
      </c>
      <c r="H5" s="146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283</v>
      </c>
    </row>
    <row r="13" spans="1:9" x14ac:dyDescent="0.25">
      <c r="A13" t="s">
        <v>3</v>
      </c>
      <c r="B13" s="112" t="s">
        <v>284</v>
      </c>
      <c r="C13" s="147" t="s">
        <v>5</v>
      </c>
      <c r="D13" s="147"/>
      <c r="E13" s="112" t="s">
        <v>131</v>
      </c>
      <c r="F13" s="97"/>
      <c r="G13" s="97"/>
    </row>
    <row r="14" spans="1:9" x14ac:dyDescent="0.25">
      <c r="A14" t="s">
        <v>4</v>
      </c>
      <c r="B14" s="112" t="s">
        <v>27</v>
      </c>
      <c r="C14" s="147" t="s">
        <v>30</v>
      </c>
      <c r="D14" s="147"/>
      <c r="E14" s="259" t="s">
        <v>286</v>
      </c>
      <c r="F14" s="97"/>
      <c r="G14" s="97"/>
    </row>
    <row r="15" spans="1:9" x14ac:dyDescent="0.25">
      <c r="A15" t="s">
        <v>191</v>
      </c>
      <c r="B15" s="113" t="s">
        <v>115</v>
      </c>
      <c r="C15" s="147" t="s">
        <v>6</v>
      </c>
      <c r="D15" s="147"/>
      <c r="E15" s="148"/>
      <c r="F15" s="148"/>
      <c r="G15" s="148"/>
    </row>
    <row r="16" spans="1:9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285</v>
      </c>
      <c r="C25" s="149"/>
      <c r="D25" s="97"/>
      <c r="E25" t="s">
        <v>15</v>
      </c>
      <c r="F25" s="137" t="s">
        <v>280</v>
      </c>
      <c r="G25" s="137"/>
      <c r="H25" s="137"/>
    </row>
    <row r="26" spans="1:8" x14ac:dyDescent="0.25">
      <c r="A26" t="s">
        <v>14</v>
      </c>
      <c r="B26" s="137" t="s">
        <v>287</v>
      </c>
      <c r="C26" s="137"/>
      <c r="D26" s="97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288</v>
      </c>
      <c r="C28" s="137"/>
      <c r="D28" s="97"/>
      <c r="E28" t="s">
        <v>251</v>
      </c>
      <c r="F28" s="137" t="s">
        <v>281</v>
      </c>
      <c r="G28" s="137"/>
      <c r="H28" s="137"/>
    </row>
    <row r="29" spans="1:8" x14ac:dyDescent="0.25">
      <c r="A29" t="s">
        <v>12</v>
      </c>
      <c r="B29" s="137" t="s">
        <v>289</v>
      </c>
      <c r="C29" s="137"/>
      <c r="D29" s="97"/>
      <c r="E29" t="s">
        <v>10</v>
      </c>
      <c r="F29" s="137" t="s">
        <v>282</v>
      </c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54"/>
      <c r="B32" s="154"/>
      <c r="C32" s="154"/>
      <c r="D32" s="154"/>
      <c r="E32" s="154"/>
      <c r="F32" s="154"/>
      <c r="G32" s="154"/>
      <c r="H32" s="154"/>
    </row>
    <row r="33" spans="1:8" s="97" customFormat="1" x14ac:dyDescent="0.25">
      <c r="A33" s="155" t="s">
        <v>216</v>
      </c>
      <c r="B33" s="155"/>
      <c r="C33" s="155"/>
      <c r="D33" s="155"/>
      <c r="E33" s="155"/>
      <c r="F33" s="155"/>
      <c r="G33" s="155"/>
      <c r="H33" s="155"/>
    </row>
    <row r="34" spans="1:8" s="97" customFormat="1" ht="15" customHeight="1" x14ac:dyDescent="0.25">
      <c r="A34" s="154"/>
      <c r="B34" s="154"/>
      <c r="C34" s="154"/>
      <c r="D34" s="154"/>
      <c r="E34" s="154"/>
      <c r="F34" s="154"/>
      <c r="G34" s="154"/>
      <c r="H34" s="154"/>
    </row>
    <row r="35" spans="1:8" s="97" customFormat="1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s="97" customFormat="1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s="97" customFormat="1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s="97" customFormat="1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s="97" customFormat="1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s="97" customFormat="1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s="97" customFormat="1" x14ac:dyDescent="0.25">
      <c r="A41" s="156"/>
      <c r="B41" s="156"/>
      <c r="C41" s="156"/>
      <c r="D41" s="156"/>
      <c r="E41" s="156"/>
      <c r="F41" s="156"/>
      <c r="G41" s="156"/>
      <c r="H41" s="156"/>
    </row>
    <row r="42" spans="1:8" s="97" customFormat="1" x14ac:dyDescent="0.25">
      <c r="A42" s="153"/>
      <c r="B42" s="153"/>
      <c r="C42" s="153"/>
      <c r="D42" s="153"/>
      <c r="E42" s="153"/>
      <c r="F42" s="153"/>
      <c r="G42" s="153"/>
      <c r="H42" s="153"/>
    </row>
    <row r="43" spans="1:8" s="97" customFormat="1" x14ac:dyDescent="0.25">
      <c r="A43" s="157" t="s">
        <v>240</v>
      </c>
      <c r="B43" s="157"/>
      <c r="C43" s="157"/>
      <c r="E43" s="158"/>
      <c r="F43" s="158"/>
      <c r="G43" s="158"/>
      <c r="H43" s="158"/>
    </row>
    <row r="44" spans="1:8" x14ac:dyDescent="0.25">
      <c r="A44" s="147" t="s">
        <v>214</v>
      </c>
      <c r="B44" s="147"/>
      <c r="C44" s="147"/>
      <c r="E44" s="141" t="s">
        <v>37</v>
      </c>
      <c r="F44" s="141"/>
      <c r="G44" s="141"/>
      <c r="H44" s="141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7"/>
      <c r="C47" s="147"/>
      <c r="D47" s="147"/>
      <c r="E47" s="147"/>
      <c r="F47" s="147"/>
      <c r="G47" s="9"/>
      <c r="H47" s="9"/>
    </row>
    <row r="48" spans="1:8" x14ac:dyDescent="0.25">
      <c r="A48" s="9"/>
      <c r="B48" s="141" t="s">
        <v>212</v>
      </c>
      <c r="C48" s="141"/>
      <c r="D48" s="141"/>
      <c r="E48" s="141"/>
      <c r="F48" s="141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4" t="s">
        <v>279</v>
      </c>
      <c r="C50" s="134"/>
      <c r="D50" s="135" t="s">
        <v>201</v>
      </c>
      <c r="E50" s="135"/>
      <c r="F50" s="136">
        <v>45361.559583333335</v>
      </c>
      <c r="G50" s="134"/>
      <c r="H50" s="134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202</v>
      </c>
      <c r="B52" s="134"/>
      <c r="C52" s="134"/>
      <c r="D52" s="135" t="s">
        <v>203</v>
      </c>
      <c r="E52" s="135"/>
      <c r="F52" s="136"/>
      <c r="G52" s="134"/>
      <c r="H52" s="134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45042.578402777777</v>
      </c>
      <c r="E5" s="160"/>
      <c r="F5" s="94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47" t="s">
        <v>5</v>
      </c>
      <c r="D13" s="147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7" t="s">
        <v>30</v>
      </c>
      <c r="D14" s="147"/>
      <c r="E14" s="259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49" t="s">
        <v>285</v>
      </c>
      <c r="C25" s="149"/>
      <c r="D25" s="97"/>
      <c r="E25" t="s">
        <v>15</v>
      </c>
      <c r="F25" s="137" t="s">
        <v>280</v>
      </c>
      <c r="G25" s="137"/>
      <c r="H25" s="137"/>
    </row>
    <row r="26" spans="1:8" x14ac:dyDescent="0.25">
      <c r="A26" t="s">
        <v>14</v>
      </c>
      <c r="B26" s="137" t="s">
        <v>287</v>
      </c>
      <c r="C26" s="137"/>
      <c r="D26" s="97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288</v>
      </c>
      <c r="C28" s="137"/>
      <c r="D28" s="97"/>
      <c r="E28" t="s">
        <v>11</v>
      </c>
      <c r="F28" s="137" t="s">
        <v>281</v>
      </c>
      <c r="G28" s="137"/>
      <c r="H28" s="137"/>
    </row>
    <row r="29" spans="1:8" x14ac:dyDescent="0.25">
      <c r="A29" t="s">
        <v>12</v>
      </c>
      <c r="B29" s="137" t="s">
        <v>289</v>
      </c>
      <c r="C29" s="137"/>
      <c r="D29" s="97"/>
      <c r="E29" t="s">
        <v>10</v>
      </c>
      <c r="F29" s="137" t="s">
        <v>282</v>
      </c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290</v>
      </c>
      <c r="C46" s="134"/>
      <c r="D46" s="135" t="s">
        <v>201</v>
      </c>
      <c r="E46" s="135"/>
      <c r="F46" s="136">
        <v>45042.578402777777</v>
      </c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4" t="s">
        <v>279</v>
      </c>
      <c r="C48" s="134"/>
      <c r="D48" s="135" t="s">
        <v>203</v>
      </c>
      <c r="E48" s="135"/>
      <c r="F48" s="136">
        <v>45361.559965277775</v>
      </c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278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45361.675405092596</v>
      </c>
      <c r="E5" s="160"/>
      <c r="F5" s="94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47" t="s">
        <v>5</v>
      </c>
      <c r="D13" s="147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7" t="s">
        <v>30</v>
      </c>
      <c r="D14" s="147"/>
      <c r="E14" s="259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49" t="s">
        <v>285</v>
      </c>
      <c r="C25" s="149"/>
      <c r="D25" s="97"/>
      <c r="E25" t="s">
        <v>15</v>
      </c>
      <c r="F25" s="137" t="s">
        <v>280</v>
      </c>
      <c r="G25" s="137"/>
      <c r="H25" s="137"/>
    </row>
    <row r="26" spans="1:8" x14ac:dyDescent="0.25">
      <c r="A26" t="s">
        <v>14</v>
      </c>
      <c r="B26" s="137" t="s">
        <v>287</v>
      </c>
      <c r="C26" s="137"/>
      <c r="D26" s="97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288</v>
      </c>
      <c r="C28" s="137"/>
      <c r="D28" s="97"/>
      <c r="E28" t="s">
        <v>11</v>
      </c>
      <c r="F28" s="137" t="s">
        <v>281</v>
      </c>
      <c r="G28" s="137"/>
      <c r="H28" s="137"/>
    </row>
    <row r="29" spans="1:8" x14ac:dyDescent="0.25">
      <c r="A29" t="s">
        <v>12</v>
      </c>
      <c r="B29" s="137" t="s">
        <v>289</v>
      </c>
      <c r="C29" s="137"/>
      <c r="D29" s="97"/>
      <c r="E29" t="s">
        <v>10</v>
      </c>
      <c r="F29" s="137" t="s">
        <v>282</v>
      </c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279</v>
      </c>
      <c r="C46" s="134"/>
      <c r="D46" s="135" t="s">
        <v>201</v>
      </c>
      <c r="E46" s="135"/>
      <c r="F46" s="136">
        <v>45361.675405092596</v>
      </c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4"/>
      <c r="C48" s="134"/>
      <c r="D48" s="135" t="s">
        <v>203</v>
      </c>
      <c r="E48" s="135"/>
      <c r="F48" s="136"/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217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45050.75984953704</v>
      </c>
      <c r="E5" s="160"/>
      <c r="F5" s="94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47" t="s">
        <v>5</v>
      </c>
      <c r="D13" s="147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7" t="s">
        <v>30</v>
      </c>
      <c r="D14" s="147"/>
      <c r="E14" s="259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285</v>
      </c>
      <c r="C25" s="149"/>
      <c r="D25" s="97"/>
      <c r="E25" t="s">
        <v>15</v>
      </c>
      <c r="F25" s="165" t="s">
        <v>280</v>
      </c>
      <c r="G25" s="165"/>
      <c r="H25" s="165"/>
    </row>
    <row r="26" spans="1:8" x14ac:dyDescent="0.25">
      <c r="A26" t="s">
        <v>14</v>
      </c>
      <c r="B26" s="137" t="s">
        <v>287</v>
      </c>
      <c r="C26" s="137"/>
      <c r="D26" s="97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288</v>
      </c>
      <c r="C28" s="137"/>
      <c r="D28" s="97"/>
      <c r="E28" t="s">
        <v>11</v>
      </c>
      <c r="F28" s="137" t="s">
        <v>281</v>
      </c>
      <c r="G28" s="137"/>
      <c r="H28" s="137"/>
    </row>
    <row r="29" spans="1:8" x14ac:dyDescent="0.25">
      <c r="A29" t="s">
        <v>12</v>
      </c>
      <c r="B29" s="137" t="s">
        <v>289</v>
      </c>
      <c r="C29" s="137"/>
      <c r="D29" s="97"/>
      <c r="E29" t="s">
        <v>10</v>
      </c>
      <c r="F29" s="137" t="s">
        <v>282</v>
      </c>
      <c r="G29" s="137"/>
      <c r="H29" s="137"/>
    </row>
    <row r="31" spans="1:8" s="96" customFormat="1" ht="18.75" x14ac:dyDescent="0.3">
      <c r="A31" s="95" t="s">
        <v>253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6" t="s">
        <v>254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290</v>
      </c>
      <c r="C46" s="134"/>
      <c r="D46" s="135" t="s">
        <v>201</v>
      </c>
      <c r="E46" s="135"/>
      <c r="F46" s="136">
        <v>45050.75984953704</v>
      </c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4" t="s">
        <v>279</v>
      </c>
      <c r="C48" s="134"/>
      <c r="D48" s="135" t="s">
        <v>203</v>
      </c>
      <c r="E48" s="135"/>
      <c r="F48" s="136">
        <v>45361.560266203705</v>
      </c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7" t="s">
        <v>112</v>
      </c>
      <c r="C1" s="178"/>
      <c r="D1" s="178"/>
      <c r="E1" s="178"/>
      <c r="F1" s="178"/>
      <c r="G1" s="178"/>
      <c r="H1" s="178"/>
      <c r="I1" s="178"/>
      <c r="J1" s="178"/>
      <c r="K1" s="179"/>
      <c r="L1" s="168" t="s">
        <v>38</v>
      </c>
      <c r="M1" s="168"/>
      <c r="N1" s="168" t="s">
        <v>39</v>
      </c>
      <c r="O1" s="168"/>
    </row>
    <row r="2" spans="1:15" ht="15" customHeight="1" x14ac:dyDescent="0.25">
      <c r="B2" s="180"/>
      <c r="C2" s="181"/>
      <c r="D2" s="181"/>
      <c r="E2" s="181"/>
      <c r="F2" s="181"/>
      <c r="G2" s="181"/>
      <c r="H2" s="181"/>
      <c r="I2" s="181"/>
      <c r="J2" s="181"/>
      <c r="K2" s="182"/>
      <c r="L2" s="169">
        <f ca="1">NOW()</f>
        <v>45361.675409606483</v>
      </c>
      <c r="M2" s="170"/>
      <c r="N2" s="173">
        <f>IF(Recall!G5="","",Recall!G5)</f>
        <v>2964</v>
      </c>
      <c r="O2" s="174"/>
    </row>
    <row r="3" spans="1:15" ht="15" customHeight="1" x14ac:dyDescent="0.25">
      <c r="B3" s="183"/>
      <c r="C3" s="184"/>
      <c r="D3" s="184"/>
      <c r="E3" s="184"/>
      <c r="F3" s="184"/>
      <c r="G3" s="184"/>
      <c r="H3" s="184"/>
      <c r="I3" s="184"/>
      <c r="J3" s="184"/>
      <c r="K3" s="185"/>
      <c r="L3" s="171"/>
      <c r="M3" s="172"/>
      <c r="N3" s="175"/>
      <c r="O3" s="176"/>
    </row>
    <row r="4" spans="1:15" x14ac:dyDescent="0.25">
      <c r="A4" t="s">
        <v>22</v>
      </c>
      <c r="E4" s="196" t="s">
        <v>16</v>
      </c>
      <c r="F4" s="196"/>
      <c r="G4" s="141" t="str">
        <f>IF(Recall!B25="","",Recall!B25)</f>
        <v>EDVAN PEREIRA</v>
      </c>
      <c r="H4" s="141"/>
      <c r="I4" s="141"/>
      <c r="J4" s="141"/>
      <c r="K4" s="141"/>
      <c r="L4" s="141"/>
      <c r="M4" s="2" t="s">
        <v>14</v>
      </c>
      <c r="N4" s="141" t="str">
        <f>IF(Recall!B26="","",Recall!B26)</f>
        <v>99551-7379</v>
      </c>
      <c r="O4" s="141"/>
    </row>
    <row r="5" spans="1:15" x14ac:dyDescent="0.25">
      <c r="A5" t="s">
        <v>24</v>
      </c>
      <c r="E5" s="197" t="s">
        <v>2</v>
      </c>
      <c r="F5" s="197"/>
      <c r="G5" s="147" t="str">
        <f>IF(Recall!B12="","",Recall!B12)</f>
        <v>FFG-8B13</v>
      </c>
      <c r="H5" s="147"/>
      <c r="I5" s="147"/>
      <c r="J5" s="147"/>
      <c r="K5" s="147"/>
      <c r="L5" s="197" t="s">
        <v>3</v>
      </c>
      <c r="M5" s="197"/>
      <c r="N5" s="147" t="str">
        <f>IF(Recall!B13="","",Recall!B13)</f>
        <v>DUSTER</v>
      </c>
      <c r="O5" s="147"/>
    </row>
    <row r="6" spans="1:15" x14ac:dyDescent="0.25">
      <c r="A6" t="s">
        <v>25</v>
      </c>
      <c r="E6" s="197" t="s">
        <v>5</v>
      </c>
      <c r="F6" s="197"/>
      <c r="G6" s="147" t="str">
        <f>IF(Recall!E13="","",Recall!E13)</f>
        <v>RENAULT</v>
      </c>
      <c r="H6" s="147"/>
      <c r="I6" s="147"/>
      <c r="J6" s="147"/>
      <c r="K6" s="147"/>
      <c r="L6" s="197" t="s">
        <v>4</v>
      </c>
      <c r="M6" s="197"/>
      <c r="N6" s="147" t="str">
        <f>IF(Recall!B14="","",Recall!B14)</f>
        <v>BRANCA</v>
      </c>
      <c r="O6" s="147"/>
    </row>
    <row r="7" spans="1:15" ht="14.25" customHeight="1" x14ac:dyDescent="0.25">
      <c r="D7" s="193" t="s">
        <v>76</v>
      </c>
      <c r="E7" s="194" t="s">
        <v>77</v>
      </c>
    </row>
    <row r="8" spans="1:15" x14ac:dyDescent="0.25">
      <c r="A8" s="11"/>
      <c r="B8" s="11" t="s">
        <v>52</v>
      </c>
      <c r="C8" s="9" t="s">
        <v>75</v>
      </c>
      <c r="D8" s="193"/>
      <c r="E8" s="194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9" t="s">
        <v>81</v>
      </c>
      <c r="H10" s="190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95" t="s">
        <v>78</v>
      </c>
      <c r="E17" s="195" t="s">
        <v>79</v>
      </c>
      <c r="G17" s="189" t="s">
        <v>81</v>
      </c>
      <c r="H17" s="190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95"/>
      <c r="E18" s="195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91" t="s">
        <v>88</v>
      </c>
      <c r="I22" s="191"/>
      <c r="J22" s="191"/>
      <c r="K22" s="191"/>
      <c r="L22" s="191"/>
      <c r="M22" s="191"/>
      <c r="N22" s="191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92" t="s">
        <v>89</v>
      </c>
      <c r="I29" s="192"/>
      <c r="J29" s="192"/>
      <c r="K29" s="192"/>
      <c r="L29" s="192"/>
      <c r="M29" s="192"/>
      <c r="N29" s="192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8" t="s">
        <v>80</v>
      </c>
      <c r="E40" s="14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8" t="s">
        <v>80</v>
      </c>
      <c r="E43" s="14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8" t="s">
        <v>80</v>
      </c>
      <c r="E44" s="14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8" t="s">
        <v>80</v>
      </c>
      <c r="E45" s="14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6" t="s">
        <v>104</v>
      </c>
      <c r="I47" s="187"/>
      <c r="J47" s="187"/>
      <c r="K47" s="11"/>
      <c r="L47" s="11"/>
      <c r="M47" s="11"/>
      <c r="N47" s="11"/>
      <c r="O47" s="11"/>
    </row>
    <row r="48" spans="1:15" x14ac:dyDescent="0.25">
      <c r="G48" s="24"/>
      <c r="H48" s="187"/>
      <c r="I48" s="187"/>
      <c r="J48" s="18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1" t="s">
        <v>118</v>
      </c>
      <c r="B65" s="141"/>
      <c r="D65" s="141" t="s">
        <v>119</v>
      </c>
      <c r="E65" s="141"/>
      <c r="F65" s="141"/>
      <c r="G65" s="141"/>
      <c r="H65" s="141"/>
      <c r="I65" s="141"/>
      <c r="K65" s="141" t="s">
        <v>19</v>
      </c>
      <c r="L65" s="141"/>
      <c r="M65" s="141"/>
      <c r="N65" s="141"/>
      <c r="O65" s="22" t="s">
        <v>122</v>
      </c>
    </row>
    <row r="66" spans="1:15" ht="7.5" customHeight="1" x14ac:dyDescent="0.25">
      <c r="A66" s="198" t="s">
        <v>124</v>
      </c>
      <c r="B66" s="198"/>
      <c r="C66" s="198"/>
      <c r="D66" s="198"/>
      <c r="E66" s="198"/>
      <c r="F66" s="198"/>
      <c r="G66" s="198"/>
      <c r="H66" s="198"/>
      <c r="I66" s="198"/>
      <c r="K66" s="9"/>
      <c r="L66" s="9"/>
      <c r="M66" s="9"/>
      <c r="N66" s="9"/>
      <c r="O66" s="22"/>
    </row>
    <row r="67" spans="1:15" x14ac:dyDescent="0.25">
      <c r="A67" s="198"/>
      <c r="B67" s="198"/>
      <c r="C67" s="198"/>
      <c r="D67" s="198"/>
      <c r="E67" s="198"/>
      <c r="F67" s="198"/>
      <c r="G67" s="198"/>
      <c r="H67" s="198"/>
      <c r="I67" s="198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1" t="s">
        <v>19</v>
      </c>
      <c r="L69" s="141"/>
      <c r="M69" s="141"/>
      <c r="N69" s="141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39" t="s">
        <v>40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45361.560532407406</v>
      </c>
      <c r="E5" s="160"/>
      <c r="F5" s="94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47" t="s">
        <v>5</v>
      </c>
      <c r="D13" s="147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7" t="s">
        <v>30</v>
      </c>
      <c r="D14" s="147"/>
      <c r="E14" s="259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4"/>
      <c r="C21" s="97"/>
      <c r="D21" s="97"/>
      <c r="E21" s="97"/>
      <c r="F21" s="97"/>
    </row>
    <row r="22" spans="1:8" x14ac:dyDescent="0.25">
      <c r="A22" t="s">
        <v>193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285</v>
      </c>
      <c r="C25" s="149"/>
      <c r="D25" s="97"/>
      <c r="E25" t="s">
        <v>15</v>
      </c>
      <c r="F25" s="137" t="s">
        <v>280</v>
      </c>
      <c r="G25" s="137"/>
      <c r="H25" s="137"/>
    </row>
    <row r="26" spans="1:8" x14ac:dyDescent="0.25">
      <c r="A26" t="s">
        <v>14</v>
      </c>
      <c r="B26" s="137" t="s">
        <v>287</v>
      </c>
      <c r="C26" s="137"/>
      <c r="D26" s="97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288</v>
      </c>
      <c r="C28" s="137"/>
      <c r="D28" s="97"/>
      <c r="E28" t="s">
        <v>11</v>
      </c>
      <c r="F28" s="137" t="s">
        <v>281</v>
      </c>
      <c r="G28" s="137"/>
      <c r="H28" s="137"/>
    </row>
    <row r="29" spans="1:8" x14ac:dyDescent="0.25">
      <c r="A29" t="s">
        <v>12</v>
      </c>
      <c r="B29" s="137" t="s">
        <v>289</v>
      </c>
      <c r="C29" s="137"/>
      <c r="D29" s="97"/>
      <c r="E29" t="s">
        <v>10</v>
      </c>
      <c r="F29" s="137" t="s">
        <v>282</v>
      </c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56"/>
      <c r="B32" s="156"/>
      <c r="C32" s="156"/>
      <c r="D32" s="156"/>
      <c r="E32" s="156"/>
      <c r="F32" s="156"/>
      <c r="G32" s="156"/>
      <c r="H32" s="156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279</v>
      </c>
      <c r="C46" s="134"/>
      <c r="D46" s="135" t="s">
        <v>201</v>
      </c>
      <c r="E46" s="135"/>
      <c r="F46" s="136">
        <v>45361.560532407406</v>
      </c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4" t="s">
        <v>279</v>
      </c>
      <c r="C48" s="134"/>
      <c r="D48" s="135" t="s">
        <v>203</v>
      </c>
      <c r="E48" s="135"/>
      <c r="F48" s="136">
        <v>45361.560567129629</v>
      </c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39" t="s">
        <v>144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2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1452</v>
      </c>
      <c r="R2" s="226"/>
      <c r="S2" s="227"/>
    </row>
    <row r="3" spans="2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2:21" ht="26.25" customHeight="1" x14ac:dyDescent="0.3">
      <c r="B4" s="4"/>
      <c r="F4" s="56" t="s">
        <v>181</v>
      </c>
      <c r="G4" s="141" t="s">
        <v>256</v>
      </c>
      <c r="H4" s="141"/>
      <c r="I4" s="141"/>
      <c r="J4" s="141"/>
      <c r="K4" s="141"/>
      <c r="L4" s="141"/>
      <c r="M4" s="58" t="s">
        <v>157</v>
      </c>
      <c r="N4" s="58" t="s">
        <v>157</v>
      </c>
      <c r="O4" s="141" t="s">
        <v>258</v>
      </c>
      <c r="P4" s="142"/>
      <c r="Q4" s="231" t="s">
        <v>38</v>
      </c>
      <c r="R4" s="232"/>
      <c r="S4" s="233"/>
    </row>
    <row r="5" spans="2:21" ht="15" customHeight="1" x14ac:dyDescent="0.25">
      <c r="B5" s="32">
        <v>42656.715277777781</v>
      </c>
      <c r="F5" s="56" t="s">
        <v>182</v>
      </c>
      <c r="G5" s="147" t="s">
        <v>259</v>
      </c>
      <c r="H5" s="147"/>
      <c r="I5" s="147"/>
      <c r="J5" s="147"/>
      <c r="K5" s="10" t="s">
        <v>156</v>
      </c>
      <c r="L5" s="9" t="s">
        <v>255</v>
      </c>
      <c r="M5" s="10" t="s">
        <v>158</v>
      </c>
      <c r="N5" s="10"/>
      <c r="O5" s="207" t="s">
        <v>26</v>
      </c>
      <c r="P5" s="208"/>
      <c r="Q5" s="209"/>
      <c r="R5" s="210"/>
      <c r="S5" s="211"/>
    </row>
    <row r="6" spans="2:21" ht="15" customHeight="1" x14ac:dyDescent="0.25">
      <c r="F6" s="56" t="s">
        <v>183</v>
      </c>
      <c r="G6" s="147" t="s">
        <v>260</v>
      </c>
      <c r="H6" s="147"/>
      <c r="I6" s="147"/>
      <c r="J6" s="147"/>
      <c r="K6" s="10" t="s">
        <v>159</v>
      </c>
      <c r="L6" s="92" t="s">
        <v>257</v>
      </c>
      <c r="M6" s="10" t="s">
        <v>160</v>
      </c>
      <c r="N6" s="10" t="s">
        <v>160</v>
      </c>
      <c r="O6" s="215"/>
      <c r="P6" s="208"/>
      <c r="Q6" s="212"/>
      <c r="R6" s="213"/>
      <c r="S6" s="214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145</v>
      </c>
      <c r="C9" s="66" t="s">
        <v>102</v>
      </c>
      <c r="D9" s="54" t="s">
        <v>180</v>
      </c>
      <c r="E9" s="49"/>
      <c r="F9" s="218" t="s">
        <v>146</v>
      </c>
      <c r="G9" s="219"/>
      <c r="H9" s="71" t="s">
        <v>102</v>
      </c>
      <c r="I9" s="67" t="s">
        <v>180</v>
      </c>
      <c r="K9" s="237" t="s">
        <v>147</v>
      </c>
      <c r="L9" s="238"/>
      <c r="M9" s="71" t="s">
        <v>102</v>
      </c>
      <c r="N9" s="67" t="s">
        <v>180</v>
      </c>
      <c r="P9" s="218" t="s">
        <v>150</v>
      </c>
      <c r="Q9" s="219"/>
      <c r="R9" s="71" t="s">
        <v>102</v>
      </c>
      <c r="S9" s="67" t="s">
        <v>180</v>
      </c>
    </row>
    <row r="10" spans="2:21" ht="15.75" x14ac:dyDescent="0.25">
      <c r="B10" s="51"/>
      <c r="C10" s="82"/>
      <c r="D10" s="62"/>
      <c r="E10" s="9"/>
      <c r="F10" s="224" t="s">
        <v>261</v>
      </c>
      <c r="G10" s="206"/>
      <c r="H10" s="122">
        <v>400</v>
      </c>
      <c r="I10" s="123"/>
      <c r="J10" s="124"/>
      <c r="K10" s="224" t="s">
        <v>211</v>
      </c>
      <c r="L10" s="206"/>
      <c r="M10" s="122"/>
      <c r="N10" s="68"/>
      <c r="P10" s="224"/>
      <c r="Q10" s="206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199" t="s">
        <v>262</v>
      </c>
      <c r="G11" s="200"/>
      <c r="H11" s="125">
        <v>450</v>
      </c>
      <c r="I11" s="126"/>
      <c r="J11" s="124"/>
      <c r="K11" s="199"/>
      <c r="L11" s="200"/>
      <c r="M11" s="125"/>
      <c r="N11" s="68"/>
      <c r="P11" s="199"/>
      <c r="Q11" s="200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199" t="s">
        <v>263</v>
      </c>
      <c r="G12" s="200"/>
      <c r="H12" s="122">
        <v>150</v>
      </c>
      <c r="I12" s="123"/>
      <c r="J12" s="124"/>
      <c r="K12" s="199"/>
      <c r="L12" s="200"/>
      <c r="M12" s="122"/>
      <c r="N12" s="68"/>
      <c r="P12" s="199"/>
      <c r="Q12" s="200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199"/>
      <c r="G13" s="200"/>
      <c r="H13" s="125"/>
      <c r="I13" s="126"/>
      <c r="J13" s="124"/>
      <c r="K13" s="199"/>
      <c r="L13" s="200"/>
      <c r="M13" s="125"/>
      <c r="N13" s="69"/>
      <c r="P13" s="199"/>
      <c r="Q13" s="200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199" t="s">
        <v>213</v>
      </c>
      <c r="G14" s="200"/>
      <c r="H14" s="122">
        <v>650</v>
      </c>
      <c r="I14" s="123"/>
      <c r="J14" s="124"/>
      <c r="K14" s="199"/>
      <c r="L14" s="200"/>
      <c r="M14" s="122"/>
      <c r="N14" s="68"/>
      <c r="P14" s="199"/>
      <c r="Q14" s="200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199"/>
      <c r="G15" s="200"/>
      <c r="H15" s="125"/>
      <c r="I15" s="126"/>
      <c r="J15" s="124"/>
      <c r="K15" s="199"/>
      <c r="L15" s="200"/>
      <c r="M15" s="125"/>
      <c r="N15" s="69"/>
      <c r="P15" s="199"/>
      <c r="Q15" s="200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199"/>
      <c r="G16" s="200"/>
      <c r="H16" s="122"/>
      <c r="I16" s="123"/>
      <c r="J16" s="124"/>
      <c r="K16" s="199"/>
      <c r="L16" s="200"/>
      <c r="M16" s="122"/>
      <c r="N16" s="68"/>
      <c r="P16" s="199"/>
      <c r="Q16" s="200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199"/>
      <c r="G17" s="200"/>
      <c r="H17" s="125"/>
      <c r="I17" s="126"/>
      <c r="J17" s="124"/>
      <c r="K17" s="199"/>
      <c r="L17" s="220"/>
      <c r="M17" s="77"/>
      <c r="N17" s="69"/>
      <c r="P17" s="199"/>
      <c r="Q17" s="200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199"/>
      <c r="G18" s="200"/>
      <c r="H18" s="127"/>
      <c r="I18" s="123"/>
      <c r="J18" s="124"/>
      <c r="K18" s="199"/>
      <c r="L18" s="220"/>
      <c r="M18" s="79"/>
      <c r="N18" s="68"/>
      <c r="P18" s="199"/>
      <c r="Q18" s="200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199"/>
      <c r="G19" s="200"/>
      <c r="H19" s="125"/>
      <c r="I19" s="126"/>
      <c r="J19" s="124"/>
      <c r="K19" s="199"/>
      <c r="L19" s="220"/>
      <c r="M19" s="77"/>
      <c r="N19" s="69"/>
      <c r="P19" s="199"/>
      <c r="Q19" s="200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199"/>
      <c r="G20" s="200"/>
      <c r="H20" s="127"/>
      <c r="I20" s="123"/>
      <c r="J20" s="124"/>
      <c r="K20" s="199"/>
      <c r="L20" s="220"/>
      <c r="M20" s="79"/>
      <c r="N20" s="68"/>
      <c r="P20" s="199"/>
      <c r="Q20" s="200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1"/>
      <c r="G21" s="200"/>
      <c r="H21" s="125"/>
      <c r="I21" s="126"/>
      <c r="J21" s="124"/>
      <c r="K21" s="199"/>
      <c r="L21" s="220"/>
      <c r="M21" s="77"/>
      <c r="N21" s="69"/>
      <c r="P21" s="199"/>
      <c r="Q21" s="200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50"/>
      <c r="G22" s="200"/>
      <c r="H22" s="127"/>
      <c r="I22" s="123"/>
      <c r="J22" s="124"/>
      <c r="K22" s="199"/>
      <c r="L22" s="220"/>
      <c r="M22" s="79"/>
      <c r="N22" s="68"/>
      <c r="P22" s="199"/>
      <c r="Q22" s="200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199"/>
      <c r="G23" s="200"/>
      <c r="H23" s="125"/>
      <c r="I23" s="126"/>
      <c r="J23" s="124"/>
      <c r="K23" s="199"/>
      <c r="L23" s="220"/>
      <c r="M23" s="77"/>
      <c r="N23" s="69"/>
      <c r="P23" s="199"/>
      <c r="Q23" s="200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199"/>
      <c r="G24" s="200"/>
      <c r="H24" s="127"/>
      <c r="I24" s="123"/>
      <c r="J24" s="124"/>
      <c r="K24" s="199"/>
      <c r="L24" s="220"/>
      <c r="M24" s="77"/>
      <c r="N24" s="69"/>
      <c r="P24" s="199"/>
      <c r="Q24" s="200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199"/>
      <c r="G25" s="200"/>
      <c r="H25" s="125"/>
      <c r="I25" s="126"/>
      <c r="J25" s="124"/>
      <c r="K25" s="199"/>
      <c r="L25" s="220"/>
      <c r="M25" s="77"/>
      <c r="N25" s="69"/>
      <c r="P25" s="199"/>
      <c r="Q25" s="200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199"/>
      <c r="G26" s="200"/>
      <c r="H26" s="127"/>
      <c r="I26" s="123"/>
      <c r="J26" s="124"/>
      <c r="K26" s="199"/>
      <c r="L26" s="220"/>
      <c r="M26" s="77"/>
      <c r="N26" s="69"/>
      <c r="P26" s="199"/>
      <c r="Q26" s="200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199"/>
      <c r="G27" s="200"/>
      <c r="H27" s="125"/>
      <c r="I27" s="126"/>
      <c r="J27" s="124"/>
      <c r="K27" s="244"/>
      <c r="L27" s="221"/>
      <c r="M27" s="80"/>
      <c r="N27" s="75"/>
      <c r="P27" s="201"/>
      <c r="Q27" s="200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2"/>
      <c r="G28" s="200"/>
      <c r="H28" s="88"/>
      <c r="I28" s="68"/>
      <c r="K28" s="52" t="s">
        <v>149</v>
      </c>
      <c r="L28" s="52"/>
      <c r="M28" s="65">
        <f>SUM(M10:M27)</f>
        <v>0</v>
      </c>
      <c r="N28" s="90" t="str">
        <f>IF(SUM(N10:N27)=0,"",SUM(N10:N27))</f>
        <v/>
      </c>
      <c r="P28" s="201"/>
      <c r="Q28" s="200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2"/>
      <c r="G29" s="200"/>
      <c r="H29" s="87"/>
      <c r="I29" s="69"/>
      <c r="K29" s="48"/>
      <c r="L29" s="48"/>
      <c r="M29" s="48"/>
      <c r="N29" s="48"/>
      <c r="P29" s="201"/>
      <c r="Q29" s="200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2"/>
      <c r="G30" s="200"/>
      <c r="H30" s="88"/>
      <c r="I30" s="68"/>
      <c r="K30" s="239" t="s">
        <v>148</v>
      </c>
      <c r="L30" s="240"/>
      <c r="M30" s="245" t="s">
        <v>102</v>
      </c>
      <c r="N30" s="248"/>
      <c r="P30" s="201"/>
      <c r="Q30" s="200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2"/>
      <c r="G31" s="200"/>
      <c r="H31" s="87"/>
      <c r="I31" s="69"/>
      <c r="K31" s="241"/>
      <c r="L31" s="242"/>
      <c r="M31" s="246"/>
      <c r="N31" s="249"/>
      <c r="P31" s="201"/>
      <c r="Q31" s="200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2"/>
      <c r="G32" s="200"/>
      <c r="H32" s="88"/>
      <c r="I32" s="69"/>
      <c r="K32" s="243"/>
      <c r="L32" s="206"/>
      <c r="M32" s="76"/>
      <c r="N32" s="72"/>
      <c r="P32" s="201"/>
      <c r="Q32" s="200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2"/>
      <c r="G33" s="200"/>
      <c r="H33" s="87"/>
      <c r="I33" s="69"/>
      <c r="K33" s="202"/>
      <c r="L33" s="220"/>
      <c r="M33" s="77"/>
      <c r="N33" s="73"/>
      <c r="P33" s="201"/>
      <c r="Q33" s="200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2"/>
      <c r="G34" s="200"/>
      <c r="H34" s="88"/>
      <c r="I34" s="69"/>
      <c r="K34" s="202"/>
      <c r="L34" s="220"/>
      <c r="M34" s="77"/>
      <c r="N34" s="73"/>
      <c r="P34" s="201"/>
      <c r="Q34" s="200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2"/>
      <c r="G35" s="200"/>
      <c r="H35" s="87"/>
      <c r="I35" s="69"/>
      <c r="K35" s="202"/>
      <c r="L35" s="220"/>
      <c r="M35" s="77"/>
      <c r="N35" s="73"/>
      <c r="P35" s="201"/>
      <c r="Q35" s="200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2"/>
      <c r="G36" s="200"/>
      <c r="H36" s="87"/>
      <c r="I36" s="69"/>
      <c r="K36" s="202"/>
      <c r="L36" s="220"/>
      <c r="M36" s="77"/>
      <c r="N36" s="73"/>
      <c r="P36" s="201"/>
      <c r="Q36" s="200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3"/>
      <c r="G37" s="204"/>
      <c r="H37" s="89"/>
      <c r="I37" s="70"/>
      <c r="K37" s="203"/>
      <c r="L37" s="221"/>
      <c r="M37" s="78"/>
      <c r="N37" s="74"/>
      <c r="P37" s="223"/>
      <c r="Q37" s="204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 t="str">
        <f>IF(SUM(D10:D37)=0,"",SUM(D10:D37))</f>
        <v/>
      </c>
      <c r="E38" s="9"/>
      <c r="F38" s="52" t="s">
        <v>149</v>
      </c>
      <c r="G38" s="52"/>
      <c r="H38" s="53">
        <f>SUM(H10:H37)</f>
        <v>1650</v>
      </c>
      <c r="I38" s="61" t="str">
        <f>IF(SUM(I10:I37)=0,"",SUM(I10:I37))</f>
        <v/>
      </c>
      <c r="K38" s="52" t="s">
        <v>149</v>
      </c>
      <c r="L38" s="52"/>
      <c r="M38" s="65">
        <f>SUM(M32:M37)</f>
        <v>0</v>
      </c>
      <c r="N38" s="61" t="str">
        <f>IF(SUM(N32:N37)=0,"",SUM(N32:N37))</f>
        <v/>
      </c>
      <c r="P38" s="52" t="s">
        <v>149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178</v>
      </c>
      <c r="C39" s="216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1" t="s">
        <v>179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97" t="s">
        <v>153</v>
      </c>
      <c r="P43" s="197"/>
      <c r="Q43" s="247">
        <f>C38+H38+M28+M38+R38+C85+H85+M85+R85</f>
        <v>1650</v>
      </c>
      <c r="R43" s="247"/>
      <c r="S43" s="247"/>
    </row>
    <row r="44" spans="1:21" x14ac:dyDescent="0.25">
      <c r="O44" s="45"/>
      <c r="P44" s="45" t="s">
        <v>154</v>
      </c>
      <c r="Q44" s="222"/>
      <c r="R44" s="222"/>
      <c r="S44" s="222"/>
    </row>
    <row r="45" spans="1:21" x14ac:dyDescent="0.25">
      <c r="P45" s="45" t="s">
        <v>155</v>
      </c>
      <c r="Q45" s="222">
        <f>Q44+Q43</f>
        <v>1650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196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1452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6" t="s">
        <v>181</v>
      </c>
      <c r="G51" s="141" t="str">
        <f>IF(G4="","",G4)</f>
        <v>ALCINDO AURELIO NOBRE DE MACEDO E SILVA</v>
      </c>
      <c r="H51" s="141"/>
      <c r="I51" s="141"/>
      <c r="J51" s="141"/>
      <c r="K51" s="141"/>
      <c r="L51" s="141"/>
      <c r="M51" s="58" t="s">
        <v>157</v>
      </c>
      <c r="N51" s="58" t="s">
        <v>157</v>
      </c>
      <c r="O51" s="141" t="str">
        <f>IF(O4="","",O4)</f>
        <v>98266-7373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6" t="s">
        <v>182</v>
      </c>
      <c r="G52" s="147" t="str">
        <f>IF(G5="","",G5)</f>
        <v>RUA LUCENA, 240 AP 24</v>
      </c>
      <c r="H52" s="147"/>
      <c r="I52" s="147"/>
      <c r="J52" s="147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07" t="str">
        <f>IF(O5="","",O5)</f>
        <v>PRETA</v>
      </c>
      <c r="P52" s="208"/>
      <c r="Q52" s="209" t="str">
        <f>IF(Q5="","",Q5)</f>
        <v/>
      </c>
      <c r="R52" s="210"/>
      <c r="S52" s="211"/>
    </row>
    <row r="53" spans="1:20" ht="15.75" hidden="1" x14ac:dyDescent="0.25">
      <c r="A53" s="147"/>
      <c r="B53" s="147"/>
      <c r="C53" s="147"/>
      <c r="F53" s="56" t="s">
        <v>183</v>
      </c>
      <c r="G53" s="147" t="str">
        <f>IF(G6="","",G6)</f>
        <v>550I - BMW</v>
      </c>
      <c r="H53" s="147"/>
      <c r="I53" s="147"/>
      <c r="J53" s="147"/>
      <c r="K53" s="10" t="s">
        <v>159</v>
      </c>
      <c r="L53" s="92" t="str">
        <f>IF(L6="","",L6)</f>
        <v>2009/2010</v>
      </c>
      <c r="M53" s="10" t="s">
        <v>160</v>
      </c>
      <c r="N53" s="10" t="s">
        <v>160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150</v>
      </c>
      <c r="C56" s="71" t="s">
        <v>102</v>
      </c>
      <c r="D56" s="54" t="s">
        <v>180</v>
      </c>
      <c r="E56" s="49"/>
      <c r="F56" s="218" t="s">
        <v>150</v>
      </c>
      <c r="G56" s="219"/>
      <c r="H56" s="71" t="s">
        <v>102</v>
      </c>
      <c r="I56" s="67" t="s">
        <v>180</v>
      </c>
      <c r="K56" s="218" t="s">
        <v>150</v>
      </c>
      <c r="L56" s="219"/>
      <c r="M56" s="71" t="s">
        <v>102</v>
      </c>
      <c r="N56" s="67" t="s">
        <v>180</v>
      </c>
      <c r="P56" s="218" t="s">
        <v>150</v>
      </c>
      <c r="Q56" s="219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1"/>
      <c r="F57" s="205"/>
      <c r="G57" s="206"/>
      <c r="H57" s="86"/>
      <c r="I57" s="68"/>
      <c r="K57" s="205"/>
      <c r="L57" s="206"/>
      <c r="M57" s="86"/>
      <c r="N57" s="68"/>
      <c r="P57" s="205"/>
      <c r="Q57" s="206"/>
      <c r="R57" s="86"/>
      <c r="S57" s="68"/>
    </row>
    <row r="58" spans="1:20" hidden="1" x14ac:dyDescent="0.25">
      <c r="B58" s="51"/>
      <c r="C58" s="83"/>
      <c r="D58" s="63"/>
      <c r="E58" s="91"/>
      <c r="F58" s="201"/>
      <c r="G58" s="200"/>
      <c r="H58" s="87"/>
      <c r="I58" s="69"/>
      <c r="K58" s="201"/>
      <c r="L58" s="200"/>
      <c r="M58" s="87"/>
      <c r="N58" s="69"/>
      <c r="P58" s="201"/>
      <c r="Q58" s="200"/>
      <c r="R58" s="87"/>
      <c r="S58" s="69"/>
    </row>
    <row r="59" spans="1:20" hidden="1" x14ac:dyDescent="0.25">
      <c r="B59" s="51"/>
      <c r="C59" s="84"/>
      <c r="D59" s="62"/>
      <c r="E59" s="91"/>
      <c r="F59" s="201"/>
      <c r="G59" s="200"/>
      <c r="H59" s="88"/>
      <c r="I59" s="68"/>
      <c r="K59" s="201"/>
      <c r="L59" s="200"/>
      <c r="M59" s="88"/>
      <c r="N59" s="68"/>
      <c r="P59" s="201"/>
      <c r="Q59" s="200"/>
      <c r="R59" s="88"/>
      <c r="S59" s="68"/>
    </row>
    <row r="60" spans="1:20" hidden="1" x14ac:dyDescent="0.25">
      <c r="B60" s="51"/>
      <c r="C60" s="83"/>
      <c r="D60" s="63"/>
      <c r="E60" s="91"/>
      <c r="F60" s="201"/>
      <c r="G60" s="200"/>
      <c r="H60" s="87"/>
      <c r="I60" s="69"/>
      <c r="K60" s="201"/>
      <c r="L60" s="200"/>
      <c r="M60" s="87"/>
      <c r="N60" s="69"/>
      <c r="P60" s="201"/>
      <c r="Q60" s="200"/>
      <c r="R60" s="87"/>
      <c r="S60" s="69"/>
    </row>
    <row r="61" spans="1:20" hidden="1" x14ac:dyDescent="0.25">
      <c r="B61" s="51"/>
      <c r="C61" s="84"/>
      <c r="D61" s="62"/>
      <c r="E61" s="91"/>
      <c r="F61" s="201"/>
      <c r="G61" s="200"/>
      <c r="H61" s="88"/>
      <c r="I61" s="68"/>
      <c r="K61" s="201"/>
      <c r="L61" s="200"/>
      <c r="M61" s="88"/>
      <c r="N61" s="68"/>
      <c r="P61" s="201"/>
      <c r="Q61" s="200"/>
      <c r="R61" s="88"/>
      <c r="S61" s="68"/>
    </row>
    <row r="62" spans="1:20" hidden="1" x14ac:dyDescent="0.25">
      <c r="B62" s="51"/>
      <c r="C62" s="83"/>
      <c r="D62" s="63"/>
      <c r="E62" s="91"/>
      <c r="F62" s="201"/>
      <c r="G62" s="200"/>
      <c r="H62" s="87"/>
      <c r="I62" s="69"/>
      <c r="K62" s="201"/>
      <c r="L62" s="200"/>
      <c r="M62" s="87"/>
      <c r="N62" s="69"/>
      <c r="P62" s="201"/>
      <c r="Q62" s="200"/>
      <c r="R62" s="87"/>
      <c r="S62" s="69"/>
    </row>
    <row r="63" spans="1:20" hidden="1" x14ac:dyDescent="0.25">
      <c r="B63" s="51"/>
      <c r="C63" s="84"/>
      <c r="D63" s="62"/>
      <c r="E63" s="91"/>
      <c r="F63" s="201"/>
      <c r="G63" s="200"/>
      <c r="H63" s="88"/>
      <c r="I63" s="68"/>
      <c r="K63" s="201"/>
      <c r="L63" s="200"/>
      <c r="M63" s="88"/>
      <c r="N63" s="68"/>
      <c r="P63" s="201"/>
      <c r="Q63" s="200"/>
      <c r="R63" s="88"/>
      <c r="S63" s="68"/>
    </row>
    <row r="64" spans="1:20" hidden="1" x14ac:dyDescent="0.25">
      <c r="B64" s="51"/>
      <c r="C64" s="83"/>
      <c r="D64" s="63"/>
      <c r="E64" s="91"/>
      <c r="F64" s="201"/>
      <c r="G64" s="200"/>
      <c r="H64" s="87"/>
      <c r="I64" s="69"/>
      <c r="K64" s="201"/>
      <c r="L64" s="200"/>
      <c r="M64" s="87"/>
      <c r="N64" s="69"/>
      <c r="P64" s="201"/>
      <c r="Q64" s="200"/>
      <c r="R64" s="87"/>
      <c r="S64" s="69"/>
    </row>
    <row r="65" spans="2:19" hidden="1" x14ac:dyDescent="0.25">
      <c r="B65" s="51"/>
      <c r="C65" s="84"/>
      <c r="D65" s="62"/>
      <c r="E65" s="91"/>
      <c r="F65" s="201"/>
      <c r="G65" s="200"/>
      <c r="H65" s="88"/>
      <c r="I65" s="68"/>
      <c r="K65" s="201"/>
      <c r="L65" s="200"/>
      <c r="M65" s="88"/>
      <c r="N65" s="68"/>
      <c r="P65" s="201"/>
      <c r="Q65" s="200"/>
      <c r="R65" s="88"/>
      <c r="S65" s="68"/>
    </row>
    <row r="66" spans="2:19" hidden="1" x14ac:dyDescent="0.25">
      <c r="B66" s="51"/>
      <c r="C66" s="83"/>
      <c r="D66" s="63"/>
      <c r="E66" s="91"/>
      <c r="F66" s="201"/>
      <c r="G66" s="200"/>
      <c r="H66" s="87"/>
      <c r="I66" s="69"/>
      <c r="K66" s="201"/>
      <c r="L66" s="200"/>
      <c r="M66" s="87"/>
      <c r="N66" s="69"/>
      <c r="P66" s="201"/>
      <c r="Q66" s="200"/>
      <c r="R66" s="87"/>
      <c r="S66" s="69"/>
    </row>
    <row r="67" spans="2:19" hidden="1" x14ac:dyDescent="0.25">
      <c r="B67" s="51"/>
      <c r="C67" s="84"/>
      <c r="D67" s="62"/>
      <c r="E67" s="91"/>
      <c r="F67" s="201"/>
      <c r="G67" s="200"/>
      <c r="H67" s="88"/>
      <c r="I67" s="68"/>
      <c r="K67" s="201"/>
      <c r="L67" s="200"/>
      <c r="M67" s="88"/>
      <c r="N67" s="68"/>
      <c r="P67" s="201"/>
      <c r="Q67" s="200"/>
      <c r="R67" s="88"/>
      <c r="S67" s="68"/>
    </row>
    <row r="68" spans="2:19" hidden="1" x14ac:dyDescent="0.25">
      <c r="B68" s="51"/>
      <c r="C68" s="83"/>
      <c r="D68" s="63"/>
      <c r="E68" s="91"/>
      <c r="F68" s="201"/>
      <c r="G68" s="200"/>
      <c r="H68" s="87"/>
      <c r="I68" s="69"/>
      <c r="K68" s="201"/>
      <c r="L68" s="200"/>
      <c r="M68" s="87"/>
      <c r="N68" s="69"/>
      <c r="P68" s="201"/>
      <c r="Q68" s="200"/>
      <c r="R68" s="87"/>
      <c r="S68" s="69"/>
    </row>
    <row r="69" spans="2:19" hidden="1" x14ac:dyDescent="0.25">
      <c r="B69" s="51"/>
      <c r="C69" s="84"/>
      <c r="D69" s="62"/>
      <c r="E69" s="91"/>
      <c r="F69" s="201"/>
      <c r="G69" s="200"/>
      <c r="H69" s="88"/>
      <c r="I69" s="68"/>
      <c r="K69" s="201"/>
      <c r="L69" s="200"/>
      <c r="M69" s="88"/>
      <c r="N69" s="68"/>
      <c r="P69" s="201"/>
      <c r="Q69" s="200"/>
      <c r="R69" s="88"/>
      <c r="S69" s="68"/>
    </row>
    <row r="70" spans="2:19" hidden="1" x14ac:dyDescent="0.25">
      <c r="B70" s="51"/>
      <c r="C70" s="83"/>
      <c r="D70" s="63"/>
      <c r="E70" s="91"/>
      <c r="F70" s="201"/>
      <c r="G70" s="200"/>
      <c r="H70" s="87"/>
      <c r="I70" s="69"/>
      <c r="K70" s="201"/>
      <c r="L70" s="200"/>
      <c r="M70" s="87"/>
      <c r="N70" s="69"/>
      <c r="P70" s="201"/>
      <c r="Q70" s="200"/>
      <c r="R70" s="87"/>
      <c r="S70" s="69"/>
    </row>
    <row r="71" spans="2:19" hidden="1" x14ac:dyDescent="0.25">
      <c r="B71" s="51"/>
      <c r="C71" s="84"/>
      <c r="D71" s="62"/>
      <c r="E71" s="91"/>
      <c r="F71" s="201"/>
      <c r="G71" s="200"/>
      <c r="H71" s="88"/>
      <c r="I71" s="68"/>
      <c r="K71" s="201"/>
      <c r="L71" s="200"/>
      <c r="M71" s="88"/>
      <c r="N71" s="68"/>
      <c r="P71" s="201"/>
      <c r="Q71" s="200"/>
      <c r="R71" s="88"/>
      <c r="S71" s="68"/>
    </row>
    <row r="72" spans="2:19" hidden="1" x14ac:dyDescent="0.25">
      <c r="B72" s="51"/>
      <c r="C72" s="83"/>
      <c r="D72" s="63"/>
      <c r="E72" s="91"/>
      <c r="F72" s="201"/>
      <c r="G72" s="200"/>
      <c r="H72" s="87"/>
      <c r="I72" s="69"/>
      <c r="K72" s="201"/>
      <c r="L72" s="200"/>
      <c r="M72" s="87"/>
      <c r="N72" s="69"/>
      <c r="P72" s="201"/>
      <c r="Q72" s="200"/>
      <c r="R72" s="87"/>
      <c r="S72" s="69"/>
    </row>
    <row r="73" spans="2:19" hidden="1" x14ac:dyDescent="0.25">
      <c r="B73" s="51"/>
      <c r="C73" s="84"/>
      <c r="D73" s="62"/>
      <c r="E73" s="91"/>
      <c r="F73" s="201"/>
      <c r="G73" s="200"/>
      <c r="H73" s="88"/>
      <c r="I73" s="68"/>
      <c r="K73" s="201"/>
      <c r="L73" s="200"/>
      <c r="M73" s="88"/>
      <c r="N73" s="68"/>
      <c r="P73" s="201"/>
      <c r="Q73" s="200"/>
      <c r="R73" s="88"/>
      <c r="S73" s="68"/>
    </row>
    <row r="74" spans="2:19" hidden="1" x14ac:dyDescent="0.25">
      <c r="B74" s="51"/>
      <c r="C74" s="83"/>
      <c r="D74" s="63"/>
      <c r="E74" s="91"/>
      <c r="F74" s="201"/>
      <c r="G74" s="200"/>
      <c r="H74" s="87"/>
      <c r="I74" s="69"/>
      <c r="K74" s="201"/>
      <c r="L74" s="200"/>
      <c r="M74" s="87"/>
      <c r="N74" s="69"/>
      <c r="P74" s="201"/>
      <c r="Q74" s="200"/>
      <c r="R74" s="87"/>
      <c r="S74" s="69"/>
    </row>
    <row r="75" spans="2:19" hidden="1" x14ac:dyDescent="0.25">
      <c r="B75" s="51"/>
      <c r="C75" s="84"/>
      <c r="D75" s="62"/>
      <c r="E75" s="91"/>
      <c r="F75" s="201"/>
      <c r="G75" s="200"/>
      <c r="H75" s="88"/>
      <c r="I75" s="68"/>
      <c r="K75" s="201"/>
      <c r="L75" s="200"/>
      <c r="M75" s="88"/>
      <c r="N75" s="68"/>
      <c r="P75" s="201"/>
      <c r="Q75" s="200"/>
      <c r="R75" s="88"/>
      <c r="S75" s="68"/>
    </row>
    <row r="76" spans="2:19" hidden="1" x14ac:dyDescent="0.25">
      <c r="B76" s="51"/>
      <c r="C76" s="83"/>
      <c r="D76" s="63"/>
      <c r="E76" s="91"/>
      <c r="F76" s="202"/>
      <c r="G76" s="200"/>
      <c r="H76" s="87"/>
      <c r="I76" s="69"/>
      <c r="K76" s="202"/>
      <c r="L76" s="200"/>
      <c r="M76" s="87"/>
      <c r="N76" s="69"/>
      <c r="P76" s="202"/>
      <c r="Q76" s="200"/>
      <c r="R76" s="87"/>
      <c r="S76" s="69"/>
    </row>
    <row r="77" spans="2:19" hidden="1" x14ac:dyDescent="0.25">
      <c r="B77" s="51"/>
      <c r="C77" s="84"/>
      <c r="D77" s="62"/>
      <c r="E77" s="91"/>
      <c r="F77" s="202"/>
      <c r="G77" s="200"/>
      <c r="H77" s="88"/>
      <c r="I77" s="68"/>
      <c r="K77" s="202"/>
      <c r="L77" s="200"/>
      <c r="M77" s="88"/>
      <c r="N77" s="68"/>
      <c r="P77" s="202"/>
      <c r="Q77" s="200"/>
      <c r="R77" s="88"/>
      <c r="S77" s="68"/>
    </row>
    <row r="78" spans="2:19" hidden="1" x14ac:dyDescent="0.25">
      <c r="B78" s="21"/>
      <c r="C78" s="83"/>
      <c r="D78" s="63"/>
      <c r="E78" s="91"/>
      <c r="F78" s="202"/>
      <c r="G78" s="200"/>
      <c r="H78" s="87"/>
      <c r="I78" s="69"/>
      <c r="K78" s="202"/>
      <c r="L78" s="200"/>
      <c r="M78" s="87"/>
      <c r="N78" s="69"/>
      <c r="P78" s="202"/>
      <c r="Q78" s="200"/>
      <c r="R78" s="87"/>
      <c r="S78" s="69"/>
    </row>
    <row r="79" spans="2:19" hidden="1" x14ac:dyDescent="0.25">
      <c r="B79" s="21"/>
      <c r="C79" s="84"/>
      <c r="D79" s="63"/>
      <c r="E79" s="91"/>
      <c r="F79" s="202"/>
      <c r="G79" s="200"/>
      <c r="H79" s="88"/>
      <c r="I79" s="69"/>
      <c r="K79" s="202"/>
      <c r="L79" s="200"/>
      <c r="M79" s="88"/>
      <c r="N79" s="69"/>
      <c r="P79" s="202"/>
      <c r="Q79" s="200"/>
      <c r="R79" s="88"/>
      <c r="S79" s="69"/>
    </row>
    <row r="80" spans="2:19" hidden="1" x14ac:dyDescent="0.25">
      <c r="B80" s="21"/>
      <c r="C80" s="83"/>
      <c r="D80" s="63"/>
      <c r="E80" s="91"/>
      <c r="F80" s="202"/>
      <c r="G80" s="200"/>
      <c r="H80" s="87"/>
      <c r="I80" s="69"/>
      <c r="K80" s="202"/>
      <c r="L80" s="200"/>
      <c r="M80" s="87"/>
      <c r="N80" s="69"/>
      <c r="P80" s="202"/>
      <c r="Q80" s="200"/>
      <c r="R80" s="87"/>
      <c r="S80" s="69"/>
    </row>
    <row r="81" spans="2:20" hidden="1" x14ac:dyDescent="0.25">
      <c r="B81" s="21"/>
      <c r="C81" s="84"/>
      <c r="D81" s="63"/>
      <c r="E81" s="91"/>
      <c r="F81" s="202"/>
      <c r="G81" s="200"/>
      <c r="H81" s="88"/>
      <c r="I81" s="69"/>
      <c r="K81" s="202"/>
      <c r="L81" s="200"/>
      <c r="M81" s="88"/>
      <c r="N81" s="69"/>
      <c r="P81" s="202"/>
      <c r="Q81" s="200"/>
      <c r="R81" s="88"/>
      <c r="S81" s="69"/>
    </row>
    <row r="82" spans="2:20" hidden="1" x14ac:dyDescent="0.25">
      <c r="B82" s="21"/>
      <c r="C82" s="83"/>
      <c r="D82" s="63"/>
      <c r="E82" s="91"/>
      <c r="F82" s="202"/>
      <c r="G82" s="200"/>
      <c r="H82" s="87"/>
      <c r="I82" s="69"/>
      <c r="K82" s="202"/>
      <c r="L82" s="200"/>
      <c r="M82" s="87"/>
      <c r="N82" s="69"/>
      <c r="P82" s="202"/>
      <c r="Q82" s="200"/>
      <c r="R82" s="87"/>
      <c r="S82" s="69"/>
    </row>
    <row r="83" spans="2:20" hidden="1" x14ac:dyDescent="0.25">
      <c r="B83" s="21"/>
      <c r="C83" s="83"/>
      <c r="D83" s="63"/>
      <c r="E83" s="91"/>
      <c r="F83" s="202"/>
      <c r="G83" s="200"/>
      <c r="H83" s="87"/>
      <c r="I83" s="69"/>
      <c r="K83" s="202"/>
      <c r="L83" s="200"/>
      <c r="M83" s="87"/>
      <c r="N83" s="69"/>
      <c r="P83" s="202"/>
      <c r="Q83" s="200"/>
      <c r="R83" s="87"/>
      <c r="S83" s="69"/>
    </row>
    <row r="84" spans="2:20" ht="15.75" hidden="1" thickBot="1" x14ac:dyDescent="0.3">
      <c r="B84" s="50"/>
      <c r="C84" s="85"/>
      <c r="D84" s="64"/>
      <c r="E84" s="91"/>
      <c r="F84" s="203"/>
      <c r="G84" s="204"/>
      <c r="H84" s="89"/>
      <c r="I84" s="70"/>
      <c r="K84" s="203"/>
      <c r="L84" s="204"/>
      <c r="M84" s="89"/>
      <c r="N84" s="70"/>
      <c r="P84" s="203"/>
      <c r="Q84" s="204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IF(SUM(D57:D84)=0,"",SUM(D57:D84))</f>
        <v/>
      </c>
      <c r="E85" s="9"/>
      <c r="F85" s="52" t="s">
        <v>149</v>
      </c>
      <c r="G85" s="52"/>
      <c r="H85" s="53">
        <f>SUM(H57:H84)</f>
        <v>0</v>
      </c>
      <c r="I85" s="61" t="str">
        <f>IF(SUM(I57:I84)=0,"",SUM(I57:I84))</f>
        <v/>
      </c>
      <c r="K85" s="52" t="s">
        <v>149</v>
      </c>
      <c r="L85" s="52"/>
      <c r="M85" s="53">
        <f>SUM(M57:M84)</f>
        <v>0</v>
      </c>
      <c r="N85" s="61" t="str">
        <f>IF(SUM(N57:N84)=0,"",SUM(N57:N84))</f>
        <v/>
      </c>
      <c r="P85" s="52" t="s">
        <v>149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178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1" t="s">
        <v>179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97" t="s">
        <v>153</v>
      </c>
      <c r="P90" s="197"/>
      <c r="Q90" s="247">
        <f>IF(Q43="","",Q43)</f>
        <v>1650</v>
      </c>
      <c r="R90" s="247"/>
      <c r="S90" s="247"/>
    </row>
    <row r="91" spans="2:20" hidden="1" x14ac:dyDescent="0.25">
      <c r="O91" s="45"/>
      <c r="P91" s="45" t="s">
        <v>154</v>
      </c>
      <c r="Q91" s="222">
        <f>Q44</f>
        <v>0</v>
      </c>
      <c r="R91" s="222"/>
      <c r="S91" s="222"/>
    </row>
    <row r="92" spans="2:20" hidden="1" x14ac:dyDescent="0.25">
      <c r="P92" s="45" t="s">
        <v>155</v>
      </c>
      <c r="Q92" s="222">
        <f>IFERROR(Q91+Q90,"")</f>
        <v>1650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3"/>
      <c r="D95" s="251"/>
      <c r="E95" s="251"/>
      <c r="F95" s="251"/>
      <c r="G95" s="10" t="s">
        <v>201</v>
      </c>
      <c r="H95" s="252"/>
      <c r="I95" s="251"/>
      <c r="J95" s="251"/>
      <c r="K95" s="251"/>
      <c r="L95" s="10" t="s">
        <v>200</v>
      </c>
      <c r="M95" s="251"/>
      <c r="N95" s="251"/>
      <c r="O95" s="251"/>
      <c r="P95" s="251"/>
      <c r="Q95" s="10" t="s">
        <v>199</v>
      </c>
      <c r="R95" s="252"/>
      <c r="S95" s="251"/>
      <c r="T95" s="251"/>
    </row>
    <row r="97" spans="2:2" x14ac:dyDescent="0.25">
      <c r="B97" s="45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264</v>
      </c>
      <c r="B1" s="1"/>
      <c r="C1" s="2"/>
      <c r="D1" s="2"/>
      <c r="E1" s="139" t="s">
        <v>184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1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1446</v>
      </c>
      <c r="R2" s="226"/>
      <c r="S2" s="227"/>
    </row>
    <row r="3" spans="1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1:21" ht="26.25" customHeight="1" x14ac:dyDescent="0.3">
      <c r="B4" s="4"/>
      <c r="F4" s="56" t="s">
        <v>181</v>
      </c>
      <c r="G4" s="141" t="s">
        <v>266</v>
      </c>
      <c r="H4" s="141"/>
      <c r="I4" s="141"/>
      <c r="J4" s="141"/>
      <c r="K4" s="141"/>
      <c r="L4" s="141"/>
      <c r="M4" s="58" t="s">
        <v>157</v>
      </c>
      <c r="N4" s="58" t="s">
        <v>157</v>
      </c>
      <c r="O4" s="141" t="s">
        <v>267</v>
      </c>
      <c r="P4" s="142"/>
      <c r="Q4" s="231" t="s">
        <v>38</v>
      </c>
      <c r="R4" s="232"/>
      <c r="S4" s="233"/>
    </row>
    <row r="5" spans="1:21" ht="15" customHeight="1" x14ac:dyDescent="0.25">
      <c r="F5" s="56" t="s">
        <v>182</v>
      </c>
      <c r="G5" s="147" t="s">
        <v>268</v>
      </c>
      <c r="H5" s="147"/>
      <c r="I5" s="147"/>
      <c r="J5" s="147"/>
      <c r="K5" s="10" t="s">
        <v>156</v>
      </c>
      <c r="L5" s="9" t="s">
        <v>265</v>
      </c>
      <c r="M5" s="10" t="s">
        <v>158</v>
      </c>
      <c r="N5" s="10" t="s">
        <v>158</v>
      </c>
      <c r="O5" s="207" t="s">
        <v>29</v>
      </c>
      <c r="P5" s="208"/>
      <c r="Q5" s="209">
        <v>43774.448298611111</v>
      </c>
      <c r="R5" s="210"/>
      <c r="S5" s="211"/>
    </row>
    <row r="6" spans="1:21" ht="15" customHeight="1" x14ac:dyDescent="0.25">
      <c r="F6" s="56" t="s">
        <v>183</v>
      </c>
      <c r="G6" s="147" t="s">
        <v>269</v>
      </c>
      <c r="H6" s="147"/>
      <c r="I6" s="147"/>
      <c r="J6" s="147"/>
      <c r="K6" s="10" t="s">
        <v>159</v>
      </c>
      <c r="L6" s="92" t="s">
        <v>270</v>
      </c>
      <c r="M6" s="10" t="s">
        <v>160</v>
      </c>
      <c r="N6" s="10" t="s">
        <v>160</v>
      </c>
      <c r="O6" s="215"/>
      <c r="P6" s="208"/>
      <c r="Q6" s="212"/>
      <c r="R6" s="213"/>
      <c r="S6" s="214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252</v>
      </c>
      <c r="C9" s="66" t="s">
        <v>102</v>
      </c>
      <c r="D9" s="54" t="s">
        <v>180</v>
      </c>
      <c r="E9" s="49"/>
      <c r="F9" s="218" t="s">
        <v>146</v>
      </c>
      <c r="G9" s="219"/>
      <c r="H9" s="71" t="s">
        <v>102</v>
      </c>
      <c r="I9" s="67" t="s">
        <v>180</v>
      </c>
      <c r="K9" s="237" t="s">
        <v>147</v>
      </c>
      <c r="L9" s="238"/>
      <c r="M9" s="71" t="s">
        <v>102</v>
      </c>
      <c r="N9" s="67" t="s">
        <v>180</v>
      </c>
      <c r="P9" s="218" t="s">
        <v>150</v>
      </c>
      <c r="Q9" s="219"/>
      <c r="R9" s="71" t="s">
        <v>102</v>
      </c>
      <c r="S9" s="67" t="s">
        <v>180</v>
      </c>
    </row>
    <row r="10" spans="1:21" x14ac:dyDescent="0.25">
      <c r="B10" s="51"/>
      <c r="C10" s="82"/>
      <c r="D10" s="62"/>
      <c r="E10" s="9"/>
      <c r="F10" s="201" t="s">
        <v>272</v>
      </c>
      <c r="G10" s="200"/>
      <c r="H10" s="86"/>
      <c r="I10" s="68"/>
      <c r="K10" s="201" t="s">
        <v>275</v>
      </c>
      <c r="L10" s="200"/>
      <c r="M10" s="76"/>
      <c r="N10" s="68"/>
      <c r="P10" s="202"/>
      <c r="Q10" s="200"/>
      <c r="R10" s="86"/>
      <c r="S10" s="68"/>
      <c r="U10" s="60"/>
    </row>
    <row r="11" spans="1:21" x14ac:dyDescent="0.25">
      <c r="B11" s="51"/>
      <c r="C11" s="83"/>
      <c r="D11" s="63"/>
      <c r="E11" s="9"/>
      <c r="F11" s="202" t="s">
        <v>273</v>
      </c>
      <c r="G11" s="200"/>
      <c r="H11" s="87"/>
      <c r="I11" s="69"/>
      <c r="K11" s="202" t="s">
        <v>276</v>
      </c>
      <c r="L11" s="200"/>
      <c r="M11" s="79"/>
      <c r="N11" s="69"/>
      <c r="P11" s="202"/>
      <c r="Q11" s="200"/>
      <c r="R11" s="87"/>
      <c r="S11" s="69"/>
      <c r="U11" s="60"/>
    </row>
    <row r="12" spans="1:21" x14ac:dyDescent="0.25">
      <c r="B12" s="51"/>
      <c r="C12" s="84"/>
      <c r="D12" s="62"/>
      <c r="E12" s="9"/>
      <c r="F12" s="202" t="s">
        <v>274</v>
      </c>
      <c r="G12" s="200"/>
      <c r="H12" s="86"/>
      <c r="I12" s="68"/>
      <c r="K12" s="202" t="s">
        <v>277</v>
      </c>
      <c r="L12" s="200"/>
      <c r="M12" s="79"/>
      <c r="N12" s="68"/>
      <c r="P12" s="201"/>
      <c r="Q12" s="200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2"/>
      <c r="G13" s="200"/>
      <c r="H13" s="87"/>
      <c r="I13" s="69"/>
      <c r="K13" s="202"/>
      <c r="L13" s="200"/>
      <c r="M13" s="77"/>
      <c r="N13" s="69"/>
      <c r="P13" s="201"/>
      <c r="Q13" s="200"/>
      <c r="R13" s="87"/>
      <c r="S13" s="69"/>
      <c r="U13" s="60"/>
    </row>
    <row r="14" spans="1:21" x14ac:dyDescent="0.25">
      <c r="B14" s="51"/>
      <c r="C14" s="84"/>
      <c r="D14" s="62"/>
      <c r="E14" s="9"/>
      <c r="F14" s="202"/>
      <c r="G14" s="200"/>
      <c r="H14" s="86"/>
      <c r="I14" s="68"/>
      <c r="K14" s="202"/>
      <c r="L14" s="200"/>
      <c r="M14" s="79"/>
      <c r="N14" s="68"/>
      <c r="P14" s="202"/>
      <c r="Q14" s="200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2"/>
      <c r="G15" s="200"/>
      <c r="H15" s="87"/>
      <c r="I15" s="69"/>
      <c r="K15" s="202"/>
      <c r="L15" s="200"/>
      <c r="M15" s="77"/>
      <c r="N15" s="69"/>
      <c r="P15" s="202"/>
      <c r="Q15" s="200"/>
      <c r="R15" s="87"/>
      <c r="S15" s="69"/>
      <c r="U15" s="60"/>
    </row>
    <row r="16" spans="1:21" x14ac:dyDescent="0.25">
      <c r="B16" s="130" t="s">
        <v>271</v>
      </c>
      <c r="C16" s="84"/>
      <c r="D16" s="62"/>
      <c r="E16" s="9"/>
      <c r="F16" s="201"/>
      <c r="G16" s="200"/>
      <c r="H16" s="86"/>
      <c r="I16" s="68"/>
      <c r="K16" s="201"/>
      <c r="L16" s="200"/>
      <c r="M16" s="79"/>
      <c r="N16" s="68"/>
      <c r="P16" s="202"/>
      <c r="Q16" s="200"/>
      <c r="R16" s="88"/>
      <c r="S16" s="68"/>
      <c r="U16" s="60"/>
    </row>
    <row r="17" spans="2:21" x14ac:dyDescent="0.25">
      <c r="B17" s="51"/>
      <c r="C17" s="83"/>
      <c r="D17" s="63"/>
      <c r="E17" s="9"/>
      <c r="F17" s="201"/>
      <c r="G17" s="200"/>
      <c r="H17" s="87"/>
      <c r="I17" s="69"/>
      <c r="K17" s="201"/>
      <c r="L17" s="200"/>
      <c r="M17" s="77"/>
      <c r="N17" s="69"/>
      <c r="P17" s="202"/>
      <c r="Q17" s="200"/>
      <c r="R17" s="87"/>
      <c r="S17" s="69"/>
      <c r="U17" s="60"/>
    </row>
    <row r="18" spans="2:21" x14ac:dyDescent="0.25">
      <c r="B18" s="51"/>
      <c r="C18" s="84"/>
      <c r="D18" s="62"/>
      <c r="E18" s="9"/>
      <c r="F18" s="201"/>
      <c r="G18" s="200"/>
      <c r="H18" s="88"/>
      <c r="I18" s="68"/>
      <c r="K18" s="202"/>
      <c r="L18" s="220"/>
      <c r="M18" s="79"/>
      <c r="N18" s="68"/>
      <c r="P18" s="202"/>
      <c r="Q18" s="200"/>
      <c r="R18" s="88"/>
      <c r="S18" s="68"/>
      <c r="U18" s="60"/>
    </row>
    <row r="19" spans="2:21" x14ac:dyDescent="0.25">
      <c r="B19" s="51"/>
      <c r="C19" s="83"/>
      <c r="D19" s="63"/>
      <c r="E19" s="9"/>
      <c r="F19" s="202"/>
      <c r="G19" s="200"/>
      <c r="H19" s="87"/>
      <c r="I19" s="69"/>
      <c r="K19" s="202"/>
      <c r="L19" s="200"/>
      <c r="M19" s="87"/>
      <c r="N19" s="69"/>
      <c r="P19" s="202"/>
      <c r="Q19" s="200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2"/>
      <c r="G20" s="200"/>
      <c r="H20" s="88"/>
      <c r="I20" s="68"/>
      <c r="K20" s="202"/>
      <c r="L20" s="200"/>
      <c r="M20" s="88"/>
      <c r="N20" s="68"/>
      <c r="P20" s="202"/>
      <c r="Q20" s="200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2"/>
      <c r="G21" s="200"/>
      <c r="H21" s="87"/>
      <c r="I21" s="69"/>
      <c r="K21" s="202"/>
      <c r="L21" s="220"/>
      <c r="M21" s="77"/>
      <c r="N21" s="69"/>
      <c r="P21" s="202"/>
      <c r="Q21" s="200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2"/>
      <c r="G22" s="200"/>
      <c r="H22" s="88"/>
      <c r="I22" s="68"/>
      <c r="K22" s="202"/>
      <c r="L22" s="220"/>
      <c r="M22" s="79"/>
      <c r="N22" s="68"/>
      <c r="P22" s="202"/>
      <c r="Q22" s="200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2"/>
      <c r="G23" s="200"/>
      <c r="H23" s="87"/>
      <c r="I23" s="69"/>
      <c r="K23" s="202"/>
      <c r="L23" s="220"/>
      <c r="M23" s="77"/>
      <c r="N23" s="69"/>
      <c r="P23" s="202"/>
      <c r="Q23" s="200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2"/>
      <c r="G24" s="200"/>
      <c r="H24" s="88"/>
      <c r="I24" s="68"/>
      <c r="K24" s="202"/>
      <c r="L24" s="220"/>
      <c r="M24" s="77"/>
      <c r="N24" s="69"/>
      <c r="P24" s="202"/>
      <c r="Q24" s="200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2"/>
      <c r="G25" s="200"/>
      <c r="H25" s="87"/>
      <c r="I25" s="69"/>
      <c r="K25" s="202"/>
      <c r="L25" s="220"/>
      <c r="M25" s="77"/>
      <c r="N25" s="69"/>
      <c r="P25" s="202"/>
      <c r="Q25" s="200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7"/>
      <c r="G26" s="200"/>
      <c r="H26" s="88"/>
      <c r="I26" s="68"/>
      <c r="K26" s="202"/>
      <c r="L26" s="220"/>
      <c r="M26" s="77"/>
      <c r="N26" s="69"/>
      <c r="P26" s="202"/>
      <c r="Q26" s="200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2"/>
      <c r="G27" s="200"/>
      <c r="H27" s="87"/>
      <c r="I27" s="69"/>
      <c r="K27" s="203"/>
      <c r="L27" s="221"/>
      <c r="M27" s="80"/>
      <c r="N27" s="75"/>
      <c r="P27" s="202"/>
      <c r="Q27" s="200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2"/>
      <c r="G28" s="200"/>
      <c r="H28" s="88"/>
      <c r="I28" s="68"/>
      <c r="K28" s="52" t="s">
        <v>149</v>
      </c>
      <c r="L28" s="52"/>
      <c r="M28" s="65">
        <f>SUM(M10:M27)</f>
        <v>0</v>
      </c>
      <c r="N28" s="52">
        <f>IF(COUNTA(K10:K27)=0,"",COUNTA(K10:K27))</f>
        <v>3</v>
      </c>
      <c r="P28" s="202"/>
      <c r="Q28" s="200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2"/>
      <c r="G29" s="200"/>
      <c r="H29" s="87"/>
      <c r="I29" s="69"/>
      <c r="K29" s="48"/>
      <c r="L29" s="48"/>
      <c r="M29" s="48"/>
      <c r="N29" s="48"/>
      <c r="P29" s="202"/>
      <c r="Q29" s="200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2"/>
      <c r="G30" s="200"/>
      <c r="H30" s="88"/>
      <c r="I30" s="68"/>
      <c r="K30" s="239" t="s">
        <v>148</v>
      </c>
      <c r="L30" s="240"/>
      <c r="M30" s="245"/>
      <c r="N30" s="248"/>
      <c r="P30" s="202"/>
      <c r="Q30" s="200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2"/>
      <c r="G31" s="200"/>
      <c r="H31" s="87"/>
      <c r="I31" s="69"/>
      <c r="K31" s="241"/>
      <c r="L31" s="242"/>
      <c r="M31" s="246"/>
      <c r="N31" s="249"/>
      <c r="P31" s="202"/>
      <c r="Q31" s="200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2"/>
      <c r="G32" s="200"/>
      <c r="H32" s="88"/>
      <c r="I32" s="69"/>
      <c r="K32" s="243"/>
      <c r="L32" s="256"/>
      <c r="M32" s="76"/>
      <c r="N32" s="68"/>
      <c r="P32" s="202"/>
      <c r="Q32" s="200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2"/>
      <c r="G33" s="200"/>
      <c r="H33" s="87"/>
      <c r="I33" s="69"/>
      <c r="K33" s="202"/>
      <c r="L33" s="220"/>
      <c r="M33" s="77"/>
      <c r="N33" s="69"/>
      <c r="P33" s="202"/>
      <c r="Q33" s="200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5"/>
      <c r="G34" s="200"/>
      <c r="H34" s="88"/>
      <c r="I34" s="69"/>
      <c r="K34" s="202"/>
      <c r="L34" s="220"/>
      <c r="M34" s="77"/>
      <c r="N34" s="69"/>
      <c r="P34" s="202"/>
      <c r="Q34" s="200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2"/>
      <c r="G35" s="200"/>
      <c r="H35" s="87"/>
      <c r="I35" s="69"/>
      <c r="K35" s="202"/>
      <c r="L35" s="220"/>
      <c r="M35" s="77"/>
      <c r="N35" s="69"/>
      <c r="P35" s="202"/>
      <c r="Q35" s="200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2"/>
      <c r="G36" s="200"/>
      <c r="H36" s="87"/>
      <c r="I36" s="69"/>
      <c r="K36" s="202"/>
      <c r="L36" s="220"/>
      <c r="M36" s="77"/>
      <c r="N36" s="69"/>
      <c r="P36" s="202"/>
      <c r="Q36" s="200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3"/>
      <c r="G37" s="204"/>
      <c r="H37" s="89"/>
      <c r="I37" s="70"/>
      <c r="K37" s="203"/>
      <c r="L37" s="221"/>
      <c r="M37" s="78"/>
      <c r="N37" s="70"/>
      <c r="P37" s="203"/>
      <c r="Q37" s="204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>
        <f>IF(COUNTA(B10:B37)=0,"",COUNTA(B10:B37))</f>
        <v>2</v>
      </c>
      <c r="E38" s="9"/>
      <c r="F38" s="52" t="s">
        <v>149</v>
      </c>
      <c r="G38" s="52"/>
      <c r="H38" s="53">
        <f>SUM(H10:H37)</f>
        <v>0</v>
      </c>
      <c r="I38" s="61">
        <f>IF(COUNTA(F10:F37)=0,"",COUNTA(F10:F37))</f>
        <v>3</v>
      </c>
      <c r="K38" s="52" t="s">
        <v>149</v>
      </c>
      <c r="L38" s="52"/>
      <c r="M38" s="65">
        <f>SUM(M32:M37)</f>
        <v>0</v>
      </c>
      <c r="N38" s="61" t="str">
        <f>IF(COUNTA(K32:K37)=0,"",COUNTA(K32:K37))</f>
        <v/>
      </c>
      <c r="P38" s="52" t="s">
        <v>149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178</v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1" t="s">
        <v>179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97" t="s">
        <v>153</v>
      </c>
      <c r="P43" s="197"/>
      <c r="Q43" s="254">
        <f>C38+H38+M28+M38+R38+C85+H85+M85+R85</f>
        <v>0</v>
      </c>
      <c r="R43" s="254"/>
      <c r="S43" s="254"/>
    </row>
    <row r="44" spans="1:21" x14ac:dyDescent="0.25">
      <c r="O44" s="45"/>
      <c r="P44" s="45" t="s">
        <v>154</v>
      </c>
      <c r="Q44" s="222"/>
      <c r="R44" s="222"/>
      <c r="S44" s="222"/>
    </row>
    <row r="45" spans="1:21" x14ac:dyDescent="0.25">
      <c r="P45" s="45" t="s">
        <v>155</v>
      </c>
      <c r="Q45" s="222">
        <f>Q44+Q43</f>
        <v>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196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1446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6" t="s">
        <v>181</v>
      </c>
      <c r="G51" s="141" t="str">
        <f>IF(G4="","",G4)</f>
        <v>JOÃO BATISTA BARBOSA DE MORAIS</v>
      </c>
      <c r="H51" s="141"/>
      <c r="I51" s="141"/>
      <c r="J51" s="141"/>
      <c r="K51" s="141"/>
      <c r="L51" s="141"/>
      <c r="M51" s="58" t="s">
        <v>157</v>
      </c>
      <c r="N51" s="58" t="s">
        <v>157</v>
      </c>
      <c r="O51" s="141" t="str">
        <f>IF(O4="","",O4)</f>
        <v>959128569/967737450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6" t="s">
        <v>182</v>
      </c>
      <c r="G52" s="147" t="str">
        <f>IF(G5="","",G5)</f>
        <v>R QUINTANA 289</v>
      </c>
      <c r="H52" s="147"/>
      <c r="I52" s="147"/>
      <c r="J52" s="14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7" t="str">
        <f>IF(O5="","",O5)</f>
        <v>PRATA</v>
      </c>
      <c r="P52" s="208"/>
      <c r="Q52" s="209">
        <f>IF(Q5="","",Q5)</f>
        <v>43774.448298611111</v>
      </c>
      <c r="R52" s="210"/>
      <c r="S52" s="211"/>
    </row>
    <row r="53" spans="1:20" ht="15.75" hidden="1" x14ac:dyDescent="0.25">
      <c r="A53" s="147"/>
      <c r="B53" s="147"/>
      <c r="C53" s="147"/>
      <c r="F53" s="56" t="s">
        <v>183</v>
      </c>
      <c r="G53" s="147" t="str">
        <f>IF(G6="","",G6)</f>
        <v>CLASSIC LIFE - GM</v>
      </c>
      <c r="H53" s="147"/>
      <c r="I53" s="147"/>
      <c r="J53" s="147"/>
      <c r="K53" s="10" t="s">
        <v>159</v>
      </c>
      <c r="L53" s="81" t="str">
        <f>IF(L6="","",L6)</f>
        <v>2008</v>
      </c>
      <c r="M53" s="10" t="s">
        <v>160</v>
      </c>
      <c r="N53" s="10" t="s">
        <v>160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18" t="s">
        <v>150</v>
      </c>
      <c r="C56" s="219"/>
      <c r="D56" s="54" t="s">
        <v>180</v>
      </c>
      <c r="E56" s="49"/>
      <c r="F56" s="218" t="s">
        <v>150</v>
      </c>
      <c r="G56" s="219"/>
      <c r="H56" s="71" t="s">
        <v>102</v>
      </c>
      <c r="I56" s="67" t="s">
        <v>180</v>
      </c>
      <c r="K56" s="218" t="s">
        <v>150</v>
      </c>
      <c r="L56" s="219"/>
      <c r="M56" s="71" t="s">
        <v>102</v>
      </c>
      <c r="N56" s="67" t="s">
        <v>180</v>
      </c>
      <c r="P56" s="218" t="s">
        <v>150</v>
      </c>
      <c r="Q56" s="219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"/>
      <c r="F57" s="243"/>
      <c r="G57" s="206"/>
      <c r="H57" s="86"/>
      <c r="I57" s="68"/>
      <c r="K57" s="243"/>
      <c r="L57" s="206"/>
      <c r="M57" s="86"/>
      <c r="N57" s="68"/>
      <c r="P57" s="205"/>
      <c r="Q57" s="206"/>
      <c r="R57" s="86"/>
      <c r="S57" s="68"/>
    </row>
    <row r="58" spans="1:20" hidden="1" x14ac:dyDescent="0.25">
      <c r="B58" s="51"/>
      <c r="C58" s="83"/>
      <c r="D58" s="63"/>
      <c r="E58" s="9"/>
      <c r="F58" s="202"/>
      <c r="G58" s="200"/>
      <c r="H58" s="87"/>
      <c r="I58" s="69"/>
      <c r="K58" s="202"/>
      <c r="L58" s="200"/>
      <c r="M58" s="87"/>
      <c r="N58" s="69"/>
      <c r="P58" s="201"/>
      <c r="Q58" s="200"/>
      <c r="R58" s="87"/>
      <c r="S58" s="69"/>
    </row>
    <row r="59" spans="1:20" hidden="1" x14ac:dyDescent="0.25">
      <c r="B59" s="51"/>
      <c r="C59" s="84"/>
      <c r="D59" s="62"/>
      <c r="E59" s="9"/>
      <c r="F59" s="202"/>
      <c r="G59" s="200"/>
      <c r="H59" s="88"/>
      <c r="I59" s="68"/>
      <c r="K59" s="202"/>
      <c r="L59" s="200"/>
      <c r="M59" s="88"/>
      <c r="N59" s="68"/>
      <c r="P59" s="201"/>
      <c r="Q59" s="200"/>
      <c r="R59" s="88"/>
      <c r="S59" s="68"/>
    </row>
    <row r="60" spans="1:20" hidden="1" x14ac:dyDescent="0.25">
      <c r="B60" s="51"/>
      <c r="C60" s="83"/>
      <c r="D60" s="63"/>
      <c r="E60" s="9"/>
      <c r="F60" s="202"/>
      <c r="G60" s="200"/>
      <c r="H60" s="87"/>
      <c r="I60" s="69"/>
      <c r="K60" s="202"/>
      <c r="L60" s="200"/>
      <c r="M60" s="87"/>
      <c r="N60" s="69"/>
      <c r="P60" s="201"/>
      <c r="Q60" s="200"/>
      <c r="R60" s="87"/>
      <c r="S60" s="69"/>
    </row>
    <row r="61" spans="1:20" hidden="1" x14ac:dyDescent="0.25">
      <c r="B61" s="51"/>
      <c r="C61" s="84"/>
      <c r="D61" s="62"/>
      <c r="E61" s="9"/>
      <c r="F61" s="202"/>
      <c r="G61" s="200"/>
      <c r="H61" s="88"/>
      <c r="I61" s="68"/>
      <c r="K61" s="202"/>
      <c r="L61" s="200"/>
      <c r="M61" s="88"/>
      <c r="N61" s="68"/>
      <c r="P61" s="201"/>
      <c r="Q61" s="200"/>
      <c r="R61" s="88"/>
      <c r="S61" s="68"/>
    </row>
    <row r="62" spans="1:20" hidden="1" x14ac:dyDescent="0.25">
      <c r="B62" s="51"/>
      <c r="C62" s="83"/>
      <c r="D62" s="63"/>
      <c r="E62" s="9"/>
      <c r="F62" s="202"/>
      <c r="G62" s="200"/>
      <c r="H62" s="87"/>
      <c r="I62" s="69"/>
      <c r="K62" s="202"/>
      <c r="L62" s="200"/>
      <c r="M62" s="87"/>
      <c r="N62" s="69"/>
      <c r="P62" s="201"/>
      <c r="Q62" s="200"/>
      <c r="R62" s="87"/>
      <c r="S62" s="69"/>
    </row>
    <row r="63" spans="1:20" hidden="1" x14ac:dyDescent="0.25">
      <c r="B63" s="51"/>
      <c r="C63" s="84"/>
      <c r="D63" s="62"/>
      <c r="E63" s="9"/>
      <c r="F63" s="202"/>
      <c r="G63" s="200"/>
      <c r="H63" s="88"/>
      <c r="I63" s="68"/>
      <c r="K63" s="202"/>
      <c r="L63" s="200"/>
      <c r="M63" s="88"/>
      <c r="N63" s="68"/>
      <c r="P63" s="201"/>
      <c r="Q63" s="200"/>
      <c r="R63" s="88"/>
      <c r="S63" s="68"/>
    </row>
    <row r="64" spans="1:20" hidden="1" x14ac:dyDescent="0.25">
      <c r="B64" s="51"/>
      <c r="C64" s="83"/>
      <c r="D64" s="63"/>
      <c r="E64" s="9"/>
      <c r="F64" s="202"/>
      <c r="G64" s="200"/>
      <c r="H64" s="87"/>
      <c r="I64" s="69"/>
      <c r="K64" s="202"/>
      <c r="L64" s="200"/>
      <c r="M64" s="87"/>
      <c r="N64" s="69"/>
      <c r="P64" s="201"/>
      <c r="Q64" s="200"/>
      <c r="R64" s="87"/>
      <c r="S64" s="69"/>
    </row>
    <row r="65" spans="2:19" hidden="1" x14ac:dyDescent="0.25">
      <c r="B65" s="51"/>
      <c r="C65" s="84"/>
      <c r="D65" s="62"/>
      <c r="E65" s="9"/>
      <c r="F65" s="202"/>
      <c r="G65" s="200"/>
      <c r="H65" s="88"/>
      <c r="I65" s="68"/>
      <c r="K65" s="202"/>
      <c r="L65" s="200"/>
      <c r="M65" s="88"/>
      <c r="N65" s="68"/>
      <c r="P65" s="201"/>
      <c r="Q65" s="200"/>
      <c r="R65" s="88"/>
      <c r="S65" s="68"/>
    </row>
    <row r="66" spans="2:19" hidden="1" x14ac:dyDescent="0.25">
      <c r="B66" s="51"/>
      <c r="C66" s="83"/>
      <c r="D66" s="63"/>
      <c r="E66" s="9"/>
      <c r="F66" s="202"/>
      <c r="G66" s="200"/>
      <c r="H66" s="87"/>
      <c r="I66" s="69"/>
      <c r="K66" s="202"/>
      <c r="L66" s="200"/>
      <c r="M66" s="87"/>
      <c r="N66" s="69"/>
      <c r="P66" s="201"/>
      <c r="Q66" s="200"/>
      <c r="R66" s="87"/>
      <c r="S66" s="69"/>
    </row>
    <row r="67" spans="2:19" hidden="1" x14ac:dyDescent="0.25">
      <c r="B67" s="51"/>
      <c r="C67" s="84"/>
      <c r="D67" s="62"/>
      <c r="E67" s="9"/>
      <c r="F67" s="202"/>
      <c r="G67" s="200"/>
      <c r="H67" s="88"/>
      <c r="I67" s="68"/>
      <c r="K67" s="202"/>
      <c r="L67" s="200"/>
      <c r="M67" s="88"/>
      <c r="N67" s="68"/>
      <c r="P67" s="201"/>
      <c r="Q67" s="200"/>
      <c r="R67" s="88"/>
      <c r="S67" s="68"/>
    </row>
    <row r="68" spans="2:19" hidden="1" x14ac:dyDescent="0.25">
      <c r="B68" s="51"/>
      <c r="C68" s="83"/>
      <c r="D68" s="63"/>
      <c r="E68" s="9"/>
      <c r="F68" s="202"/>
      <c r="G68" s="200"/>
      <c r="H68" s="87"/>
      <c r="I68" s="69"/>
      <c r="K68" s="202"/>
      <c r="L68" s="200"/>
      <c r="M68" s="87"/>
      <c r="N68" s="69"/>
      <c r="P68" s="201"/>
      <c r="Q68" s="200"/>
      <c r="R68" s="87"/>
      <c r="S68" s="69"/>
    </row>
    <row r="69" spans="2:19" hidden="1" x14ac:dyDescent="0.25">
      <c r="B69" s="51"/>
      <c r="C69" s="84"/>
      <c r="D69" s="62"/>
      <c r="E69" s="9"/>
      <c r="F69" s="202"/>
      <c r="G69" s="200"/>
      <c r="H69" s="88"/>
      <c r="I69" s="68"/>
      <c r="K69" s="202"/>
      <c r="L69" s="200"/>
      <c r="M69" s="88"/>
      <c r="N69" s="68"/>
      <c r="P69" s="201"/>
      <c r="Q69" s="200"/>
      <c r="R69" s="88"/>
      <c r="S69" s="68"/>
    </row>
    <row r="70" spans="2:19" hidden="1" x14ac:dyDescent="0.25">
      <c r="B70" s="51"/>
      <c r="C70" s="83"/>
      <c r="D70" s="63"/>
      <c r="E70" s="9"/>
      <c r="F70" s="202"/>
      <c r="G70" s="200"/>
      <c r="H70" s="87"/>
      <c r="I70" s="69"/>
      <c r="K70" s="202"/>
      <c r="L70" s="200"/>
      <c r="M70" s="87"/>
      <c r="N70" s="69"/>
      <c r="P70" s="201"/>
      <c r="Q70" s="200"/>
      <c r="R70" s="87"/>
      <c r="S70" s="69"/>
    </row>
    <row r="71" spans="2:19" hidden="1" x14ac:dyDescent="0.25">
      <c r="B71" s="51"/>
      <c r="C71" s="84"/>
      <c r="D71" s="62"/>
      <c r="E71" s="9"/>
      <c r="F71" s="202"/>
      <c r="G71" s="200"/>
      <c r="H71" s="88"/>
      <c r="I71" s="68"/>
      <c r="K71" s="202"/>
      <c r="L71" s="200"/>
      <c r="M71" s="88"/>
      <c r="N71" s="68"/>
      <c r="P71" s="201"/>
      <c r="Q71" s="200"/>
      <c r="R71" s="88"/>
      <c r="S71" s="68"/>
    </row>
    <row r="72" spans="2:19" hidden="1" x14ac:dyDescent="0.25">
      <c r="B72" s="51"/>
      <c r="C72" s="83"/>
      <c r="D72" s="63"/>
      <c r="E72" s="9"/>
      <c r="F72" s="202"/>
      <c r="G72" s="200"/>
      <c r="H72" s="87"/>
      <c r="I72" s="69"/>
      <c r="K72" s="202"/>
      <c r="L72" s="200"/>
      <c r="M72" s="87"/>
      <c r="N72" s="69"/>
      <c r="P72" s="201"/>
      <c r="Q72" s="200"/>
      <c r="R72" s="87"/>
      <c r="S72" s="69"/>
    </row>
    <row r="73" spans="2:19" hidden="1" x14ac:dyDescent="0.25">
      <c r="B73" s="51"/>
      <c r="C73" s="84"/>
      <c r="D73" s="62"/>
      <c r="E73" s="9"/>
      <c r="F73" s="202"/>
      <c r="G73" s="200"/>
      <c r="H73" s="88"/>
      <c r="I73" s="68"/>
      <c r="K73" s="202"/>
      <c r="L73" s="200"/>
      <c r="M73" s="88"/>
      <c r="N73" s="68"/>
      <c r="P73" s="201"/>
      <c r="Q73" s="200"/>
      <c r="R73" s="88"/>
      <c r="S73" s="68"/>
    </row>
    <row r="74" spans="2:19" hidden="1" x14ac:dyDescent="0.25">
      <c r="B74" s="51"/>
      <c r="C74" s="83"/>
      <c r="D74" s="63"/>
      <c r="E74" s="9"/>
      <c r="F74" s="202"/>
      <c r="G74" s="200"/>
      <c r="H74" s="87"/>
      <c r="I74" s="69"/>
      <c r="K74" s="202"/>
      <c r="L74" s="200"/>
      <c r="M74" s="87"/>
      <c r="N74" s="69"/>
      <c r="P74" s="201"/>
      <c r="Q74" s="200"/>
      <c r="R74" s="87"/>
      <c r="S74" s="69"/>
    </row>
    <row r="75" spans="2:19" hidden="1" x14ac:dyDescent="0.25">
      <c r="B75" s="51"/>
      <c r="C75" s="84"/>
      <c r="D75" s="62"/>
      <c r="E75" s="9"/>
      <c r="F75" s="202"/>
      <c r="G75" s="200"/>
      <c r="H75" s="88"/>
      <c r="I75" s="68"/>
      <c r="K75" s="202"/>
      <c r="L75" s="200"/>
      <c r="M75" s="88"/>
      <c r="N75" s="68"/>
      <c r="P75" s="201"/>
      <c r="Q75" s="200"/>
      <c r="R75" s="88"/>
      <c r="S75" s="68"/>
    </row>
    <row r="76" spans="2:19" hidden="1" x14ac:dyDescent="0.25">
      <c r="B76" s="51"/>
      <c r="C76" s="83"/>
      <c r="D76" s="63"/>
      <c r="E76" s="9"/>
      <c r="F76" s="202"/>
      <c r="G76" s="200"/>
      <c r="H76" s="87"/>
      <c r="I76" s="69"/>
      <c r="K76" s="202"/>
      <c r="L76" s="200"/>
      <c r="M76" s="87"/>
      <c r="N76" s="69"/>
      <c r="P76" s="202"/>
      <c r="Q76" s="200"/>
      <c r="R76" s="87"/>
      <c r="S76" s="69"/>
    </row>
    <row r="77" spans="2:19" hidden="1" x14ac:dyDescent="0.25">
      <c r="B77" s="51"/>
      <c r="C77" s="84"/>
      <c r="D77" s="62"/>
      <c r="E77" s="9"/>
      <c r="F77" s="202"/>
      <c r="G77" s="200"/>
      <c r="H77" s="88"/>
      <c r="I77" s="68"/>
      <c r="K77" s="202"/>
      <c r="L77" s="200"/>
      <c r="M77" s="88"/>
      <c r="N77" s="68"/>
      <c r="P77" s="202"/>
      <c r="Q77" s="200"/>
      <c r="R77" s="88"/>
      <c r="S77" s="68"/>
    </row>
    <row r="78" spans="2:19" hidden="1" x14ac:dyDescent="0.25">
      <c r="B78" s="21"/>
      <c r="C78" s="83"/>
      <c r="D78" s="63"/>
      <c r="E78" s="9"/>
      <c r="F78" s="202"/>
      <c r="G78" s="200"/>
      <c r="H78" s="87"/>
      <c r="I78" s="69"/>
      <c r="K78" s="202"/>
      <c r="L78" s="200"/>
      <c r="M78" s="87"/>
      <c r="N78" s="69"/>
      <c r="P78" s="202"/>
      <c r="Q78" s="200"/>
      <c r="R78" s="87"/>
      <c r="S78" s="69"/>
    </row>
    <row r="79" spans="2:19" hidden="1" x14ac:dyDescent="0.25">
      <c r="B79" s="21"/>
      <c r="C79" s="84"/>
      <c r="D79" s="63"/>
      <c r="E79" s="9"/>
      <c r="F79" s="202"/>
      <c r="G79" s="200"/>
      <c r="H79" s="88"/>
      <c r="I79" s="69"/>
      <c r="K79" s="202"/>
      <c r="L79" s="200"/>
      <c r="M79" s="88"/>
      <c r="N79" s="69"/>
      <c r="P79" s="202"/>
      <c r="Q79" s="200"/>
      <c r="R79" s="88"/>
      <c r="S79" s="69"/>
    </row>
    <row r="80" spans="2:19" hidden="1" x14ac:dyDescent="0.25">
      <c r="B80" s="21"/>
      <c r="C80" s="83"/>
      <c r="D80" s="63"/>
      <c r="E80" s="9"/>
      <c r="F80" s="202"/>
      <c r="G80" s="200"/>
      <c r="H80" s="87"/>
      <c r="I80" s="69"/>
      <c r="K80" s="202"/>
      <c r="L80" s="200"/>
      <c r="M80" s="87"/>
      <c r="N80" s="69"/>
      <c r="P80" s="202"/>
      <c r="Q80" s="200"/>
      <c r="R80" s="87"/>
      <c r="S80" s="69"/>
    </row>
    <row r="81" spans="2:20" hidden="1" x14ac:dyDescent="0.25">
      <c r="B81" s="21"/>
      <c r="C81" s="84"/>
      <c r="D81" s="63"/>
      <c r="E81" s="9"/>
      <c r="F81" s="202"/>
      <c r="G81" s="200"/>
      <c r="H81" s="88"/>
      <c r="I81" s="69"/>
      <c r="K81" s="202"/>
      <c r="L81" s="200"/>
      <c r="M81" s="88"/>
      <c r="N81" s="69"/>
      <c r="P81" s="202"/>
      <c r="Q81" s="200"/>
      <c r="R81" s="88"/>
      <c r="S81" s="69"/>
    </row>
    <row r="82" spans="2:20" hidden="1" x14ac:dyDescent="0.25">
      <c r="B82" s="21"/>
      <c r="C82" s="83"/>
      <c r="D82" s="63"/>
      <c r="E82" s="9"/>
      <c r="F82" s="202"/>
      <c r="G82" s="200"/>
      <c r="H82" s="87"/>
      <c r="I82" s="69"/>
      <c r="K82" s="202"/>
      <c r="L82" s="200"/>
      <c r="M82" s="87"/>
      <c r="N82" s="69"/>
      <c r="P82" s="202"/>
      <c r="Q82" s="200"/>
      <c r="R82" s="87"/>
      <c r="S82" s="69"/>
    </row>
    <row r="83" spans="2:20" hidden="1" x14ac:dyDescent="0.25">
      <c r="B83" s="21"/>
      <c r="C83" s="83"/>
      <c r="D83" s="63"/>
      <c r="E83" s="9"/>
      <c r="F83" s="202"/>
      <c r="G83" s="200"/>
      <c r="H83" s="87"/>
      <c r="I83" s="69"/>
      <c r="K83" s="202"/>
      <c r="L83" s="200"/>
      <c r="M83" s="87"/>
      <c r="N83" s="69"/>
      <c r="P83" s="202"/>
      <c r="Q83" s="200"/>
      <c r="R83" s="87"/>
      <c r="S83" s="69"/>
    </row>
    <row r="84" spans="2:20" ht="15.75" hidden="1" thickBot="1" x14ac:dyDescent="0.3">
      <c r="B84" s="50"/>
      <c r="C84" s="85"/>
      <c r="D84" s="64"/>
      <c r="E84" s="9"/>
      <c r="F84" s="203"/>
      <c r="G84" s="204"/>
      <c r="H84" s="89"/>
      <c r="I84" s="70"/>
      <c r="K84" s="203"/>
      <c r="L84" s="204"/>
      <c r="M84" s="89"/>
      <c r="N84" s="70"/>
      <c r="P84" s="203"/>
      <c r="Q84" s="204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IF(COUNTA(B57:B84)=0,"",COUNTA(B57:B84))</f>
        <v/>
      </c>
      <c r="E85" s="9"/>
      <c r="F85" s="52" t="s">
        <v>149</v>
      </c>
      <c r="G85" s="52"/>
      <c r="H85" s="53">
        <f>SUM(H57:H84)</f>
        <v>0</v>
      </c>
      <c r="I85" s="61" t="str">
        <f>IF(COUNTA(F57:F84)=0,"",COUNTA(F57:F84))</f>
        <v/>
      </c>
      <c r="K85" s="52" t="s">
        <v>149</v>
      </c>
      <c r="L85" s="52"/>
      <c r="M85" s="53">
        <f>SUM(M57:M84)</f>
        <v>0</v>
      </c>
      <c r="N85" s="61" t="str">
        <f>IF(COUNTA(K57:K84)=0,"",COUNTA(K57:K84))</f>
        <v/>
      </c>
      <c r="P85" s="52" t="s">
        <v>149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178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1" t="s">
        <v>179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97" t="s">
        <v>153</v>
      </c>
      <c r="P90" s="197"/>
      <c r="Q90" s="254">
        <f>IF(Q43="","",Q43)</f>
        <v>0</v>
      </c>
      <c r="R90" s="254"/>
      <c r="S90" s="254"/>
    </row>
    <row r="91" spans="2:20" hidden="1" x14ac:dyDescent="0.25">
      <c r="O91" s="45"/>
      <c r="P91" s="45" t="s">
        <v>154</v>
      </c>
      <c r="Q91" s="222">
        <f>Q44</f>
        <v>0</v>
      </c>
      <c r="R91" s="222"/>
      <c r="S91" s="222"/>
    </row>
    <row r="92" spans="2:20" hidden="1" x14ac:dyDescent="0.25">
      <c r="P92" s="45" t="s">
        <v>155</v>
      </c>
      <c r="Q92" s="222">
        <f>IFERROR(Q91+Q90,"")</f>
        <v>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264</v>
      </c>
      <c r="D95" s="251"/>
      <c r="E95" s="251"/>
      <c r="F95" s="251"/>
      <c r="G95" s="10" t="s">
        <v>201</v>
      </c>
      <c r="H95" s="252">
        <v>43774.448298611111</v>
      </c>
      <c r="I95" s="251"/>
      <c r="J95" s="251"/>
      <c r="K95" s="251"/>
      <c r="L95" s="10" t="s">
        <v>200</v>
      </c>
      <c r="M95" s="251" t="s">
        <v>264</v>
      </c>
      <c r="N95" s="251"/>
      <c r="O95" s="251"/>
      <c r="P95" s="251"/>
      <c r="Q95" s="10" t="s">
        <v>199</v>
      </c>
      <c r="R95" s="252">
        <v>43774.449953703705</v>
      </c>
      <c r="S95" s="251"/>
      <c r="T95" s="251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140625" bestFit="1" customWidth="1"/>
    <col min="5" max="5" width="7.85546875" bestFit="1" customWidth="1"/>
    <col min="6" max="6" width="8.42578125" bestFit="1" customWidth="1"/>
    <col min="7" max="7" width="15.140625" bestFit="1" customWidth="1"/>
  </cols>
  <sheetData>
    <row r="1" spans="1:7" x14ac:dyDescent="0.25">
      <c r="A1" t="s">
        <v>113</v>
      </c>
      <c r="B1" s="34" t="s">
        <v>0</v>
      </c>
      <c r="C1" t="s">
        <v>188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2964</v>
      </c>
      <c r="B2" s="34">
        <v>45042.578229166669</v>
      </c>
      <c r="C2" t="s">
        <v>190</v>
      </c>
      <c r="D2" t="s">
        <v>283</v>
      </c>
      <c r="E2" t="s">
        <v>284</v>
      </c>
      <c r="F2" t="s">
        <v>27</v>
      </c>
      <c r="G2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1" bestFit="1" customWidth="1"/>
    <col min="10" max="10" width="8.7109375" style="101" bestFit="1" customWidth="1"/>
    <col min="11" max="11" width="7.71093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1" t="s">
        <v>176</v>
      </c>
      <c r="J1" s="101" t="s">
        <v>205</v>
      </c>
      <c r="K1" s="101" t="s">
        <v>206</v>
      </c>
      <c r="L1" t="s">
        <v>223</v>
      </c>
    </row>
    <row r="2" spans="1:12" x14ac:dyDescent="0.25">
      <c r="A2">
        <v>805</v>
      </c>
      <c r="B2" s="107">
        <v>43277.414918981478</v>
      </c>
      <c r="C2" t="s">
        <v>241</v>
      </c>
      <c r="D2" t="s">
        <v>242</v>
      </c>
      <c r="E2" t="s">
        <v>243</v>
      </c>
      <c r="F2" t="s">
        <v>210</v>
      </c>
      <c r="G2" t="s">
        <v>194</v>
      </c>
      <c r="H2" t="s">
        <v>21</v>
      </c>
    </row>
    <row r="3" spans="1:12" x14ac:dyDescent="0.25">
      <c r="A3">
        <v>771</v>
      </c>
      <c r="B3" s="107">
        <v>43234.515636574077</v>
      </c>
      <c r="C3" t="s">
        <v>244</v>
      </c>
      <c r="D3" t="s">
        <v>245</v>
      </c>
      <c r="E3" t="s">
        <v>246</v>
      </c>
      <c r="F3" t="s">
        <v>29</v>
      </c>
      <c r="G3" t="s">
        <v>194</v>
      </c>
      <c r="H3" t="s">
        <v>21</v>
      </c>
    </row>
    <row r="4" spans="1:12" x14ac:dyDescent="0.25">
      <c r="A4">
        <v>703</v>
      </c>
      <c r="B4" s="107">
        <v>43179.341678240744</v>
      </c>
      <c r="C4" t="s">
        <v>247</v>
      </c>
      <c r="D4" t="s">
        <v>248</v>
      </c>
      <c r="E4" t="s">
        <v>249</v>
      </c>
      <c r="F4" t="s">
        <v>31</v>
      </c>
      <c r="G4" t="s">
        <v>194</v>
      </c>
      <c r="H4" t="s">
        <v>21</v>
      </c>
    </row>
    <row r="5" spans="1:12" x14ac:dyDescent="0.25">
      <c r="A5" t="s">
        <v>149</v>
      </c>
      <c r="B5">
        <v>3</v>
      </c>
      <c r="I5" s="101">
        <v>0</v>
      </c>
      <c r="J5" s="101">
        <v>0</v>
      </c>
      <c r="K5" s="101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272</v>
      </c>
      <c r="H2" t="s">
        <v>275</v>
      </c>
    </row>
    <row r="3" spans="1:17" x14ac:dyDescent="0.25">
      <c r="A3">
        <v>1446</v>
      </c>
      <c r="B3" t="s">
        <v>271</v>
      </c>
      <c r="E3" t="s">
        <v>273</v>
      </c>
      <c r="H3" t="s">
        <v>276</v>
      </c>
    </row>
    <row r="4" spans="1:17" x14ac:dyDescent="0.25">
      <c r="A4">
        <v>1446</v>
      </c>
      <c r="E4" t="s">
        <v>274</v>
      </c>
      <c r="H4" t="s">
        <v>277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8" t="s">
        <v>222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</row>
    <row r="2" spans="1:12" x14ac:dyDescent="0.25">
      <c r="A2" s="104" t="s">
        <v>113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188</v>
      </c>
      <c r="H2" s="105" t="s">
        <v>117</v>
      </c>
      <c r="I2" s="105" t="s">
        <v>176</v>
      </c>
      <c r="J2" s="105" t="s">
        <v>205</v>
      </c>
      <c r="K2" s="105" t="s">
        <v>206</v>
      </c>
      <c r="L2" s="120" t="s">
        <v>177</v>
      </c>
    </row>
    <row r="3" spans="1:12" x14ac:dyDescent="0.25">
      <c r="A3" s="102">
        <v>620</v>
      </c>
      <c r="B3" s="119">
        <v>43117.407222222224</v>
      </c>
      <c r="C3" s="102" t="s">
        <v>224</v>
      </c>
      <c r="D3" s="102" t="s">
        <v>225</v>
      </c>
      <c r="E3" s="102" t="s">
        <v>226</v>
      </c>
      <c r="F3" s="102" t="s">
        <v>27</v>
      </c>
      <c r="G3" s="102" t="s">
        <v>194</v>
      </c>
      <c r="H3" s="102" t="s">
        <v>43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227</v>
      </c>
      <c r="D4" s="102" t="s">
        <v>228</v>
      </c>
      <c r="E4" s="102" t="s">
        <v>209</v>
      </c>
      <c r="F4" s="102" t="s">
        <v>31</v>
      </c>
      <c r="G4" s="102" t="s">
        <v>195</v>
      </c>
      <c r="H4" s="102" t="s">
        <v>42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219</v>
      </c>
      <c r="D5" s="102" t="s">
        <v>220</v>
      </c>
      <c r="E5" s="102" t="s">
        <v>221</v>
      </c>
      <c r="F5" s="102" t="s">
        <v>29</v>
      </c>
      <c r="G5" s="102" t="s">
        <v>190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229</v>
      </c>
      <c r="D6" s="102" t="s">
        <v>230</v>
      </c>
      <c r="E6" s="102" t="s">
        <v>231</v>
      </c>
      <c r="F6" s="102" t="s">
        <v>29</v>
      </c>
      <c r="G6" s="102" t="s">
        <v>190</v>
      </c>
      <c r="H6" s="102" t="s">
        <v>43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232</v>
      </c>
      <c r="D7" s="102" t="s">
        <v>233</v>
      </c>
      <c r="E7" s="102" t="s">
        <v>234</v>
      </c>
      <c r="F7" s="102" t="s">
        <v>29</v>
      </c>
      <c r="G7" s="102" t="s">
        <v>195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235</v>
      </c>
      <c r="D8" s="102" t="s">
        <v>236</v>
      </c>
      <c r="E8" s="102" t="s">
        <v>218</v>
      </c>
      <c r="F8" s="102" t="s">
        <v>26</v>
      </c>
      <c r="G8" s="102" t="s">
        <v>190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237</v>
      </c>
      <c r="D9" s="102" t="s">
        <v>238</v>
      </c>
      <c r="E9" s="102" t="s">
        <v>239</v>
      </c>
      <c r="F9" s="102" t="s">
        <v>26</v>
      </c>
      <c r="G9" s="102" t="s">
        <v>195</v>
      </c>
      <c r="H9" s="102" t="s">
        <v>43</v>
      </c>
      <c r="I9" s="103"/>
      <c r="J9" s="103"/>
      <c r="K9" s="103"/>
      <c r="L9" s="119"/>
    </row>
    <row r="10" spans="1:12" s="106" customFormat="1" x14ac:dyDescent="0.25">
      <c r="A10" s="108" t="s">
        <v>149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2024-03-10T19:17:43Z</dcterms:modified>
</cp:coreProperties>
</file>