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v00gab_eduvaud_ch/Documents/Documents/GitHub/Ex-Quiz-It/Documentation/"/>
    </mc:Choice>
  </mc:AlternateContent>
  <xr:revisionPtr revIDLastSave="581" documentId="13_ncr:1_{0AFBBA37-8483-4BD1-A5FE-AAF68F47A889}" xr6:coauthVersionLast="47" xr6:coauthVersionMax="47" xr10:uidLastSave="{8E9F580A-B631-4BBF-8EAB-949BCDEC12EA}"/>
  <bookViews>
    <workbookView xWindow="-120" yWindow="-120" windowWidth="29040" windowHeight="15840" xr2:uid="{672972C3-FEEA-443D-BBFE-6F25E1484C8D}"/>
  </bookViews>
  <sheets>
    <sheet name="Journal de travail" sheetId="1" r:id="rId1"/>
    <sheet name="Gestion du temps" sheetId="3" r:id="rId2"/>
    <sheet name="Donné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1" l="1"/>
  <c r="J52" i="1"/>
  <c r="J51" i="1"/>
  <c r="J50" i="1"/>
  <c r="J49" i="1"/>
  <c r="J48" i="1"/>
  <c r="J47" i="1"/>
  <c r="J46" i="1"/>
  <c r="J45" i="1"/>
  <c r="J44" i="1"/>
  <c r="J43" i="1"/>
  <c r="J41" i="1"/>
  <c r="J42" i="1"/>
  <c r="J40" i="1"/>
  <c r="J39" i="1"/>
  <c r="J38" i="1"/>
  <c r="J30" i="1"/>
  <c r="J29" i="1"/>
  <c r="J27" i="1"/>
  <c r="J28" i="1"/>
  <c r="J31" i="1"/>
  <c r="J32" i="1"/>
  <c r="J33" i="1"/>
  <c r="J34" i="1"/>
  <c r="J35" i="1"/>
  <c r="J36" i="1"/>
  <c r="J37" i="1"/>
  <c r="J26" i="1"/>
  <c r="J23" i="1"/>
  <c r="J22" i="1"/>
  <c r="J24" i="1"/>
  <c r="J25" i="1"/>
  <c r="J21" i="1"/>
  <c r="J20" i="1"/>
  <c r="J19" i="1"/>
  <c r="J17" i="1"/>
  <c r="J18" i="1"/>
  <c r="J16" i="1"/>
  <c r="J15" i="1"/>
  <c r="J14" i="1"/>
  <c r="J13" i="1"/>
  <c r="J12" i="1"/>
  <c r="J11" i="1" l="1"/>
  <c r="J10" i="1"/>
  <c r="J9" i="1"/>
  <c r="J8" i="1"/>
  <c r="J7" i="1"/>
  <c r="J4" i="1"/>
  <c r="J5" i="1"/>
  <c r="J6" i="1"/>
  <c r="J3" i="1"/>
  <c r="B2" i="3"/>
  <c r="D2" i="3" s="1"/>
  <c r="J2" i="1"/>
  <c r="B4" i="3"/>
  <c r="D4" i="3" s="1"/>
  <c r="B5" i="3"/>
  <c r="C6" i="3"/>
  <c r="B3" i="3" l="1"/>
  <c r="D3" i="3" s="1"/>
  <c r="D5" i="3"/>
  <c r="B6" i="3" l="1"/>
  <c r="D6" i="3"/>
</calcChain>
</file>

<file path=xl/sharedStrings.xml><?xml version="1.0" encoding="utf-8"?>
<sst xmlns="http://schemas.openxmlformats.org/spreadsheetml/2006/main" count="178" uniqueCount="109">
  <si>
    <t>Date</t>
  </si>
  <si>
    <t>Tâche</t>
  </si>
  <si>
    <t>Description(s)</t>
  </si>
  <si>
    <t>Catégorie</t>
  </si>
  <si>
    <t>Problèmes rencontré(s)</t>
  </si>
  <si>
    <t>Solution(s)</t>
  </si>
  <si>
    <t>Sources</t>
  </si>
  <si>
    <t>Début</t>
  </si>
  <si>
    <t>Fin</t>
  </si>
  <si>
    <t>Durée</t>
  </si>
  <si>
    <t>Première visite de l'Expert</t>
  </si>
  <si>
    <t xml:space="preserve">
Monsieur Alain Girardet est venu nous rendre visite pour discuter du Cahier des charges et des différentes procédures du TPI.</t>
  </si>
  <si>
    <t>Autres</t>
  </si>
  <si>
    <t>Introduction + objectifs</t>
  </si>
  <si>
    <t xml:space="preserve">J'ai completé l'introduction et la partie 'objectifs' de mon dossier de projet </t>
  </si>
  <si>
    <t>Analyse</t>
  </si>
  <si>
    <t>Diagramme de Gantt</t>
  </si>
  <si>
    <t xml:space="preserve">J'ai commencé à faire le diagramme de Gantt avec Excel. Le diagramme sert à montrer comment je vais m'organiser pour le TPI. J'ai aussi fait un tableau qui coupes les differents daches en blocs de 1h-4h. </t>
  </si>
  <si>
    <t>J'ai continué à travailler sur le diagramme de Gantt.</t>
  </si>
  <si>
    <t>Diagramme de flux</t>
  </si>
  <si>
    <t>J'ai créé un diagramme de flux avec Draw.io qui sert à montrer comment les utilisateurs vont naviguer le site et utiliser les fonctionalités differents</t>
  </si>
  <si>
    <t>Maquette de site</t>
  </si>
  <si>
    <t>J'ai commencé à travailler sur une maquette de site avec Draw.io</t>
  </si>
  <si>
    <t>Revue de Journal</t>
  </si>
  <si>
    <t>Suite aux retours, j'ai modifié mon journal de travail en ajoutant plus d'entrées et en détaillant davantage les tâches que j'ai accomplies.</t>
  </si>
  <si>
    <t>J'ai completé la maquette de site avec Draw.io qui montre l'apparence que je souhaite pour chaque page.</t>
  </si>
  <si>
    <t>Conception - Maquette</t>
  </si>
  <si>
    <t>J'ai avancé sur la partie conception de mon dossier de projet en ajoutant la maquette du site et en détaillant chaque page de la maquette.</t>
  </si>
  <si>
    <t>Journal de travail</t>
  </si>
  <si>
    <t>J'ai mis à jour mon journal de travail avec les taches differents que j'ai fait ce matin</t>
  </si>
  <si>
    <t>J'ai terminé à mettre la maquette de site dans mon dossier de projet</t>
  </si>
  <si>
    <t xml:space="preserve">Conception - MCD </t>
  </si>
  <si>
    <t>J'ai commencé à travailler sur un MCD avec Draw.io</t>
  </si>
  <si>
    <t>Mise en page</t>
  </si>
  <si>
    <t>J'ai fait le mise en page du dossier de projet.</t>
  </si>
  <si>
    <t>Conception - Strategie de tests</t>
  </si>
  <si>
    <t>J'ai commencé à écrire les differents tests que je vais effectuer pour ce projet.</t>
  </si>
  <si>
    <t>J'ai mis à jour mon journal de travail en rajoutant les taches que j'ai effectué cet apres-midi</t>
  </si>
  <si>
    <t>Le diagramme de Gantt</t>
  </si>
  <si>
    <t>J'ai modifié le diagramme de Gantt en ajoutant les visites des experts</t>
  </si>
  <si>
    <t>J'ai continué à ajouter les strategies de tests.</t>
  </si>
  <si>
    <t>Conception - Maquette de site</t>
  </si>
  <si>
    <t>Après avoir reflechi, j'ai modifié quelques elements sur ma maquette de site. Pour le page 'création de quiz' j'ai changé pour qu'on puisse tous faire sur le même page. Ensuite j'ai rajouté des pages en plus - admin, quiz start page, page d'accueil avec navbar options</t>
  </si>
  <si>
    <t>Conception - strategie de tests</t>
  </si>
  <si>
    <t>J'ai repris les strategies de tests après avoir reflechi sur le sujet</t>
  </si>
  <si>
    <t>J'ai écrit les taches que j'ai fait ce matin dans mon journal</t>
  </si>
  <si>
    <t>Conception - Diagramme BDD</t>
  </si>
  <si>
    <t>J'ai créé un diagramme qui montre à quoi ca va ressembler mon base de données</t>
  </si>
  <si>
    <t>conception - strategie de tests</t>
  </si>
  <si>
    <t>J'ai modifié tous les diagrammes que j'ai fait pour la partie conception</t>
  </si>
  <si>
    <t>Risques techniques</t>
  </si>
  <si>
    <t>J'ai commencé à écrire les risques techniques</t>
  </si>
  <si>
    <t>J'ai écrit les taches que j'ai fait cet apres-midi dans mon journal et j'ai envoyé mon deuxieme rendu</t>
  </si>
  <si>
    <t>J'ai terminé la partie strategie de tests.</t>
  </si>
  <si>
    <t>Conception - dossier de conception</t>
  </si>
  <si>
    <t>J'ai complété la partie dossier de conception de mon dossier de projet en écrivant les different outils, techniques, etc. que je vais utiliser</t>
  </si>
  <si>
    <t>Maquette de BDD</t>
  </si>
  <si>
    <t>J'ai corrigé / mis à jour mon diagramme de base de données.</t>
  </si>
  <si>
    <t>Correction - maquette de site</t>
  </si>
  <si>
    <t>J'ai terminé la partie risques techniques</t>
  </si>
  <si>
    <t>Affiner la conception</t>
  </si>
  <si>
    <t>J'ai relu et j'ai affiné toute la partie conception de mon dossier de projet</t>
  </si>
  <si>
    <t>J'ai rempli mon journal de travail avec toutes les taches que j'ai fait aujourd'hui</t>
  </si>
  <si>
    <t>Dossier de projet</t>
  </si>
  <si>
    <t>En suivant les conseils de monsieur Savary j'ai essayé de rendre mon dossier plus lisible.</t>
  </si>
  <si>
    <t>Github</t>
  </si>
  <si>
    <t xml:space="preserve">J'ai créé le Github de mon projet avec les issues aussi </t>
  </si>
  <si>
    <t>Planification</t>
  </si>
  <si>
    <t>J'ai terminé la partie planification de mon dossier de projet. Il explique GitHub issues et pourquoi je l'utilise.</t>
  </si>
  <si>
    <t>Connection au site</t>
  </si>
  <si>
    <t>Je me suis connecté sur le site ou je vais deployer mon site et j'ai mis ma repertoire. J'ai créé une connexion avec Filezilla pour faciliter le transfert des dossier du site</t>
  </si>
  <si>
    <t>Page d'accueil</t>
  </si>
  <si>
    <t>J'ai commencé à travailler sur le mise en page de la page d'accueil. J'utilise bootstrap 5.3.3 comme outil</t>
  </si>
  <si>
    <t>Implémentation</t>
  </si>
  <si>
    <t>Temps Total (Minutes)</t>
  </si>
  <si>
    <t xml:space="preserve">Heures à Disposition </t>
  </si>
  <si>
    <t>Pourcentage du projet</t>
  </si>
  <si>
    <t xml:space="preserve">Analyse </t>
  </si>
  <si>
    <t>Tests</t>
  </si>
  <si>
    <t>Documentations</t>
  </si>
  <si>
    <t>Total</t>
  </si>
  <si>
    <t>Catégories</t>
  </si>
  <si>
    <t>J'ai fini le page d'accueil et le navbar qui permet l'utilisateur de naviguer le site</t>
  </si>
  <si>
    <t>Register</t>
  </si>
  <si>
    <t>Login</t>
  </si>
  <si>
    <t>J'ai rajouté une formulaire qui permet l'utilisateur de se logger avec un compte existant sur la même page que la formulaire register</t>
  </si>
  <si>
    <t>J'ai créé la formulaire register. Maintenant on peut créer un compte qui est sauvegardé sur la base de données</t>
  </si>
  <si>
    <t>SwissCenter</t>
  </si>
  <si>
    <t>J'ai testé les deux fonctionalités (login/register) sur le site mycpnv.ch. J'ai du changé un chemin qui marché en locale mais pas sur le site. Maintenant ca marche très bien</t>
  </si>
  <si>
    <t>J'ai commencé la partie réalisation de mon dossier de projet. J'ai expliqué la structure de mon répertoire de site</t>
  </si>
  <si>
    <t>quiz page d'accueil</t>
  </si>
  <si>
    <t>Page 'création de quiz'</t>
  </si>
  <si>
    <t>journal de travail</t>
  </si>
  <si>
    <t xml:space="preserve">J'ai rentré toutes les taches que j'ai completé aujourd'hui </t>
  </si>
  <si>
    <t>J'ai créé la page 'création de quiz'</t>
  </si>
  <si>
    <t>J'ai rajouté un truc sur le page d'accueil</t>
  </si>
  <si>
    <t>J'ai commencé à mettre en place les fonctionalités pour la création des quiz. Maintenant on peut créer un quiz qui contient un question multichoix de 4 réponses possibles.</t>
  </si>
  <si>
    <t>CSS - page d'accueil / header</t>
  </si>
  <si>
    <t>J'ai retouché le CSS / mise en page de la page d'accueil et la tête de page</t>
  </si>
  <si>
    <t>CSS - page connexion</t>
  </si>
  <si>
    <t xml:space="preserve">J'ai retouché l'affichage pour le page de connexion </t>
  </si>
  <si>
    <t>Bouton pour ajouter des questions + Realtime database</t>
  </si>
  <si>
    <t>J'ai commencé à coder un bouton qui permet aux utilisateurs d'ajouter des questions de plus sur la page de création et j'ai aussi commencé à faire la structure de BDD</t>
  </si>
  <si>
    <t>Ajouter des question</t>
  </si>
  <si>
    <t>tester avec swissCenter +</t>
  </si>
  <si>
    <t>J'ai rempli mon journal de travail avec toutes les taches que j'ai fait ce matin</t>
  </si>
  <si>
    <t>J'ai rempli mon journal de travail avec toutes les taches que j'ai fait cet après midi</t>
  </si>
  <si>
    <t>J'ai testé les fonctionalités que j'ai rajouté sur swisscenter. Il y a tous qui marche comme il faut</t>
  </si>
  <si>
    <t>J'ai continué à travailler sur le bouton qui sert à rajouter des pages. J'ai eu pas mal de soucis avec le mise en page qui était affecté par les nouveaux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</si>
</sst>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17">
    <xf numFmtId="0" fontId="0" fillId="0" borderId="0" xfId="0"/>
    <xf numFmtId="20"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horizontal="center" vertical="center"/>
    </xf>
    <xf numFmtId="20"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xf numFmtId="10"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xf numFmtId="2" fontId="0" fillId="0" borderId="1" xfId="0" applyNumberFormat="1" applyBorder="1"/>
    <xf numFmtId="10" fontId="0" fillId="0" borderId="1" xfId="0" applyNumberFormat="1" applyBorder="1"/>
    <xf numFmtId="164" fontId="0" fillId="0" borderId="0" xfId="0" applyNumberFormat="1" applyAlignment="1">
      <alignment horizontal="center" vertical="center"/>
    </xf>
    <xf numFmtId="0" fontId="0" fillId="0" borderId="0" xfId="0" applyAlignment="1">
      <alignment horizontal="left"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1E83-C3E0-4B3C-99D9-87F6807106D3}">
  <dimension ref="A1:J70"/>
  <sheetViews>
    <sheetView tabSelected="1" topLeftCell="A43" zoomScaleNormal="100" workbookViewId="0">
      <selection activeCell="F54" sqref="F54"/>
    </sheetView>
  </sheetViews>
  <sheetFormatPr baseColWidth="10" defaultColWidth="11.42578125" defaultRowHeight="15" x14ac:dyDescent="0.25"/>
  <cols>
    <col min="1" max="1" width="13" customWidth="1"/>
    <col min="2" max="2" width="28.140625" customWidth="1"/>
    <col min="3" max="3" width="57" customWidth="1"/>
    <col min="4" max="4" width="17.28515625" customWidth="1"/>
    <col min="5" max="5" width="26.7109375" customWidth="1"/>
    <col min="6" max="6" width="28.28515625" customWidth="1"/>
    <col min="7" max="7" width="30.42578125" customWidth="1"/>
    <col min="8" max="8" width="16.140625" style="1" customWidth="1"/>
    <col min="9" max="9" width="11" style="1" customWidth="1"/>
    <col min="10" max="10" width="15.42578125" style="1" customWidth="1"/>
  </cols>
  <sheetData>
    <row r="1" spans="1:10" x14ac:dyDescent="0.25">
      <c r="A1" t="s">
        <v>0</v>
      </c>
      <c r="B1" t="s">
        <v>1</v>
      </c>
      <c r="C1" t="s">
        <v>2</v>
      </c>
      <c r="D1" t="s">
        <v>3</v>
      </c>
      <c r="E1" t="s">
        <v>4</v>
      </c>
      <c r="F1" t="s">
        <v>5</v>
      </c>
      <c r="G1" t="s">
        <v>6</v>
      </c>
      <c r="H1" t="s">
        <v>7</v>
      </c>
      <c r="I1" t="s">
        <v>8</v>
      </c>
      <c r="J1" t="s">
        <v>9</v>
      </c>
    </row>
    <row r="2" spans="1:10" ht="60" x14ac:dyDescent="0.25">
      <c r="A2" s="6">
        <v>45412</v>
      </c>
      <c r="B2" s="4" t="s">
        <v>10</v>
      </c>
      <c r="C2" s="3" t="s">
        <v>11</v>
      </c>
      <c r="D2" s="4" t="s">
        <v>12</v>
      </c>
      <c r="H2" s="5">
        <v>0.33333333333333331</v>
      </c>
      <c r="I2" s="5">
        <v>0.37152777777777773</v>
      </c>
      <c r="J2" s="5">
        <f>I2-H2</f>
        <v>3.819444444444442E-2</v>
      </c>
    </row>
    <row r="3" spans="1:10" ht="30" x14ac:dyDescent="0.25">
      <c r="A3" s="6">
        <v>45412</v>
      </c>
      <c r="B3" s="9" t="s">
        <v>13</v>
      </c>
      <c r="C3" s="2" t="s">
        <v>14</v>
      </c>
      <c r="D3" s="4" t="s">
        <v>15</v>
      </c>
      <c r="E3" s="4"/>
      <c r="F3" s="4"/>
      <c r="G3" s="4"/>
      <c r="H3" s="14">
        <v>0.375</v>
      </c>
      <c r="I3" s="14">
        <v>0.39930555555555558</v>
      </c>
      <c r="J3" s="14">
        <f>IF((I3-H3)&gt;0.0625,(I3-H3)-0.0104166666666667,I3-H3)</f>
        <v>2.430555555555558E-2</v>
      </c>
    </row>
    <row r="4" spans="1:10" ht="49.5" customHeight="1" x14ac:dyDescent="0.25">
      <c r="A4" s="6">
        <v>45412</v>
      </c>
      <c r="B4" s="4" t="s">
        <v>16</v>
      </c>
      <c r="C4" s="3" t="s">
        <v>17</v>
      </c>
      <c r="D4" s="4" t="s">
        <v>15</v>
      </c>
      <c r="H4" s="14">
        <v>0.40972222222222227</v>
      </c>
      <c r="I4" s="14">
        <v>0.51041666666666663</v>
      </c>
      <c r="J4" s="14">
        <f t="shared" ref="J4:J5" si="0">IF((I4-H4)&gt;0.0625,(I4-H4)-0.0104166666666667,I4-H4)</f>
        <v>9.0277777777777665E-2</v>
      </c>
    </row>
    <row r="5" spans="1:10" x14ac:dyDescent="0.25">
      <c r="A5" s="6">
        <v>45412</v>
      </c>
      <c r="B5" s="4" t="s">
        <v>16</v>
      </c>
      <c r="C5" t="s">
        <v>18</v>
      </c>
      <c r="D5" s="4" t="s">
        <v>15</v>
      </c>
      <c r="H5" s="14">
        <v>0.5625</v>
      </c>
      <c r="I5" s="14">
        <v>0.60416666666666663</v>
      </c>
      <c r="J5" s="14">
        <f t="shared" si="0"/>
        <v>4.166666666666663E-2</v>
      </c>
    </row>
    <row r="6" spans="1:10" ht="45" x14ac:dyDescent="0.25">
      <c r="A6" s="6">
        <v>45412</v>
      </c>
      <c r="B6" s="9" t="s">
        <v>19</v>
      </c>
      <c r="C6" s="2" t="s">
        <v>20</v>
      </c>
      <c r="D6" s="4" t="s">
        <v>15</v>
      </c>
      <c r="E6" s="4"/>
      <c r="F6" s="4"/>
      <c r="G6" s="4"/>
      <c r="H6" s="5">
        <v>0.60416666666666663</v>
      </c>
      <c r="I6" s="5">
        <v>0.66319444444444442</v>
      </c>
      <c r="J6" s="14">
        <f t="shared" ref="J6:J17" si="1">IF((I6-H6)&gt;0.0625,(I6-H6)-0.0104166666666667,I6-H6)</f>
        <v>5.902777777777779E-2</v>
      </c>
    </row>
    <row r="7" spans="1:10" ht="36.75" customHeight="1" x14ac:dyDescent="0.25">
      <c r="A7" s="6">
        <v>45412</v>
      </c>
      <c r="B7" s="9" t="s">
        <v>21</v>
      </c>
      <c r="C7" s="3" t="s">
        <v>22</v>
      </c>
      <c r="D7" s="4" t="s">
        <v>15</v>
      </c>
      <c r="E7" s="4"/>
      <c r="F7" s="4"/>
      <c r="G7" s="4"/>
      <c r="H7" s="5">
        <v>0.67013888888888884</v>
      </c>
      <c r="I7" s="5">
        <v>0.70486111111111116</v>
      </c>
      <c r="J7" s="14">
        <f t="shared" si="1"/>
        <v>3.4722222222222321E-2</v>
      </c>
    </row>
    <row r="8" spans="1:10" ht="45" x14ac:dyDescent="0.25">
      <c r="A8" s="6">
        <v>45414</v>
      </c>
      <c r="B8" s="4" t="s">
        <v>23</v>
      </c>
      <c r="C8" s="2" t="s">
        <v>24</v>
      </c>
      <c r="D8" s="4" t="s">
        <v>15</v>
      </c>
      <c r="E8" s="4"/>
      <c r="F8" s="4"/>
      <c r="G8" s="9"/>
      <c r="H8" s="5">
        <v>0.36805555555555558</v>
      </c>
      <c r="I8" s="5">
        <v>0.38541666666666669</v>
      </c>
      <c r="J8" s="14">
        <f t="shared" si="1"/>
        <v>1.7361111111111105E-2</v>
      </c>
    </row>
    <row r="9" spans="1:10" ht="30" x14ac:dyDescent="0.25">
      <c r="A9" s="6">
        <v>45414</v>
      </c>
      <c r="B9" s="4" t="s">
        <v>21</v>
      </c>
      <c r="C9" s="2" t="s">
        <v>25</v>
      </c>
      <c r="D9" s="4" t="s">
        <v>15</v>
      </c>
      <c r="E9" s="4"/>
      <c r="F9" s="4"/>
      <c r="H9" s="5">
        <v>0.38541666666666669</v>
      </c>
      <c r="I9" s="5">
        <v>0.45833333333333331</v>
      </c>
      <c r="J9" s="14">
        <f t="shared" si="1"/>
        <v>6.2499999999999931E-2</v>
      </c>
    </row>
    <row r="10" spans="1:10" ht="45" x14ac:dyDescent="0.25">
      <c r="A10" s="6">
        <v>45414</v>
      </c>
      <c r="B10" s="4" t="s">
        <v>26</v>
      </c>
      <c r="C10" s="2" t="s">
        <v>27</v>
      </c>
      <c r="D10" s="4" t="s">
        <v>15</v>
      </c>
      <c r="E10" s="4"/>
      <c r="F10" s="4"/>
      <c r="H10" s="5">
        <v>0.45833333333333331</v>
      </c>
      <c r="I10" s="5">
        <v>0.50347222222222221</v>
      </c>
      <c r="J10" s="14">
        <f t="shared" si="1"/>
        <v>4.5138888888888895E-2</v>
      </c>
    </row>
    <row r="11" spans="1:10" ht="30" x14ac:dyDescent="0.25">
      <c r="A11" s="6">
        <v>45414</v>
      </c>
      <c r="B11" s="4" t="s">
        <v>28</v>
      </c>
      <c r="C11" s="2" t="s">
        <v>29</v>
      </c>
      <c r="D11" s="4" t="s">
        <v>12</v>
      </c>
      <c r="E11" s="4"/>
      <c r="F11" s="4"/>
      <c r="H11" s="5">
        <v>0.50347222222222221</v>
      </c>
      <c r="I11" s="5">
        <v>0.51041666666666663</v>
      </c>
      <c r="J11" s="14">
        <f t="shared" si="1"/>
        <v>6.9444444444444198E-3</v>
      </c>
    </row>
    <row r="12" spans="1:10" ht="30" x14ac:dyDescent="0.25">
      <c r="A12" s="6">
        <v>45414</v>
      </c>
      <c r="B12" s="4" t="s">
        <v>26</v>
      </c>
      <c r="C12" s="2" t="s">
        <v>30</v>
      </c>
      <c r="D12" s="4" t="s">
        <v>15</v>
      </c>
      <c r="E12" s="4"/>
      <c r="F12" s="4"/>
      <c r="H12" s="5">
        <v>0.5625</v>
      </c>
      <c r="I12" s="5">
        <v>0.57986111111111105</v>
      </c>
      <c r="J12" s="14">
        <f t="shared" si="1"/>
        <v>1.7361111111111049E-2</v>
      </c>
    </row>
    <row r="13" spans="1:10" x14ac:dyDescent="0.25">
      <c r="A13" s="6">
        <v>45414</v>
      </c>
      <c r="B13" s="4" t="s">
        <v>31</v>
      </c>
      <c r="C13" s="2" t="s">
        <v>32</v>
      </c>
      <c r="D13" s="4" t="s">
        <v>15</v>
      </c>
      <c r="E13" s="4"/>
      <c r="F13" s="4"/>
      <c r="H13" s="5">
        <v>0.58333333333333337</v>
      </c>
      <c r="I13" s="5">
        <v>0.625</v>
      </c>
      <c r="J13" s="14">
        <f t="shared" si="1"/>
        <v>4.166666666666663E-2</v>
      </c>
    </row>
    <row r="14" spans="1:10" x14ac:dyDescent="0.25">
      <c r="A14" s="6">
        <v>45414</v>
      </c>
      <c r="B14" s="4" t="s">
        <v>33</v>
      </c>
      <c r="C14" s="2" t="s">
        <v>34</v>
      </c>
      <c r="D14" s="4" t="s">
        <v>15</v>
      </c>
      <c r="E14" s="4"/>
      <c r="F14" s="4"/>
      <c r="H14" s="5">
        <v>0.625</v>
      </c>
      <c r="I14" s="5">
        <v>0.62847222222222221</v>
      </c>
      <c r="J14" s="14">
        <f t="shared" si="1"/>
        <v>3.4722222222222099E-3</v>
      </c>
    </row>
    <row r="15" spans="1:10" ht="30" x14ac:dyDescent="0.25">
      <c r="A15" s="6">
        <v>45414</v>
      </c>
      <c r="B15" s="9" t="s">
        <v>35</v>
      </c>
      <c r="C15" s="15" t="s">
        <v>36</v>
      </c>
      <c r="D15" s="4" t="s">
        <v>15</v>
      </c>
      <c r="E15" s="4"/>
      <c r="F15" s="4"/>
      <c r="H15" s="5">
        <v>0.63888888888888895</v>
      </c>
      <c r="I15" s="5">
        <v>0.66319444444444442</v>
      </c>
      <c r="J15" s="14">
        <f t="shared" si="1"/>
        <v>2.4305555555555469E-2</v>
      </c>
    </row>
    <row r="16" spans="1:10" ht="30" x14ac:dyDescent="0.25">
      <c r="A16" s="6">
        <v>45414</v>
      </c>
      <c r="B16" s="4" t="s">
        <v>28</v>
      </c>
      <c r="C16" s="2" t="s">
        <v>37</v>
      </c>
      <c r="D16" s="4" t="s">
        <v>12</v>
      </c>
      <c r="E16" s="4"/>
      <c r="F16" s="4"/>
      <c r="H16" s="5">
        <v>0.66319444444444442</v>
      </c>
      <c r="I16" s="5">
        <v>0.67013888888888884</v>
      </c>
      <c r="J16" s="14">
        <f t="shared" si="1"/>
        <v>6.9444444444444198E-3</v>
      </c>
    </row>
    <row r="17" spans="1:10" ht="30" x14ac:dyDescent="0.25">
      <c r="A17" s="6">
        <v>45415</v>
      </c>
      <c r="B17" s="4" t="s">
        <v>38</v>
      </c>
      <c r="C17" s="2" t="s">
        <v>39</v>
      </c>
      <c r="D17" s="4" t="s">
        <v>12</v>
      </c>
      <c r="H17" s="5">
        <v>0.33333333333333331</v>
      </c>
      <c r="I17" s="5">
        <v>0.34027777777777773</v>
      </c>
      <c r="J17" s="14">
        <f t="shared" si="1"/>
        <v>6.9444444444444198E-3</v>
      </c>
    </row>
    <row r="18" spans="1:10" x14ac:dyDescent="0.25">
      <c r="A18" s="6">
        <v>45415</v>
      </c>
      <c r="B18" s="4" t="s">
        <v>35</v>
      </c>
      <c r="C18" s="2" t="s">
        <v>40</v>
      </c>
      <c r="D18" s="4" t="s">
        <v>15</v>
      </c>
      <c r="E18" s="4"/>
      <c r="F18" s="4"/>
      <c r="H18" s="5">
        <v>0.34027777777777773</v>
      </c>
      <c r="I18" s="5">
        <v>0.39930555555555558</v>
      </c>
      <c r="J18" s="14">
        <f t="shared" ref="J18:J30" si="2">IF((I18-H18)&gt;0.0625,(I18-H18)-0.0104166666666667,I18-H18)</f>
        <v>5.9027777777777846E-2</v>
      </c>
    </row>
    <row r="19" spans="1:10" ht="75" x14ac:dyDescent="0.25">
      <c r="A19" s="6">
        <v>45415</v>
      </c>
      <c r="B19" s="4" t="s">
        <v>41</v>
      </c>
      <c r="C19" s="2" t="s">
        <v>42</v>
      </c>
      <c r="D19" s="4" t="s">
        <v>15</v>
      </c>
      <c r="E19" s="4"/>
      <c r="F19" s="4"/>
      <c r="H19" s="5">
        <v>0.40972222222222227</v>
      </c>
      <c r="I19" s="5">
        <v>0.44791666666666669</v>
      </c>
      <c r="J19" s="14">
        <f t="shared" si="2"/>
        <v>3.819444444444442E-2</v>
      </c>
    </row>
    <row r="20" spans="1:10" ht="30" x14ac:dyDescent="0.25">
      <c r="A20" s="6">
        <v>45415</v>
      </c>
      <c r="B20" s="4" t="s">
        <v>43</v>
      </c>
      <c r="C20" s="15" t="s">
        <v>44</v>
      </c>
      <c r="D20" s="4" t="s">
        <v>15</v>
      </c>
      <c r="E20" s="4"/>
      <c r="F20" s="4"/>
      <c r="H20" s="5">
        <v>0.4513888888888889</v>
      </c>
      <c r="I20" s="5">
        <v>0.5</v>
      </c>
      <c r="J20" s="14">
        <f t="shared" si="2"/>
        <v>4.8611111111111105E-2</v>
      </c>
    </row>
    <row r="21" spans="1:10" x14ac:dyDescent="0.25">
      <c r="A21" s="6">
        <v>45415</v>
      </c>
      <c r="B21" s="4" t="s">
        <v>28</v>
      </c>
      <c r="C21" s="2" t="s">
        <v>45</v>
      </c>
      <c r="D21" s="4" t="s">
        <v>12</v>
      </c>
      <c r="E21" s="4"/>
      <c r="F21" s="4"/>
      <c r="H21" s="5">
        <v>0.5</v>
      </c>
      <c r="I21" s="5">
        <v>0.51041666666666663</v>
      </c>
      <c r="J21" s="14">
        <f t="shared" si="2"/>
        <v>1.041666666666663E-2</v>
      </c>
    </row>
    <row r="22" spans="1:10" ht="30" x14ac:dyDescent="0.25">
      <c r="A22" s="6">
        <v>45415</v>
      </c>
      <c r="B22" s="4" t="s">
        <v>46</v>
      </c>
      <c r="C22" s="2" t="s">
        <v>47</v>
      </c>
      <c r="D22" s="4" t="s">
        <v>15</v>
      </c>
      <c r="E22" s="9"/>
      <c r="F22" s="4"/>
      <c r="H22" s="5">
        <v>0.5625</v>
      </c>
      <c r="I22" s="5">
        <v>0.62847222222222221</v>
      </c>
      <c r="J22" s="14">
        <f t="shared" si="2"/>
        <v>5.5555555555555511E-2</v>
      </c>
    </row>
    <row r="23" spans="1:10" ht="30" x14ac:dyDescent="0.25">
      <c r="A23" s="6">
        <v>45415</v>
      </c>
      <c r="B23" s="4" t="s">
        <v>48</v>
      </c>
      <c r="C23" s="2" t="s">
        <v>49</v>
      </c>
      <c r="H23" s="5">
        <v>0.63888888888888895</v>
      </c>
      <c r="I23" s="5">
        <v>0.68055555555555547</v>
      </c>
      <c r="J23" s="5">
        <f t="shared" si="2"/>
        <v>4.1666666666666519E-2</v>
      </c>
    </row>
    <row r="24" spans="1:10" x14ac:dyDescent="0.25">
      <c r="A24" s="6">
        <v>45415</v>
      </c>
      <c r="B24" s="4" t="s">
        <v>50</v>
      </c>
      <c r="C24" s="2" t="s">
        <v>51</v>
      </c>
      <c r="D24" s="4" t="s">
        <v>15</v>
      </c>
      <c r="E24" s="9"/>
      <c r="F24" s="4"/>
      <c r="H24" s="5">
        <v>0.68055555555555547</v>
      </c>
      <c r="I24" s="5">
        <v>0.69791666666666663</v>
      </c>
      <c r="J24" s="14">
        <f t="shared" si="2"/>
        <v>1.736111111111116E-2</v>
      </c>
    </row>
    <row r="25" spans="1:10" ht="30" x14ac:dyDescent="0.25">
      <c r="A25" s="6">
        <v>45415</v>
      </c>
      <c r="B25" s="4" t="s">
        <v>28</v>
      </c>
      <c r="C25" s="2" t="s">
        <v>52</v>
      </c>
      <c r="D25" s="4" t="s">
        <v>12</v>
      </c>
      <c r="E25" s="4"/>
      <c r="F25" s="4"/>
      <c r="H25" s="5">
        <v>0.69791666666666663</v>
      </c>
      <c r="I25" s="5">
        <v>0.70486111111111116</v>
      </c>
      <c r="J25" s="14">
        <f t="shared" si="2"/>
        <v>6.9444444444445308E-3</v>
      </c>
    </row>
    <row r="26" spans="1:10" x14ac:dyDescent="0.25">
      <c r="A26" s="6">
        <v>45418</v>
      </c>
      <c r="B26" s="4" t="s">
        <v>35</v>
      </c>
      <c r="C26" s="2" t="s">
        <v>53</v>
      </c>
      <c r="D26" s="4" t="s">
        <v>15</v>
      </c>
      <c r="H26" s="5">
        <v>0.33333333333333331</v>
      </c>
      <c r="I26" s="5">
        <v>0.375</v>
      </c>
      <c r="J26" s="14">
        <f t="shared" si="2"/>
        <v>4.1666666666666685E-2</v>
      </c>
    </row>
    <row r="27" spans="1:10" ht="45" x14ac:dyDescent="0.25">
      <c r="A27" s="6">
        <v>45418</v>
      </c>
      <c r="B27" s="9" t="s">
        <v>54</v>
      </c>
      <c r="C27" s="2" t="s">
        <v>55</v>
      </c>
      <c r="D27" s="4" t="s">
        <v>15</v>
      </c>
      <c r="E27" s="4"/>
      <c r="F27" s="4"/>
      <c r="H27" s="5">
        <v>0.375</v>
      </c>
      <c r="I27" s="5">
        <v>0.44791666666666669</v>
      </c>
      <c r="J27" s="14">
        <f t="shared" si="2"/>
        <v>6.2499999999999986E-2</v>
      </c>
    </row>
    <row r="28" spans="1:10" x14ac:dyDescent="0.25">
      <c r="A28" s="6">
        <v>45418</v>
      </c>
      <c r="B28" s="4" t="s">
        <v>56</v>
      </c>
      <c r="C28" s="2" t="s">
        <v>57</v>
      </c>
      <c r="D28" s="4" t="s">
        <v>15</v>
      </c>
      <c r="E28" s="4"/>
      <c r="F28" s="4"/>
      <c r="H28" s="5">
        <v>0.4513888888888889</v>
      </c>
      <c r="I28" s="5">
        <v>0.51041666666666663</v>
      </c>
      <c r="J28" s="14">
        <f t="shared" si="2"/>
        <v>5.9027777777777735E-2</v>
      </c>
    </row>
    <row r="29" spans="1:10" x14ac:dyDescent="0.25">
      <c r="A29" s="6">
        <v>45418</v>
      </c>
      <c r="B29" t="s">
        <v>58</v>
      </c>
      <c r="C29" t="s">
        <v>59</v>
      </c>
      <c r="D29" s="4" t="s">
        <v>15</v>
      </c>
      <c r="H29" s="5">
        <v>0.5625</v>
      </c>
      <c r="I29" s="5">
        <v>0.59375</v>
      </c>
      <c r="J29" s="14">
        <f t="shared" si="2"/>
        <v>3.125E-2</v>
      </c>
    </row>
    <row r="30" spans="1:10" ht="30" x14ac:dyDescent="0.25">
      <c r="A30" s="6">
        <v>45418</v>
      </c>
      <c r="B30" s="4" t="s">
        <v>60</v>
      </c>
      <c r="C30" s="2" t="s">
        <v>61</v>
      </c>
      <c r="D30" s="4" t="s">
        <v>15</v>
      </c>
      <c r="H30" s="5">
        <v>0.59375</v>
      </c>
      <c r="I30" s="5">
        <v>0.61458333333333337</v>
      </c>
      <c r="J30" s="14">
        <f t="shared" si="2"/>
        <v>2.083333333333337E-2</v>
      </c>
    </row>
    <row r="31" spans="1:10" ht="30" x14ac:dyDescent="0.25">
      <c r="A31" s="6">
        <v>45418</v>
      </c>
      <c r="B31" s="4" t="s">
        <v>28</v>
      </c>
      <c r="C31" s="2" t="s">
        <v>62</v>
      </c>
      <c r="D31" s="4" t="s">
        <v>12</v>
      </c>
      <c r="E31" s="4"/>
      <c r="F31" s="4"/>
      <c r="H31" s="5">
        <v>0.61458333333333337</v>
      </c>
      <c r="I31" s="5">
        <v>0.625</v>
      </c>
      <c r="J31" s="14">
        <f t="shared" ref="J31:J37" si="3">IF((I31-H31)&gt;0.0625,(I31-H31)-0.0104166666666667,I31-H31)</f>
        <v>1.041666666666663E-2</v>
      </c>
    </row>
    <row r="32" spans="1:10" ht="30" x14ac:dyDescent="0.25">
      <c r="A32" s="6">
        <v>45419</v>
      </c>
      <c r="B32" s="4" t="s">
        <v>63</v>
      </c>
      <c r="C32" s="2" t="s">
        <v>64</v>
      </c>
      <c r="D32" s="4" t="s">
        <v>15</v>
      </c>
      <c r="E32" s="4"/>
      <c r="F32" s="4"/>
      <c r="H32" s="5">
        <v>0.33333333333333331</v>
      </c>
      <c r="I32" s="5">
        <v>0.375</v>
      </c>
      <c r="J32" s="14">
        <f t="shared" si="3"/>
        <v>4.1666666666666685E-2</v>
      </c>
    </row>
    <row r="33" spans="1:10" x14ac:dyDescent="0.25">
      <c r="A33" s="6">
        <v>45419</v>
      </c>
      <c r="B33" s="9" t="s">
        <v>65</v>
      </c>
      <c r="C33" s="2" t="s">
        <v>66</v>
      </c>
      <c r="D33" s="4" t="s">
        <v>12</v>
      </c>
      <c r="E33" s="4"/>
      <c r="F33" s="4"/>
      <c r="H33" s="5">
        <v>0.375</v>
      </c>
      <c r="I33" s="5">
        <v>0.4375</v>
      </c>
      <c r="J33" s="14">
        <f t="shared" si="3"/>
        <v>6.25E-2</v>
      </c>
    </row>
    <row r="34" spans="1:10" ht="30" x14ac:dyDescent="0.25">
      <c r="A34" s="6">
        <v>45419</v>
      </c>
      <c r="B34" s="4" t="s">
        <v>67</v>
      </c>
      <c r="C34" s="2" t="s">
        <v>68</v>
      </c>
      <c r="D34" s="4" t="s">
        <v>15</v>
      </c>
      <c r="E34" s="4"/>
      <c r="F34" s="4"/>
      <c r="H34" s="5">
        <v>0.4375</v>
      </c>
      <c r="I34" s="5">
        <v>0.51041666666666663</v>
      </c>
      <c r="J34" s="14">
        <f t="shared" si="3"/>
        <v>6.2499999999999931E-2</v>
      </c>
    </row>
    <row r="35" spans="1:10" ht="45" x14ac:dyDescent="0.25">
      <c r="A35" s="6">
        <v>45419</v>
      </c>
      <c r="B35" s="16" t="s">
        <v>69</v>
      </c>
      <c r="C35" s="10" t="s">
        <v>70</v>
      </c>
      <c r="D35" s="4" t="s">
        <v>12</v>
      </c>
      <c r="E35" s="4"/>
      <c r="F35" s="4"/>
      <c r="H35" s="5">
        <v>0.5625</v>
      </c>
      <c r="I35" s="5">
        <v>0.59375</v>
      </c>
      <c r="J35" s="14">
        <f t="shared" si="3"/>
        <v>3.125E-2</v>
      </c>
    </row>
    <row r="36" spans="1:10" ht="30" x14ac:dyDescent="0.25">
      <c r="A36" s="6">
        <v>45419</v>
      </c>
      <c r="B36" s="9" t="s">
        <v>71</v>
      </c>
      <c r="C36" s="10" t="s">
        <v>72</v>
      </c>
      <c r="D36" s="4" t="s">
        <v>73</v>
      </c>
      <c r="E36" s="4"/>
      <c r="F36" s="4"/>
      <c r="H36" s="5">
        <v>0.59375</v>
      </c>
      <c r="I36" s="5">
        <v>0.69444444444444442</v>
      </c>
      <c r="J36" s="14">
        <f t="shared" si="3"/>
        <v>9.0277777777777721E-2</v>
      </c>
    </row>
    <row r="37" spans="1:10" ht="30" x14ac:dyDescent="0.25">
      <c r="A37" s="6">
        <v>45419</v>
      </c>
      <c r="B37" s="4" t="s">
        <v>28</v>
      </c>
      <c r="C37" s="2" t="s">
        <v>62</v>
      </c>
      <c r="D37" s="4" t="s">
        <v>12</v>
      </c>
      <c r="E37" s="4"/>
      <c r="F37" s="4"/>
      <c r="H37" s="5">
        <v>0.69791666666666663</v>
      </c>
      <c r="I37" s="5">
        <v>0.70833333333333337</v>
      </c>
      <c r="J37" s="14">
        <f t="shared" si="3"/>
        <v>1.0416666666666741E-2</v>
      </c>
    </row>
    <row r="38" spans="1:10" ht="30" x14ac:dyDescent="0.25">
      <c r="A38" s="6">
        <v>45425</v>
      </c>
      <c r="B38" s="9" t="s">
        <v>71</v>
      </c>
      <c r="C38" s="10" t="s">
        <v>82</v>
      </c>
      <c r="D38" s="4" t="s">
        <v>73</v>
      </c>
      <c r="E38" s="4"/>
      <c r="F38" s="4"/>
      <c r="H38" s="5">
        <v>0.33333333333333331</v>
      </c>
      <c r="I38" s="5">
        <v>0.37152777777777773</v>
      </c>
      <c r="J38" s="14">
        <f t="shared" ref="J38:J41" si="4">IF((I38-H38)&gt;0.0625,(I38-H38)-0.0104166666666667,I38-H38)</f>
        <v>3.819444444444442E-2</v>
      </c>
    </row>
    <row r="39" spans="1:10" ht="30" x14ac:dyDescent="0.25">
      <c r="A39" s="6">
        <v>45425</v>
      </c>
      <c r="B39" s="9" t="s">
        <v>83</v>
      </c>
      <c r="C39" s="10" t="s">
        <v>86</v>
      </c>
      <c r="D39" s="4" t="s">
        <v>73</v>
      </c>
      <c r="E39" s="4"/>
      <c r="F39" s="4"/>
      <c r="H39" s="5">
        <v>0.37152777777777773</v>
      </c>
      <c r="I39" s="5">
        <v>0.40972222222222227</v>
      </c>
      <c r="J39" s="14">
        <f t="shared" si="4"/>
        <v>3.8194444444444531E-2</v>
      </c>
    </row>
    <row r="40" spans="1:10" ht="45" x14ac:dyDescent="0.25">
      <c r="A40" s="6">
        <v>45425</v>
      </c>
      <c r="B40" s="9" t="s">
        <v>84</v>
      </c>
      <c r="C40" s="10" t="s">
        <v>85</v>
      </c>
      <c r="D40" s="4" t="s">
        <v>73</v>
      </c>
      <c r="E40" s="4"/>
      <c r="F40" s="4"/>
      <c r="H40" s="5">
        <v>0.40972222222222227</v>
      </c>
      <c r="I40" s="5">
        <v>0.44444444444444442</v>
      </c>
      <c r="J40" s="14">
        <f t="shared" si="4"/>
        <v>3.4722222222222154E-2</v>
      </c>
    </row>
    <row r="41" spans="1:10" ht="45" x14ac:dyDescent="0.25">
      <c r="A41" s="6">
        <v>45425</v>
      </c>
      <c r="B41" s="10" t="s">
        <v>87</v>
      </c>
      <c r="C41" s="10" t="s">
        <v>88</v>
      </c>
      <c r="D41" s="4" t="s">
        <v>73</v>
      </c>
      <c r="E41" s="4"/>
      <c r="F41" s="4"/>
      <c r="H41" s="5">
        <v>0.45833333333333331</v>
      </c>
      <c r="I41" s="5">
        <v>0.47222222222222227</v>
      </c>
      <c r="J41" s="14">
        <f t="shared" si="4"/>
        <v>1.3888888888888951E-2</v>
      </c>
    </row>
    <row r="42" spans="1:10" ht="30" x14ac:dyDescent="0.25">
      <c r="A42" s="6">
        <v>45425</v>
      </c>
      <c r="B42" s="10" t="s">
        <v>63</v>
      </c>
      <c r="C42" s="10" t="s">
        <v>89</v>
      </c>
      <c r="D42" s="4" t="s">
        <v>79</v>
      </c>
      <c r="E42" s="4"/>
      <c r="F42" s="4"/>
      <c r="H42" s="5">
        <v>0.47222222222222227</v>
      </c>
      <c r="I42" s="5">
        <v>0.51041666666666663</v>
      </c>
      <c r="J42" s="14">
        <f t="shared" ref="J42:J45" si="5">IF((I42-H42)&gt;0.0625,(I42-H42)-0.0104166666666667,I42-H42)</f>
        <v>3.8194444444444364E-2</v>
      </c>
    </row>
    <row r="43" spans="1:10" x14ac:dyDescent="0.25">
      <c r="A43" s="6">
        <v>45425</v>
      </c>
      <c r="B43" s="10" t="s">
        <v>90</v>
      </c>
      <c r="C43" s="10" t="s">
        <v>95</v>
      </c>
      <c r="D43" s="4"/>
      <c r="E43" s="4"/>
      <c r="F43" s="4"/>
      <c r="H43" s="5">
        <v>0.5625</v>
      </c>
      <c r="I43" s="5">
        <v>0.58333333333333337</v>
      </c>
      <c r="J43" s="14">
        <f t="shared" si="5"/>
        <v>2.083333333333337E-2</v>
      </c>
    </row>
    <row r="44" spans="1:10" x14ac:dyDescent="0.25">
      <c r="A44" s="6">
        <v>45425</v>
      </c>
      <c r="B44" s="10" t="s">
        <v>91</v>
      </c>
      <c r="C44" s="10" t="s">
        <v>94</v>
      </c>
      <c r="D44" s="4"/>
      <c r="E44" s="4"/>
      <c r="F44" s="4"/>
      <c r="H44" s="5">
        <v>0.58333333333333337</v>
      </c>
      <c r="I44" s="5">
        <v>0.62847222222222221</v>
      </c>
      <c r="J44" s="14">
        <f t="shared" si="5"/>
        <v>4.513888888888884E-2</v>
      </c>
    </row>
    <row r="45" spans="1:10" x14ac:dyDescent="0.25">
      <c r="A45" s="6">
        <v>45425</v>
      </c>
      <c r="B45" s="10" t="s">
        <v>92</v>
      </c>
      <c r="C45" s="10" t="s">
        <v>93</v>
      </c>
      <c r="D45" s="4" t="s">
        <v>12</v>
      </c>
      <c r="E45" s="4"/>
      <c r="F45" s="4"/>
      <c r="H45" s="5">
        <v>0.62152777777777779</v>
      </c>
      <c r="I45" s="5">
        <v>0.62847222222222221</v>
      </c>
      <c r="J45" s="14">
        <f t="shared" si="5"/>
        <v>6.9444444444444198E-3</v>
      </c>
    </row>
    <row r="46" spans="1:10" ht="45" x14ac:dyDescent="0.25">
      <c r="A46" s="6">
        <v>45426</v>
      </c>
      <c r="B46" s="10" t="s">
        <v>91</v>
      </c>
      <c r="C46" s="10" t="s">
        <v>96</v>
      </c>
      <c r="D46" s="4" t="s">
        <v>73</v>
      </c>
      <c r="E46" s="4"/>
      <c r="F46" s="4"/>
      <c r="H46" s="5">
        <v>0.33333333333333331</v>
      </c>
      <c r="I46" s="5">
        <v>0.41666666666666669</v>
      </c>
      <c r="J46" s="14">
        <f t="shared" ref="J46:J53" si="6">IF((I46-H46)&gt;0.0625,(I46-H46)-0.0104166666666667,I46-H46)</f>
        <v>7.2916666666666671E-2</v>
      </c>
    </row>
    <row r="47" spans="1:10" ht="30" x14ac:dyDescent="0.25">
      <c r="A47" s="6">
        <v>45426</v>
      </c>
      <c r="B47" s="10" t="s">
        <v>97</v>
      </c>
      <c r="C47" s="10" t="s">
        <v>98</v>
      </c>
      <c r="D47" s="4" t="s">
        <v>73</v>
      </c>
      <c r="E47" s="4"/>
      <c r="F47" s="4"/>
      <c r="H47" s="5">
        <v>0.41666666666666669</v>
      </c>
      <c r="I47" s="5">
        <v>0.4375</v>
      </c>
      <c r="J47" s="14">
        <f t="shared" si="6"/>
        <v>2.0833333333333315E-2</v>
      </c>
    </row>
    <row r="48" spans="1:10" x14ac:dyDescent="0.25">
      <c r="A48" s="6">
        <v>45426</v>
      </c>
      <c r="B48" s="10" t="s">
        <v>99</v>
      </c>
      <c r="C48" s="10" t="s">
        <v>100</v>
      </c>
      <c r="D48" s="4" t="s">
        <v>73</v>
      </c>
      <c r="E48" s="4"/>
      <c r="F48" s="4"/>
      <c r="H48" s="5">
        <v>0.4375</v>
      </c>
      <c r="I48" s="5">
        <v>0.45833333333333331</v>
      </c>
      <c r="J48" s="14">
        <f t="shared" si="6"/>
        <v>2.0833333333333315E-2</v>
      </c>
    </row>
    <row r="49" spans="1:10" ht="45" x14ac:dyDescent="0.25">
      <c r="A49" s="6">
        <v>45426</v>
      </c>
      <c r="B49" s="10" t="s">
        <v>101</v>
      </c>
      <c r="C49" s="10" t="s">
        <v>102</v>
      </c>
      <c r="D49" s="4" t="s">
        <v>73</v>
      </c>
      <c r="E49" s="4"/>
      <c r="F49" s="4"/>
      <c r="H49" s="5">
        <v>0.45833333333333331</v>
      </c>
      <c r="I49" s="5">
        <v>0.5</v>
      </c>
      <c r="J49" s="14">
        <f t="shared" si="6"/>
        <v>4.1666666666666685E-2</v>
      </c>
    </row>
    <row r="50" spans="1:10" ht="30" x14ac:dyDescent="0.25">
      <c r="A50" s="6">
        <v>45426</v>
      </c>
      <c r="B50" s="10" t="s">
        <v>28</v>
      </c>
      <c r="C50" s="10" t="s">
        <v>105</v>
      </c>
      <c r="D50" s="4" t="s">
        <v>12</v>
      </c>
      <c r="E50" s="4"/>
      <c r="F50" s="4"/>
      <c r="H50" s="5">
        <v>0.5</v>
      </c>
      <c r="I50" s="5">
        <v>0.51041666666666663</v>
      </c>
      <c r="J50" s="14">
        <f t="shared" si="6"/>
        <v>1.041666666666663E-2</v>
      </c>
    </row>
    <row r="51" spans="1:10" ht="45" x14ac:dyDescent="0.25">
      <c r="A51" s="6">
        <v>45426</v>
      </c>
      <c r="B51" s="10" t="s">
        <v>103</v>
      </c>
      <c r="C51" s="10" t="s">
        <v>108</v>
      </c>
      <c r="D51" s="4" t="s">
        <v>73</v>
      </c>
      <c r="E51" s="4"/>
      <c r="F51" s="4"/>
      <c r="H51" s="5">
        <v>0.5625</v>
      </c>
      <c r="I51" s="5">
        <v>0.68055555555555547</v>
      </c>
      <c r="J51" s="14">
        <f t="shared" si="6"/>
        <v>0.10763888888888877</v>
      </c>
    </row>
    <row r="52" spans="1:10" ht="30" x14ac:dyDescent="0.25">
      <c r="A52" s="6">
        <v>45426</v>
      </c>
      <c r="B52" s="10" t="s">
        <v>104</v>
      </c>
      <c r="C52" s="10" t="s">
        <v>107</v>
      </c>
      <c r="D52" s="4" t="s">
        <v>73</v>
      </c>
      <c r="E52" s="4"/>
      <c r="F52" s="4"/>
      <c r="H52" s="5">
        <v>0.68055555555555547</v>
      </c>
      <c r="I52" s="5">
        <v>0.69444444444444453</v>
      </c>
      <c r="J52" s="14">
        <f t="shared" si="6"/>
        <v>1.3888888888889062E-2</v>
      </c>
    </row>
    <row r="53" spans="1:10" ht="30" x14ac:dyDescent="0.25">
      <c r="A53" s="6">
        <v>45426</v>
      </c>
      <c r="B53" s="10" t="s">
        <v>28</v>
      </c>
      <c r="C53" s="10" t="s">
        <v>106</v>
      </c>
      <c r="D53" s="4" t="s">
        <v>12</v>
      </c>
      <c r="E53" s="4"/>
      <c r="F53" s="4"/>
      <c r="H53" s="5">
        <v>0.69444444444444453</v>
      </c>
      <c r="I53" s="5">
        <v>0.70486111111111116</v>
      </c>
      <c r="J53" s="14">
        <f t="shared" si="6"/>
        <v>1.041666666666663E-2</v>
      </c>
    </row>
    <row r="54" spans="1:10" x14ac:dyDescent="0.25">
      <c r="A54" s="6"/>
      <c r="B54" s="10"/>
      <c r="C54" s="10"/>
      <c r="D54" s="4"/>
      <c r="E54" s="4"/>
      <c r="F54" s="4"/>
      <c r="H54" s="5"/>
      <c r="I54" s="5"/>
      <c r="J54" s="14"/>
    </row>
    <row r="55" spans="1:10" x14ac:dyDescent="0.25">
      <c r="A55" s="6"/>
      <c r="B55" s="10"/>
      <c r="C55" s="10"/>
      <c r="D55" s="4"/>
      <c r="E55" s="4"/>
      <c r="F55" s="4"/>
      <c r="H55" s="5"/>
      <c r="I55" s="5"/>
      <c r="J55" s="14"/>
    </row>
    <row r="56" spans="1:10" x14ac:dyDescent="0.25">
      <c r="A56" s="6"/>
      <c r="B56" s="10"/>
      <c r="C56" s="10"/>
      <c r="D56" s="4"/>
      <c r="E56" s="4"/>
      <c r="F56" s="4"/>
      <c r="H56" s="5"/>
      <c r="I56" s="5"/>
      <c r="J56" s="14"/>
    </row>
    <row r="57" spans="1:10" x14ac:dyDescent="0.25">
      <c r="A57" s="6"/>
      <c r="B57" s="10"/>
      <c r="C57" s="10"/>
      <c r="D57" s="4"/>
      <c r="E57" s="4"/>
      <c r="F57" s="4"/>
      <c r="H57" s="5"/>
      <c r="I57" s="5"/>
      <c r="J57" s="5"/>
    </row>
    <row r="58" spans="1:10" x14ac:dyDescent="0.25">
      <c r="A58" s="6"/>
      <c r="B58" s="10"/>
      <c r="C58" s="10"/>
      <c r="D58" s="4"/>
      <c r="E58" s="4"/>
      <c r="F58" s="4"/>
      <c r="H58" s="5"/>
      <c r="I58" s="5"/>
      <c r="J58" s="5"/>
    </row>
    <row r="59" spans="1:10" x14ac:dyDescent="0.25">
      <c r="A59" s="6"/>
      <c r="B59" s="10"/>
      <c r="C59" s="10"/>
      <c r="D59" s="4"/>
      <c r="E59" s="4"/>
      <c r="F59" s="4"/>
      <c r="H59" s="5"/>
      <c r="I59" s="5"/>
      <c r="J59" s="5"/>
    </row>
    <row r="60" spans="1:10" x14ac:dyDescent="0.25">
      <c r="A60" s="6"/>
      <c r="B60" s="10"/>
      <c r="C60" s="10"/>
      <c r="D60" s="4"/>
      <c r="E60" s="4"/>
      <c r="F60" s="4"/>
      <c r="H60" s="5"/>
      <c r="I60" s="5"/>
      <c r="J60" s="5"/>
    </row>
    <row r="61" spans="1:10" x14ac:dyDescent="0.25">
      <c r="A61" s="6"/>
      <c r="B61" s="10"/>
      <c r="C61" s="10"/>
      <c r="D61" s="4"/>
      <c r="E61" s="4"/>
      <c r="F61" s="4"/>
      <c r="H61" s="5"/>
      <c r="I61" s="5"/>
      <c r="J61" s="5"/>
    </row>
    <row r="62" spans="1:10" x14ac:dyDescent="0.25">
      <c r="A62" s="6"/>
      <c r="B62" s="10"/>
      <c r="C62" s="10"/>
      <c r="D62" s="4"/>
      <c r="H62" s="5"/>
      <c r="I62" s="5"/>
      <c r="J62" s="5"/>
    </row>
    <row r="63" spans="1:10" x14ac:dyDescent="0.25">
      <c r="A63" s="6"/>
      <c r="B63" s="10"/>
      <c r="C63" s="10"/>
      <c r="D63" s="4"/>
      <c r="J63" s="5"/>
    </row>
    <row r="64" spans="1:10" x14ac:dyDescent="0.25">
      <c r="A64" s="6"/>
      <c r="B64" s="10"/>
      <c r="C64" s="10"/>
    </row>
    <row r="65" spans="1:3" x14ac:dyDescent="0.25">
      <c r="A65" s="6"/>
      <c r="B65" s="10"/>
      <c r="C65" s="10"/>
    </row>
    <row r="66" spans="1:3" x14ac:dyDescent="0.25">
      <c r="A66" s="6"/>
      <c r="B66" s="10"/>
      <c r="C66" s="10"/>
    </row>
    <row r="67" spans="1:3" x14ac:dyDescent="0.25">
      <c r="A67" s="6"/>
      <c r="B67" s="10"/>
      <c r="C67" s="10"/>
    </row>
    <row r="68" spans="1:3" x14ac:dyDescent="0.25">
      <c r="A68" s="6"/>
      <c r="B68" s="10"/>
      <c r="C68" s="10"/>
    </row>
    <row r="69" spans="1:3" x14ac:dyDescent="0.25">
      <c r="A69" s="6"/>
      <c r="C69" s="10"/>
    </row>
    <row r="70" spans="1:3" x14ac:dyDescent="0.25">
      <c r="A70" s="6"/>
      <c r="B70" s="4"/>
      <c r="C70" s="10"/>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3F19111-E96F-47D9-8CE5-256505F75836}">
          <x14:formula1>
            <xm:f>Données!$A$2:$A$6</xm:f>
          </x14:formula1>
          <xm:sqref>D67:D1048576 D2:D22 D24:D63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75E2-40B0-4BCD-A2CE-AF19662DE6D7}">
  <dimension ref="A1:F13"/>
  <sheetViews>
    <sheetView zoomScale="145" zoomScaleNormal="145" workbookViewId="0">
      <selection activeCell="D2" sqref="D2"/>
    </sheetView>
  </sheetViews>
  <sheetFormatPr baseColWidth="10" defaultColWidth="11.42578125" defaultRowHeight="15" x14ac:dyDescent="0.25"/>
  <cols>
    <col min="1" max="1" width="16.85546875" customWidth="1"/>
    <col min="2" max="2" width="20.5703125" customWidth="1"/>
    <col min="3" max="3" width="19.7109375" customWidth="1"/>
    <col min="4" max="4" width="21.28515625" customWidth="1"/>
    <col min="5" max="5" width="11.42578125" customWidth="1"/>
  </cols>
  <sheetData>
    <row r="1" spans="1:6" x14ac:dyDescent="0.25">
      <c r="A1" t="s">
        <v>3</v>
      </c>
      <c r="B1" t="s">
        <v>74</v>
      </c>
      <c r="C1" t="s">
        <v>75</v>
      </c>
      <c r="D1" t="s">
        <v>76</v>
      </c>
    </row>
    <row r="2" spans="1:6" x14ac:dyDescent="0.25">
      <c r="A2" t="s">
        <v>77</v>
      </c>
      <c r="B2" s="7">
        <f>(SUMIF('Journal de travail'!D3:D200,"Analyse",'Journal de travail'!J3:J200))*1440</f>
        <v>1439.9999999999991</v>
      </c>
      <c r="C2" s="7">
        <v>18</v>
      </c>
      <c r="D2" s="8">
        <f>(B2/5400)</f>
        <v>0.2666666666666665</v>
      </c>
    </row>
    <row r="3" spans="1:6" x14ac:dyDescent="0.25">
      <c r="A3" t="s">
        <v>73</v>
      </c>
      <c r="B3" s="7">
        <f>(SUMIF('Journal de travail'!D3:D200,"Implémentation",'Journal de travail'!J3:J200))*1440</f>
        <v>710.00000000000011</v>
      </c>
      <c r="C3" s="7">
        <v>45</v>
      </c>
      <c r="D3" s="8">
        <f>(B3/5400)</f>
        <v>0.1314814814814815</v>
      </c>
    </row>
    <row r="4" spans="1:6" x14ac:dyDescent="0.25">
      <c r="A4" t="s">
        <v>78</v>
      </c>
      <c r="B4" s="7">
        <f>(SUMIF('Journal de travail'!D3:D200,"Tests",'Journal de travail'!J3:J200))*1440</f>
        <v>0</v>
      </c>
      <c r="C4" s="7">
        <v>9</v>
      </c>
      <c r="D4" s="8">
        <f>(B4/5400)</f>
        <v>0</v>
      </c>
    </row>
    <row r="5" spans="1:6" x14ac:dyDescent="0.25">
      <c r="A5" t="s">
        <v>79</v>
      </c>
      <c r="B5" s="7">
        <f>(SUMIF('Journal de travail'!D3:D200,"Documentations",'Journal de travail'!$J$3:$J$200))*1440</f>
        <v>54.999999999999886</v>
      </c>
      <c r="C5" s="7">
        <v>18</v>
      </c>
      <c r="D5" s="8">
        <f>(B5/5400)</f>
        <v>1.0185185185185163E-2</v>
      </c>
    </row>
    <row r="6" spans="1:6" x14ac:dyDescent="0.25">
      <c r="A6" s="11" t="s">
        <v>80</v>
      </c>
      <c r="B6" s="12">
        <f>SUM(B2:B5)</f>
        <v>2204.9999999999991</v>
      </c>
      <c r="C6" s="12">
        <f>SUM(C2:C5)</f>
        <v>90</v>
      </c>
      <c r="D6" s="13">
        <f>SUM(D2:D5)</f>
        <v>0.40833333333333321</v>
      </c>
    </row>
    <row r="7" spans="1:6" x14ac:dyDescent="0.25">
      <c r="C7" s="7"/>
    </row>
    <row r="13" spans="1:6" x14ac:dyDescent="0.25">
      <c r="F1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9637-9FCF-471D-A041-CADCC4C1AD8A}">
  <dimension ref="A1:A6"/>
  <sheetViews>
    <sheetView zoomScale="115" zoomScaleNormal="115" workbookViewId="0">
      <selection activeCell="A2" sqref="A2"/>
    </sheetView>
  </sheetViews>
  <sheetFormatPr baseColWidth="10" defaultColWidth="11.42578125" defaultRowHeight="15" x14ac:dyDescent="0.25"/>
  <cols>
    <col min="1" max="1" width="14.42578125" customWidth="1"/>
  </cols>
  <sheetData>
    <row r="1" spans="1:1" x14ac:dyDescent="0.25">
      <c r="A1" t="s">
        <v>81</v>
      </c>
    </row>
    <row r="2" spans="1:1" x14ac:dyDescent="0.25">
      <c r="A2" t="s">
        <v>15</v>
      </c>
    </row>
    <row r="3" spans="1:1" x14ac:dyDescent="0.25">
      <c r="A3" t="s">
        <v>73</v>
      </c>
    </row>
    <row r="4" spans="1:1" x14ac:dyDescent="0.25">
      <c r="A4" t="s">
        <v>78</v>
      </c>
    </row>
    <row r="5" spans="1:1" x14ac:dyDescent="0.25">
      <c r="A5" t="s">
        <v>79</v>
      </c>
    </row>
    <row r="6" spans="1:1" x14ac:dyDescent="0.25">
      <c r="A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Journal de travail</vt:lpstr>
      <vt:lpstr>Gestion du temps</vt:lpstr>
      <vt:lpstr>Données</vt:lpstr>
    </vt:vector>
  </TitlesOfParts>
  <Manager/>
  <Company>CPNV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Stewart</dc:creator>
  <cp:keywords/>
  <dc:description/>
  <cp:lastModifiedBy>Edward Stewart</cp:lastModifiedBy>
  <cp:revision/>
  <dcterms:created xsi:type="dcterms:W3CDTF">2024-02-02T10:13:05Z</dcterms:created>
  <dcterms:modified xsi:type="dcterms:W3CDTF">2024-05-14T14:52:18Z</dcterms:modified>
  <cp:category/>
  <cp:contentStatus/>
</cp:coreProperties>
</file>