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GitHub/Ex-Quiz-It/Documentation/"/>
    </mc:Choice>
  </mc:AlternateContent>
  <xr:revisionPtr revIDLastSave="871" documentId="13_ncr:1_{0AFBBA37-8483-4BD1-A5FE-AAF68F47A889}" xr6:coauthVersionLast="47" xr6:coauthVersionMax="47" xr10:uidLastSave="{A883BD51-7BCC-45D5-BDA3-CE1CF748C7AA}"/>
  <bookViews>
    <workbookView xWindow="-120" yWindow="-120" windowWidth="29040" windowHeight="15840" xr2:uid="{672972C3-FEEA-443D-BBFE-6F25E1484C8D}"/>
  </bookViews>
  <sheets>
    <sheet name="Journal de travail" sheetId="1" r:id="rId1"/>
    <sheet name="Gestion du temps" sheetId="3" r:id="rId2"/>
    <sheet name="Donné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4" i="1" l="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1" i="1"/>
  <c r="J42" i="1"/>
  <c r="J40" i="1"/>
  <c r="J39" i="1"/>
  <c r="J38" i="1"/>
  <c r="J30" i="1"/>
  <c r="J29" i="1"/>
  <c r="J27" i="1"/>
  <c r="J28" i="1"/>
  <c r="J31" i="1"/>
  <c r="J32" i="1"/>
  <c r="J33" i="1"/>
  <c r="J34" i="1"/>
  <c r="J35" i="1"/>
  <c r="J36" i="1"/>
  <c r="J37" i="1"/>
  <c r="J26" i="1"/>
  <c r="J23" i="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6" i="3"/>
  <c r="B3" i="3" l="1"/>
  <c r="D3" i="3" s="1"/>
  <c r="D5" i="3"/>
  <c r="B6" i="3" l="1"/>
  <c r="D6" i="3"/>
</calcChain>
</file>

<file path=xl/sharedStrings.xml><?xml version="1.0" encoding="utf-8"?>
<sst xmlns="http://schemas.openxmlformats.org/spreadsheetml/2006/main" count="260" uniqueCount="161">
  <si>
    <t>Date</t>
  </si>
  <si>
    <t>Tâche</t>
  </si>
  <si>
    <t>Description(s)</t>
  </si>
  <si>
    <t>Catégorie</t>
  </si>
  <si>
    <t>Problèmes rencontré(s)</t>
  </si>
  <si>
    <t>Solution(s)</t>
  </si>
  <si>
    <t>Sources</t>
  </si>
  <si>
    <t>Début</t>
  </si>
  <si>
    <t>Fin</t>
  </si>
  <si>
    <t>Durée</t>
  </si>
  <si>
    <t>Première visite de l'Expert</t>
  </si>
  <si>
    <t xml:space="preserve">
Monsieur Alain Girardet est venu nous rendre visite pour discuter du Cahier des charges et des différentes procédures du TPI.</t>
  </si>
  <si>
    <t>Autres</t>
  </si>
  <si>
    <t>Introduction + objectifs</t>
  </si>
  <si>
    <t xml:space="preserve">J'ai completé l'introduction et la partie 'objectifs' de mon dossier de projet </t>
  </si>
  <si>
    <t>Analyse</t>
  </si>
  <si>
    <t>Diagramme de Gantt</t>
  </si>
  <si>
    <t xml:space="preserve">J'ai commencé à faire le diagramme de Gantt avec Excel. Le diagramme sert à montrer comment je vais m'organiser pour le TPI. J'ai aussi fait un tableau qui coupes les differents daches en blocs de 1h-4h. </t>
  </si>
  <si>
    <t>J'ai continué à travailler sur le diagramme de Gantt.</t>
  </si>
  <si>
    <t>Diagramme de flux</t>
  </si>
  <si>
    <t>J'ai créé un diagramme de flux avec Draw.io qui sert à montrer comment les utilisateurs vont naviguer le site et utiliser les fonctionalités differents</t>
  </si>
  <si>
    <t>Maquette de site</t>
  </si>
  <si>
    <t>J'ai commencé à travailler sur une maquette de site avec Draw.io</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</si>
  <si>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</si>
  <si>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</si>
  <si>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</si>
  <si>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Conception - Maquette</t>
  </si>
  <si>
    <t>J'ai avancé sur la partie conception de mon dossier de projet en ajoutant la maquette du site et en détaillant chaque page de la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</si>
  <si>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</si>
  <si>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</si>
  <si>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</si>
  <si>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</si>
  <si>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</si>
  <si>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</si>
  <si>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</si>
  <si>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</si>
  <si>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</si>
  <si>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</si>
  <si>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Le diagramme de Gantt</t>
  </si>
  <si>
    <t>J'ai modifié le diagramme de Gantt en ajoutant les visites des experts</t>
  </si>
  <si>
    <t>J'ai continué à ajouter les strategies de tests.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</si>
  <si>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</si>
  <si>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</si>
  <si>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</si>
  <si>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</si>
  <si>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</si>
  <si>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Conception - Diagramme BDD</t>
  </si>
  <si>
    <t>J'ai créé un diagramme qui montre à quoi ca va ressembler mon base de données</t>
  </si>
  <si>
    <t>conception - strategie de tests</t>
  </si>
  <si>
    <t>J'ai modifié tous les diagrammes que j'ai fait pour la partie conception</t>
  </si>
  <si>
    <t>Risques techniques</t>
  </si>
  <si>
    <t>J'ai commencé à écrire les risques techniques</t>
  </si>
  <si>
    <t>J'ai écrit les taches que j'ai fait cet apres-midi dans mon journal et j'ai envoyé mon deuxieme rendu</t>
  </si>
  <si>
    <t>J'ai terminé la partie strategie de tests.</t>
  </si>
  <si>
    <t>Conception - dossier de conception</t>
  </si>
  <si>
    <t>J'ai complété la partie dossier de conception de mon dossier de projet en écrivant les different outils, techniques, etc. que je vais utiliser</t>
  </si>
  <si>
    <t>Maquette de BDD</t>
  </si>
  <si>
    <t>J'ai corrigé / mis à jour mon diagramme de base de données.</t>
  </si>
  <si>
    <t>Correction - maquette de site</t>
  </si>
  <si>
    <t>J'ai terminé la partie risques techniques</t>
  </si>
  <si>
    <t>Affiner la conception</t>
  </si>
  <si>
    <t>J'ai relu et j'ai affiné toute la partie conception de mon dossier de projet</t>
  </si>
  <si>
    <t>J'ai rempli mon journal de travail avec toutes les taches que j'ai fait aujourd'hui</t>
  </si>
  <si>
    <t>Dossier de projet</t>
  </si>
  <si>
    <t>En suivant les conseils de monsieur Savary j'ai essayé de rendre mon dossier plus lisible.</t>
  </si>
  <si>
    <t>Github</t>
  </si>
  <si>
    <t xml:space="preserve">J'ai créé le Github de mon projet avec les issues aussi </t>
  </si>
  <si>
    <t>Planification</t>
  </si>
  <si>
    <t>J'ai terminé la partie planification de mon dossier de projet. Il explique GitHub issues et pourquoi je l'utilise.</t>
  </si>
  <si>
    <t>Connection au site</t>
  </si>
  <si>
    <t>Je me suis connecté sur le site ou je vais deployer mon site et j'ai mis ma repertoire. J'ai créé une connexion avec Filezilla pour faciliter le transfert des dossier du site</t>
  </si>
  <si>
    <t>Page d'accueil</t>
  </si>
  <si>
    <t>J'ai commencé à travailler sur le mise en page de la page d'accueil. J'utilise bootstrap 5.3.3 comme outil</t>
  </si>
  <si>
    <t>Implémentation</t>
  </si>
  <si>
    <t>Temps Total (Minutes)</t>
  </si>
  <si>
    <t xml:space="preserve">Heures à Disposition </t>
  </si>
  <si>
    <t>Pourcentage du projet</t>
  </si>
  <si>
    <t xml:space="preserve">Analyse </t>
  </si>
  <si>
    <t>Tests</t>
  </si>
  <si>
    <t>Documentations</t>
  </si>
  <si>
    <t>Total</t>
  </si>
  <si>
    <t>Catégories</t>
  </si>
  <si>
    <t>J'ai fini le page d'accueil et le navbar qui permet l'utilisateur de naviguer le site</t>
  </si>
  <si>
    <t>Register</t>
  </si>
  <si>
    <t>Login</t>
  </si>
  <si>
    <t>J'ai rajouté une formulaire qui permet l'utilisateur de se logger avec un compte existant sur la même page que la formulaire register</t>
  </si>
  <si>
    <t>J'ai créé la formulaire register. Maintenant on peut créer un compte qui est sauvegardé sur la base de données</t>
  </si>
  <si>
    <t>SwissCenter</t>
  </si>
  <si>
    <t>J'ai testé les deux fonctionalités (login/register) sur le site mycpnv.ch. J'ai du changé un chemin qui marché en locale mais pas sur le site. Maintenant ca marche très bien</t>
  </si>
  <si>
    <t>J'ai commencé la partie réalisation de mon dossier de projet. J'ai expliqué la structure de mon répertoire de site</t>
  </si>
  <si>
    <t>quiz page d'accueil</t>
  </si>
  <si>
    <t>Page 'création de quiz'</t>
  </si>
  <si>
    <t>journal de travail</t>
  </si>
  <si>
    <t xml:space="preserve">J'ai rentré toutes les taches que j'ai completé aujourd'hui </t>
  </si>
  <si>
    <t>J'ai créé la page 'création de quiz'</t>
  </si>
  <si>
    <t>J'ai rajouté un truc sur le page d'accueil</t>
  </si>
  <si>
    <t>J'ai commencé à mettre en place les fonctionalités pour la création des quiz. Maintenant on peut créer un quiz qui contient un question multichoix de 4 réponses possibles.</t>
  </si>
  <si>
    <t>CSS - page d'accueil / header</t>
  </si>
  <si>
    <t>J'ai retouché le CSS / mise en page de la page d'accueil et la tête de page</t>
  </si>
  <si>
    <t>CSS - page connexion</t>
  </si>
  <si>
    <t xml:space="preserve">J'ai retouché l'affichage pour le page de connexion </t>
  </si>
  <si>
    <t>Bouton pour ajouter des questions + Realtime database</t>
  </si>
  <si>
    <t>J'ai commencé à coder un bouton qui permet aux utilisateurs d'ajouter des questions de plus sur la page de création et j'ai aussi commencé à faire la structure de BDD</t>
  </si>
  <si>
    <t>Ajouter des question</t>
  </si>
  <si>
    <t>tester avec swissCenter +</t>
  </si>
  <si>
    <t>J'ai rempli mon journal de travail avec toutes les taches que j'ai fait ce matin</t>
  </si>
  <si>
    <t>J'ai rempli mon journal de travail avec toutes les taches que j'ai fait cet après midi</t>
  </si>
  <si>
    <t>J'ai testé les fonctionalités que j'ai rajouté sur swisscenter. Il y a tous qui marche comme il faut</t>
  </si>
  <si>
    <t>J'ai continué à travailler sur le bouton qui sert à rajouter des pages. J'ai eu pas mal de soucis avec le mise en page qui était affecté par les nouveaux elements</t>
  </si>
  <si>
    <t>Quiz</t>
  </si>
  <si>
    <t>Logout</t>
  </si>
  <si>
    <t>Corrigé bug HTML</t>
  </si>
  <si>
    <t>Page d'accueil avec quiz</t>
  </si>
  <si>
    <t>quiz start page</t>
  </si>
  <si>
    <t>Footer</t>
  </si>
  <si>
    <t>Aidé Joshua</t>
  </si>
  <si>
    <t>J'ai corrigé un bug qui était lié avec la generation des elements HTML . Joshua Surico m'a aidé à trouver la solution</t>
  </si>
  <si>
    <t>Delete questions</t>
  </si>
  <si>
    <t>J'ai continué à travaillé sur le page d'accueil et maintenant ca affiche les quiz faits par les utilisateurs</t>
  </si>
  <si>
    <t>J'ai créé un starting page qui affiche le titre et le description du quiz avant que l'utilisateur le lance</t>
  </si>
  <si>
    <t>J'ai rajouté des boutons qui permettent les utilisateurs de supprimer les questions</t>
  </si>
  <si>
    <t>J'ai rempli mon journal de travail</t>
  </si>
  <si>
    <t>J'ai aidé Joshua avec son probleme de firebase</t>
  </si>
  <si>
    <t>J'ai ajouté un pied de page qui affiche le nom de l'utilisateur connecté</t>
  </si>
  <si>
    <t>J'ai rajouté un lien qui permet l'utilisateur de se delogger</t>
  </si>
  <si>
    <t>J'ai commencé à travailler sur le quiz</t>
  </si>
  <si>
    <t>Terminé la partie 'jouer quiz'</t>
  </si>
  <si>
    <t>Admin page - 'themes'</t>
  </si>
  <si>
    <t>themes - BDD</t>
  </si>
  <si>
    <t>Filter - themes</t>
  </si>
  <si>
    <t>themes - create a quiz</t>
  </si>
  <si>
    <t>J'ai rempli mon journal de travail avec les taches que j'ai completé ce matin</t>
  </si>
  <si>
    <t>J'ai corrigé les bugs qui restés pour la partie 'jouer' du site. Maintenant on passe à la suite qu'on répond au question et il y a un score qui compte les nombre de points qu'on a</t>
  </si>
  <si>
    <t>J'ai créé la page 'admin' ou les admins peuvent maintenant rajouter les thèmes differents</t>
  </si>
  <si>
    <t>J'ai rajouté un input qui permet les utilisateurs de rajouter un thème sur leur quiz</t>
  </si>
  <si>
    <t xml:space="preserve">J'ai mis en place la partie theme sur la base de données </t>
  </si>
  <si>
    <t>J'ai mis en place une système de filtrer les themes de quiz sur le page d'accueil</t>
  </si>
  <si>
    <t>J'ai rempli mon journal de travail avec les taches que j'ai completé cet après-midi</t>
  </si>
  <si>
    <t>edit page</t>
  </si>
  <si>
    <t>J'ai ajouté un page d'edit qui sert à afficher tous les quizs de l'utilisateur connecté, à partir de là il peut choisir lequel il veut modifier</t>
  </si>
  <si>
    <t>Reset Password</t>
  </si>
  <si>
    <t>Si l'utilisateur oublie son mot de passe maintenant il peut recevoir un nouveau mot de passe par email</t>
  </si>
  <si>
    <t>Admin page - edit page</t>
  </si>
  <si>
    <t>J'ai fait que sur le page d'admin ca affiche tous les quizs, car il est capable de tous modifier</t>
  </si>
  <si>
    <t>J'ai rempli mon journal de travail avec les taches que j'ai fait ce matin</t>
  </si>
  <si>
    <t>J'ai mis mon site sur mycpnv.ch</t>
  </si>
  <si>
    <t>J'ai eu un probleme avec les caches qui a bloqué les nouveaux fonctions que j'ai ajouté dans le fichier firebase.js</t>
  </si>
  <si>
    <t>Rôles differents</t>
  </si>
  <si>
    <t>Solution temporaire - connexion invité sur chrome</t>
  </si>
  <si>
    <t>J'ai fini d'implement les rôles differents, c'est-a-dire pour l'utilisateur standard, admin et visiteur</t>
  </si>
  <si>
    <t>rating</t>
  </si>
  <si>
    <t xml:space="preserve">journal de bord </t>
  </si>
  <si>
    <t xml:space="preserve">afiner </t>
  </si>
  <si>
    <t>J'ai rajouté le page ou on peut modifier les quizs existants</t>
  </si>
  <si>
    <t>J'ai completé la partie qui fait la difference entre les quiz 'hors-ligne' et les quiz 'enligne'</t>
  </si>
  <si>
    <t>J'ai completé mon journal de travail</t>
  </si>
  <si>
    <t>J'ai commencé à travailler sur les statut des quiz</t>
  </si>
  <si>
    <t>statut des quiz</t>
  </si>
  <si>
    <t>staut des quiz</t>
  </si>
  <si>
    <t>J'ai afiner les pages existants - CSS + enlever quelques bugs</t>
  </si>
  <si>
    <t>J'ai rajouté une facon de donner un rating à chaque quiz une fois qu'il est fini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</si>
</sst>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9">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center"/>
    </xf>
    <xf numFmtId="2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93"/>
  <sheetViews>
    <sheetView tabSelected="1" topLeftCell="A70" zoomScaleNormal="100" workbookViewId="0">
      <selection activeCell="E89" sqref="E89"/>
    </sheetView>
  </sheetViews>
  <sheetFormatPr baseColWidth="10" defaultColWidth="11.42578125" defaultRowHeight="15" x14ac:dyDescent="0.25"/>
  <cols>
    <col min="1" max="1" width="13" customWidth="1"/>
    <col min="2" max="2" width="28.140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2</v>
      </c>
      <c r="D1" t="s">
        <v>3</v>
      </c>
      <c r="E1" t="s">
        <v>4</v>
      </c>
      <c r="F1" t="s">
        <v>5</v>
      </c>
      <c r="G1" t="s">
        <v>6</v>
      </c>
      <c r="H1" t="s">
        <v>7</v>
      </c>
      <c r="I1" t="s">
        <v>8</v>
      </c>
      <c r="J1" t="s">
        <v>9</v>
      </c>
    </row>
    <row r="2" spans="1:10" ht="60" x14ac:dyDescent="0.25">
      <c r="A2" s="6">
        <v>45412</v>
      </c>
      <c r="B2" s="4" t="s">
        <v>10</v>
      </c>
      <c r="C2" s="3" t="s">
        <v>11</v>
      </c>
      <c r="D2" s="4" t="s">
        <v>12</v>
      </c>
      <c r="H2" s="5">
        <v>0.33333333333333331</v>
      </c>
      <c r="I2" s="5">
        <v>0.37152777777777773</v>
      </c>
      <c r="J2" s="5">
        <f>I2-H2</f>
        <v>3.819444444444442E-2</v>
      </c>
    </row>
    <row r="3" spans="1:10" ht="30" x14ac:dyDescent="0.25">
      <c r="A3" s="6">
        <v>45412</v>
      </c>
      <c r="B3" s="9" t="s">
        <v>13</v>
      </c>
      <c r="C3" s="2" t="s">
        <v>14</v>
      </c>
      <c r="D3" s="4" t="s">
        <v>15</v>
      </c>
      <c r="E3" s="4"/>
      <c r="F3" s="4"/>
      <c r="G3" s="4"/>
      <c r="H3" s="14">
        <v>0.375</v>
      </c>
      <c r="I3" s="14">
        <v>0.39930555555555558</v>
      </c>
      <c r="J3" s="14">
        <f>IF((I3-H3)&gt;0.0625,(I3-H3)-0.0104166666666667,I3-H3)</f>
        <v>2.430555555555558E-2</v>
      </c>
    </row>
    <row r="4" spans="1:10" ht="49.5" customHeight="1" x14ac:dyDescent="0.25">
      <c r="A4" s="6">
        <v>45412</v>
      </c>
      <c r="B4" s="4" t="s">
        <v>16</v>
      </c>
      <c r="C4" s="3" t="s">
        <v>17</v>
      </c>
      <c r="D4" s="4" t="s">
        <v>15</v>
      </c>
      <c r="H4" s="14">
        <v>0.40972222222222227</v>
      </c>
      <c r="I4" s="14">
        <v>0.51041666666666663</v>
      </c>
      <c r="J4" s="14">
        <f t="shared" ref="J4:J5" si="0">IF((I4-H4)&gt;0.0625,(I4-H4)-0.0104166666666667,I4-H4)</f>
        <v>9.0277777777777665E-2</v>
      </c>
    </row>
    <row r="5" spans="1:10" x14ac:dyDescent="0.25">
      <c r="A5" s="6">
        <v>45412</v>
      </c>
      <c r="B5" s="4" t="s">
        <v>16</v>
      </c>
      <c r="C5" t="s">
        <v>18</v>
      </c>
      <c r="D5" s="4" t="s">
        <v>15</v>
      </c>
      <c r="H5" s="14">
        <v>0.5625</v>
      </c>
      <c r="I5" s="14">
        <v>0.60416666666666663</v>
      </c>
      <c r="J5" s="14">
        <f t="shared" si="0"/>
        <v>4.166666666666663E-2</v>
      </c>
    </row>
    <row r="6" spans="1:10" ht="45" x14ac:dyDescent="0.25">
      <c r="A6" s="6">
        <v>45412</v>
      </c>
      <c r="B6" s="9" t="s">
        <v>19</v>
      </c>
      <c r="C6" s="2" t="s">
        <v>20</v>
      </c>
      <c r="D6" s="4" t="s">
        <v>15</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21</v>
      </c>
      <c r="C7" s="3" t="s">
        <v>22</v>
      </c>
      <c r="D7" s="4" t="s">
        <v>15</v>
      </c>
      <c r="E7" s="4"/>
      <c r="F7" s="4"/>
      <c r="G7" s="4"/>
      <c r="H7" s="5">
        <v>0.67013888888888884</v>
      </c>
      <c r="I7" s="5">
        <v>0.70486111111111116</v>
      </c>
      <c r="J7" s="14">
        <f t="shared" si="1"/>
        <v>3.4722222222222321E-2</v>
      </c>
    </row>
    <row r="8" spans="1:10" ht="45" x14ac:dyDescent="0.25">
      <c r="A8" s="6">
        <v>45414</v>
      </c>
      <c r="B8" s="4" t="s">
        <v>23</v>
      </c>
      <c r="C8" s="2" t="s">
        <v>24</v>
      </c>
      <c r="D8" s="4" t="s">
        <v>15</v>
      </c>
      <c r="E8" s="4"/>
      <c r="F8" s="4"/>
      <c r="G8" s="9"/>
      <c r="H8" s="5">
        <v>0.36805555555555558</v>
      </c>
      <c r="I8" s="5">
        <v>0.38541666666666669</v>
      </c>
      <c r="J8" s="14">
        <f t="shared" si="1"/>
        <v>1.7361111111111105E-2</v>
      </c>
    </row>
    <row r="9" spans="1:10" ht="30" x14ac:dyDescent="0.25">
      <c r="A9" s="6">
        <v>45414</v>
      </c>
      <c r="B9" s="4" t="s">
        <v>21</v>
      </c>
      <c r="C9" s="2" t="s">
        <v>25</v>
      </c>
      <c r="D9" s="4" t="s">
        <v>15</v>
      </c>
      <c r="E9" s="4"/>
      <c r="F9" s="4"/>
      <c r="H9" s="5">
        <v>0.38541666666666669</v>
      </c>
      <c r="I9" s="5">
        <v>0.45833333333333331</v>
      </c>
      <c r="J9" s="14">
        <f t="shared" si="1"/>
        <v>6.2499999999999931E-2</v>
      </c>
    </row>
    <row r="10" spans="1:10" ht="45" x14ac:dyDescent="0.25">
      <c r="A10" s="6">
        <v>45414</v>
      </c>
      <c r="B10" s="4" t="s">
        <v>26</v>
      </c>
      <c r="C10" s="2" t="s">
        <v>27</v>
      </c>
      <c r="D10" s="4" t="s">
        <v>15</v>
      </c>
      <c r="E10" s="4"/>
      <c r="F10" s="4"/>
      <c r="H10" s="5">
        <v>0.45833333333333331</v>
      </c>
      <c r="I10" s="5">
        <v>0.50347222222222221</v>
      </c>
      <c r="J10" s="14">
        <f t="shared" si="1"/>
        <v>4.5138888888888895E-2</v>
      </c>
    </row>
    <row r="11" spans="1:10" ht="30" x14ac:dyDescent="0.25">
      <c r="A11" s="6">
        <v>45414</v>
      </c>
      <c r="B11" s="4" t="s">
        <v>28</v>
      </c>
      <c r="C11" s="2" t="s">
        <v>29</v>
      </c>
      <c r="D11" s="4" t="s">
        <v>12</v>
      </c>
      <c r="E11" s="4"/>
      <c r="F11" s="4"/>
      <c r="H11" s="5">
        <v>0.50347222222222221</v>
      </c>
      <c r="I11" s="5">
        <v>0.51041666666666663</v>
      </c>
      <c r="J11" s="14">
        <f t="shared" si="1"/>
        <v>6.9444444444444198E-3</v>
      </c>
    </row>
    <row r="12" spans="1:10" ht="30" x14ac:dyDescent="0.25">
      <c r="A12" s="6">
        <v>45414</v>
      </c>
      <c r="B12" s="4" t="s">
        <v>26</v>
      </c>
      <c r="C12" s="2" t="s">
        <v>30</v>
      </c>
      <c r="D12" s="4" t="s">
        <v>15</v>
      </c>
      <c r="E12" s="4"/>
      <c r="F12" s="4"/>
      <c r="H12" s="5">
        <v>0.5625</v>
      </c>
      <c r="I12" s="5">
        <v>0.57986111111111105</v>
      </c>
      <c r="J12" s="14">
        <f t="shared" si="1"/>
        <v>1.7361111111111049E-2</v>
      </c>
    </row>
    <row r="13" spans="1:10" x14ac:dyDescent="0.25">
      <c r="A13" s="6">
        <v>45414</v>
      </c>
      <c r="B13" s="4" t="s">
        <v>31</v>
      </c>
      <c r="C13" s="2" t="s">
        <v>32</v>
      </c>
      <c r="D13" s="4" t="s">
        <v>15</v>
      </c>
      <c r="E13" s="4"/>
      <c r="F13" s="4"/>
      <c r="H13" s="5">
        <v>0.58333333333333337</v>
      </c>
      <c r="I13" s="5">
        <v>0.625</v>
      </c>
      <c r="J13" s="14">
        <f t="shared" si="1"/>
        <v>4.166666666666663E-2</v>
      </c>
    </row>
    <row r="14" spans="1:10" x14ac:dyDescent="0.25">
      <c r="A14" s="6">
        <v>45414</v>
      </c>
      <c r="B14" s="4" t="s">
        <v>33</v>
      </c>
      <c r="C14" s="2" t="s">
        <v>34</v>
      </c>
      <c r="D14" s="4" t="s">
        <v>15</v>
      </c>
      <c r="E14" s="4"/>
      <c r="F14" s="4"/>
      <c r="H14" s="5">
        <v>0.625</v>
      </c>
      <c r="I14" s="5">
        <v>0.62847222222222221</v>
      </c>
      <c r="J14" s="14">
        <f t="shared" si="1"/>
        <v>3.4722222222222099E-3</v>
      </c>
    </row>
    <row r="15" spans="1:10" ht="30" x14ac:dyDescent="0.25">
      <c r="A15" s="6">
        <v>45414</v>
      </c>
      <c r="B15" s="9" t="s">
        <v>35</v>
      </c>
      <c r="C15" s="15" t="s">
        <v>36</v>
      </c>
      <c r="D15" s="4" t="s">
        <v>15</v>
      </c>
      <c r="E15" s="4"/>
      <c r="F15" s="4"/>
      <c r="H15" s="5">
        <v>0.63888888888888895</v>
      </c>
      <c r="I15" s="5">
        <v>0.66319444444444442</v>
      </c>
      <c r="J15" s="14">
        <f t="shared" si="1"/>
        <v>2.4305555555555469E-2</v>
      </c>
    </row>
    <row r="16" spans="1:10" ht="30" x14ac:dyDescent="0.25">
      <c r="A16" s="6">
        <v>45414</v>
      </c>
      <c r="B16" s="4" t="s">
        <v>28</v>
      </c>
      <c r="C16" s="2" t="s">
        <v>37</v>
      </c>
      <c r="D16" s="4" t="s">
        <v>12</v>
      </c>
      <c r="E16" s="4"/>
      <c r="F16" s="4"/>
      <c r="H16" s="5">
        <v>0.66319444444444442</v>
      </c>
      <c r="I16" s="5">
        <v>0.67013888888888884</v>
      </c>
      <c r="J16" s="14">
        <f t="shared" si="1"/>
        <v>6.9444444444444198E-3</v>
      </c>
    </row>
    <row r="17" spans="1:10" ht="30" x14ac:dyDescent="0.25">
      <c r="A17" s="6">
        <v>45415</v>
      </c>
      <c r="B17" s="4" t="s">
        <v>38</v>
      </c>
      <c r="C17" s="2" t="s">
        <v>39</v>
      </c>
      <c r="D17" s="4" t="s">
        <v>12</v>
      </c>
      <c r="H17" s="5">
        <v>0.33333333333333331</v>
      </c>
      <c r="I17" s="5">
        <v>0.34027777777777773</v>
      </c>
      <c r="J17" s="14">
        <f t="shared" si="1"/>
        <v>6.9444444444444198E-3</v>
      </c>
    </row>
    <row r="18" spans="1:10" x14ac:dyDescent="0.25">
      <c r="A18" s="6">
        <v>45415</v>
      </c>
      <c r="B18" s="4" t="s">
        <v>35</v>
      </c>
      <c r="C18" s="2" t="s">
        <v>40</v>
      </c>
      <c r="D18" s="4" t="s">
        <v>15</v>
      </c>
      <c r="E18" s="4"/>
      <c r="F18" s="4"/>
      <c r="H18" s="5">
        <v>0.34027777777777773</v>
      </c>
      <c r="I18" s="5">
        <v>0.39930555555555558</v>
      </c>
      <c r="J18" s="14">
        <f t="shared" ref="J18:J30" si="2">IF((I18-H18)&gt;0.0625,(I18-H18)-0.0104166666666667,I18-H18)</f>
        <v>5.9027777777777846E-2</v>
      </c>
    </row>
    <row r="19" spans="1:10" ht="75" x14ac:dyDescent="0.25">
      <c r="A19" s="6">
        <v>45415</v>
      </c>
      <c r="B19" s="4" t="s">
        <v>41</v>
      </c>
      <c r="C19" s="2" t="s">
        <v>42</v>
      </c>
      <c r="D19" s="4" t="s">
        <v>15</v>
      </c>
      <c r="E19" s="4"/>
      <c r="F19" s="4"/>
      <c r="H19" s="5">
        <v>0.40972222222222227</v>
      </c>
      <c r="I19" s="5">
        <v>0.44791666666666669</v>
      </c>
      <c r="J19" s="14">
        <f t="shared" si="2"/>
        <v>3.819444444444442E-2</v>
      </c>
    </row>
    <row r="20" spans="1:10" ht="30" x14ac:dyDescent="0.25">
      <c r="A20" s="6">
        <v>45415</v>
      </c>
      <c r="B20" s="4" t="s">
        <v>43</v>
      </c>
      <c r="C20" s="15" t="s">
        <v>44</v>
      </c>
      <c r="D20" s="4" t="s">
        <v>15</v>
      </c>
      <c r="E20" s="4"/>
      <c r="F20" s="4"/>
      <c r="H20" s="5">
        <v>0.4513888888888889</v>
      </c>
      <c r="I20" s="5">
        <v>0.5</v>
      </c>
      <c r="J20" s="14">
        <f t="shared" si="2"/>
        <v>4.8611111111111105E-2</v>
      </c>
    </row>
    <row r="21" spans="1:10" x14ac:dyDescent="0.25">
      <c r="A21" s="6">
        <v>45415</v>
      </c>
      <c r="B21" s="4" t="s">
        <v>28</v>
      </c>
      <c r="C21" s="2" t="s">
        <v>45</v>
      </c>
      <c r="D21" s="4" t="s">
        <v>12</v>
      </c>
      <c r="E21" s="4"/>
      <c r="F21" s="4"/>
      <c r="H21" s="5">
        <v>0.5</v>
      </c>
      <c r="I21" s="5">
        <v>0.51041666666666663</v>
      </c>
      <c r="J21" s="14">
        <f t="shared" si="2"/>
        <v>1.041666666666663E-2</v>
      </c>
    </row>
    <row r="22" spans="1:10" ht="30" x14ac:dyDescent="0.25">
      <c r="A22" s="6">
        <v>45415</v>
      </c>
      <c r="B22" s="4" t="s">
        <v>46</v>
      </c>
      <c r="C22" s="2" t="s">
        <v>47</v>
      </c>
      <c r="D22" s="4" t="s">
        <v>15</v>
      </c>
      <c r="E22" s="9"/>
      <c r="F22" s="4"/>
      <c r="H22" s="5">
        <v>0.5625</v>
      </c>
      <c r="I22" s="5">
        <v>0.62847222222222221</v>
      </c>
      <c r="J22" s="14">
        <f t="shared" si="2"/>
        <v>5.5555555555555511E-2</v>
      </c>
    </row>
    <row r="23" spans="1:10" ht="30" x14ac:dyDescent="0.25">
      <c r="A23" s="6">
        <v>45415</v>
      </c>
      <c r="B23" s="4" t="s">
        <v>48</v>
      </c>
      <c r="C23" s="2" t="s">
        <v>49</v>
      </c>
      <c r="H23" s="5">
        <v>0.63888888888888895</v>
      </c>
      <c r="I23" s="5">
        <v>0.68055555555555547</v>
      </c>
      <c r="J23" s="5">
        <f t="shared" si="2"/>
        <v>4.1666666666666519E-2</v>
      </c>
    </row>
    <row r="24" spans="1:10" x14ac:dyDescent="0.25">
      <c r="A24" s="6">
        <v>45415</v>
      </c>
      <c r="B24" s="4" t="s">
        <v>50</v>
      </c>
      <c r="C24" s="2" t="s">
        <v>51</v>
      </c>
      <c r="D24" s="4" t="s">
        <v>15</v>
      </c>
      <c r="E24" s="9"/>
      <c r="F24" s="4"/>
      <c r="H24" s="5">
        <v>0.68055555555555547</v>
      </c>
      <c r="I24" s="5">
        <v>0.69791666666666663</v>
      </c>
      <c r="J24" s="14">
        <f t="shared" si="2"/>
        <v>1.736111111111116E-2</v>
      </c>
    </row>
    <row r="25" spans="1:10" ht="30" x14ac:dyDescent="0.25">
      <c r="A25" s="6">
        <v>45415</v>
      </c>
      <c r="B25" s="4" t="s">
        <v>28</v>
      </c>
      <c r="C25" s="2" t="s">
        <v>52</v>
      </c>
      <c r="D25" s="4" t="s">
        <v>12</v>
      </c>
      <c r="E25" s="4"/>
      <c r="F25" s="4"/>
      <c r="H25" s="5">
        <v>0.69791666666666663</v>
      </c>
      <c r="I25" s="5">
        <v>0.70486111111111116</v>
      </c>
      <c r="J25" s="14">
        <f t="shared" si="2"/>
        <v>6.9444444444445308E-3</v>
      </c>
    </row>
    <row r="26" spans="1:10" x14ac:dyDescent="0.25">
      <c r="A26" s="6">
        <v>45418</v>
      </c>
      <c r="B26" s="4" t="s">
        <v>35</v>
      </c>
      <c r="C26" s="2" t="s">
        <v>53</v>
      </c>
      <c r="D26" s="4" t="s">
        <v>15</v>
      </c>
      <c r="H26" s="5">
        <v>0.33333333333333331</v>
      </c>
      <c r="I26" s="5">
        <v>0.375</v>
      </c>
      <c r="J26" s="14">
        <f t="shared" si="2"/>
        <v>4.1666666666666685E-2</v>
      </c>
    </row>
    <row r="27" spans="1:10" ht="45" x14ac:dyDescent="0.25">
      <c r="A27" s="6">
        <v>45418</v>
      </c>
      <c r="B27" s="9" t="s">
        <v>54</v>
      </c>
      <c r="C27" s="2" t="s">
        <v>55</v>
      </c>
      <c r="D27" s="4" t="s">
        <v>15</v>
      </c>
      <c r="E27" s="4"/>
      <c r="F27" s="4"/>
      <c r="H27" s="5">
        <v>0.375</v>
      </c>
      <c r="I27" s="5">
        <v>0.44791666666666669</v>
      </c>
      <c r="J27" s="14">
        <f t="shared" si="2"/>
        <v>6.2499999999999986E-2</v>
      </c>
    </row>
    <row r="28" spans="1:10" x14ac:dyDescent="0.25">
      <c r="A28" s="6">
        <v>45418</v>
      </c>
      <c r="B28" s="4" t="s">
        <v>56</v>
      </c>
      <c r="C28" s="2" t="s">
        <v>57</v>
      </c>
      <c r="D28" s="4" t="s">
        <v>15</v>
      </c>
      <c r="E28" s="4"/>
      <c r="F28" s="4"/>
      <c r="H28" s="5">
        <v>0.4513888888888889</v>
      </c>
      <c r="I28" s="5">
        <v>0.51041666666666663</v>
      </c>
      <c r="J28" s="14">
        <f t="shared" si="2"/>
        <v>5.9027777777777735E-2</v>
      </c>
    </row>
    <row r="29" spans="1:10" x14ac:dyDescent="0.25">
      <c r="A29" s="6">
        <v>45418</v>
      </c>
      <c r="B29" t="s">
        <v>58</v>
      </c>
      <c r="C29" t="s">
        <v>59</v>
      </c>
      <c r="D29" s="4" t="s">
        <v>15</v>
      </c>
      <c r="H29" s="5">
        <v>0.5625</v>
      </c>
      <c r="I29" s="5">
        <v>0.59375</v>
      </c>
      <c r="J29" s="14">
        <f t="shared" si="2"/>
        <v>3.125E-2</v>
      </c>
    </row>
    <row r="30" spans="1:10" ht="30" x14ac:dyDescent="0.25">
      <c r="A30" s="6">
        <v>45418</v>
      </c>
      <c r="B30" s="4" t="s">
        <v>60</v>
      </c>
      <c r="C30" s="2" t="s">
        <v>61</v>
      </c>
      <c r="D30" s="4" t="s">
        <v>15</v>
      </c>
      <c r="H30" s="5">
        <v>0.59375</v>
      </c>
      <c r="I30" s="5">
        <v>0.61458333333333337</v>
      </c>
      <c r="J30" s="14">
        <f t="shared" si="2"/>
        <v>2.083333333333337E-2</v>
      </c>
    </row>
    <row r="31" spans="1:10" ht="30" x14ac:dyDescent="0.25">
      <c r="A31" s="6">
        <v>45418</v>
      </c>
      <c r="B31" s="4" t="s">
        <v>28</v>
      </c>
      <c r="C31" s="2" t="s">
        <v>62</v>
      </c>
      <c r="D31" s="4" t="s">
        <v>12</v>
      </c>
      <c r="E31" s="4"/>
      <c r="F31" s="4"/>
      <c r="H31" s="5">
        <v>0.61458333333333337</v>
      </c>
      <c r="I31" s="5">
        <v>0.625</v>
      </c>
      <c r="J31" s="14">
        <f t="shared" ref="J31:J37" si="3">IF((I31-H31)&gt;0.0625,(I31-H31)-0.0104166666666667,I31-H31)</f>
        <v>1.041666666666663E-2</v>
      </c>
    </row>
    <row r="32" spans="1:10" ht="30" x14ac:dyDescent="0.25">
      <c r="A32" s="6">
        <v>45419</v>
      </c>
      <c r="B32" s="4" t="s">
        <v>63</v>
      </c>
      <c r="C32" s="2" t="s">
        <v>64</v>
      </c>
      <c r="D32" s="4" t="s">
        <v>15</v>
      </c>
      <c r="E32" s="4"/>
      <c r="F32" s="4"/>
      <c r="H32" s="5">
        <v>0.33333333333333331</v>
      </c>
      <c r="I32" s="5">
        <v>0.375</v>
      </c>
      <c r="J32" s="14">
        <f t="shared" si="3"/>
        <v>4.1666666666666685E-2</v>
      </c>
    </row>
    <row r="33" spans="1:10" x14ac:dyDescent="0.25">
      <c r="A33" s="6">
        <v>45419</v>
      </c>
      <c r="B33" s="9" t="s">
        <v>65</v>
      </c>
      <c r="C33" s="2" t="s">
        <v>66</v>
      </c>
      <c r="D33" s="4" t="s">
        <v>12</v>
      </c>
      <c r="E33" s="4"/>
      <c r="F33" s="4"/>
      <c r="H33" s="5">
        <v>0.375</v>
      </c>
      <c r="I33" s="5">
        <v>0.4375</v>
      </c>
      <c r="J33" s="14">
        <f t="shared" si="3"/>
        <v>6.25E-2</v>
      </c>
    </row>
    <row r="34" spans="1:10" ht="30" x14ac:dyDescent="0.25">
      <c r="A34" s="6">
        <v>45419</v>
      </c>
      <c r="B34" s="4" t="s">
        <v>67</v>
      </c>
      <c r="C34" s="2" t="s">
        <v>68</v>
      </c>
      <c r="D34" s="4" t="s">
        <v>15</v>
      </c>
      <c r="E34" s="4"/>
      <c r="F34" s="4"/>
      <c r="H34" s="5">
        <v>0.4375</v>
      </c>
      <c r="I34" s="5">
        <v>0.51041666666666663</v>
      </c>
      <c r="J34" s="14">
        <f t="shared" si="3"/>
        <v>6.2499999999999931E-2</v>
      </c>
    </row>
    <row r="35" spans="1:10" ht="45" x14ac:dyDescent="0.25">
      <c r="A35" s="6">
        <v>45419</v>
      </c>
      <c r="B35" s="16" t="s">
        <v>69</v>
      </c>
      <c r="C35" s="10" t="s">
        <v>70</v>
      </c>
      <c r="D35" s="4" t="s">
        <v>12</v>
      </c>
      <c r="E35" s="4"/>
      <c r="F35" s="4"/>
      <c r="H35" s="5">
        <v>0.5625</v>
      </c>
      <c r="I35" s="5">
        <v>0.59375</v>
      </c>
      <c r="J35" s="14">
        <f t="shared" si="3"/>
        <v>3.125E-2</v>
      </c>
    </row>
    <row r="36" spans="1:10" ht="30" x14ac:dyDescent="0.25">
      <c r="A36" s="6">
        <v>45419</v>
      </c>
      <c r="B36" s="9" t="s">
        <v>71</v>
      </c>
      <c r="C36" s="10" t="s">
        <v>72</v>
      </c>
      <c r="D36" s="4" t="s">
        <v>73</v>
      </c>
      <c r="E36" s="4"/>
      <c r="F36" s="4"/>
      <c r="H36" s="5">
        <v>0.59375</v>
      </c>
      <c r="I36" s="5">
        <v>0.69444444444444442</v>
      </c>
      <c r="J36" s="14">
        <f t="shared" si="3"/>
        <v>9.0277777777777721E-2</v>
      </c>
    </row>
    <row r="37" spans="1:10" ht="30" x14ac:dyDescent="0.25">
      <c r="A37" s="6">
        <v>45419</v>
      </c>
      <c r="B37" s="4" t="s">
        <v>28</v>
      </c>
      <c r="C37" s="2" t="s">
        <v>62</v>
      </c>
      <c r="D37" s="4" t="s">
        <v>12</v>
      </c>
      <c r="E37" s="4"/>
      <c r="F37" s="4"/>
      <c r="H37" s="5">
        <v>0.69791666666666663</v>
      </c>
      <c r="I37" s="5">
        <v>0.70833333333333337</v>
      </c>
      <c r="J37" s="14">
        <f t="shared" si="3"/>
        <v>1.0416666666666741E-2</v>
      </c>
    </row>
    <row r="38" spans="1:10" ht="30" x14ac:dyDescent="0.25">
      <c r="A38" s="6">
        <v>45425</v>
      </c>
      <c r="B38" s="9" t="s">
        <v>71</v>
      </c>
      <c r="C38" s="10" t="s">
        <v>82</v>
      </c>
      <c r="D38" s="4" t="s">
        <v>73</v>
      </c>
      <c r="E38" s="4"/>
      <c r="F38" s="4"/>
      <c r="H38" s="5">
        <v>0.33333333333333331</v>
      </c>
      <c r="I38" s="5">
        <v>0.37152777777777773</v>
      </c>
      <c r="J38" s="14">
        <f t="shared" ref="J38:J41" si="4">IF((I38-H38)&gt;0.0625,(I38-H38)-0.0104166666666667,I38-H38)</f>
        <v>3.819444444444442E-2</v>
      </c>
    </row>
    <row r="39" spans="1:10" ht="30" x14ac:dyDescent="0.25">
      <c r="A39" s="6">
        <v>45425</v>
      </c>
      <c r="B39" s="9" t="s">
        <v>83</v>
      </c>
      <c r="C39" s="10" t="s">
        <v>86</v>
      </c>
      <c r="D39" s="4" t="s">
        <v>73</v>
      </c>
      <c r="E39" s="4"/>
      <c r="F39" s="4"/>
      <c r="H39" s="5">
        <v>0.37152777777777773</v>
      </c>
      <c r="I39" s="5">
        <v>0.40972222222222227</v>
      </c>
      <c r="J39" s="14">
        <f t="shared" si="4"/>
        <v>3.8194444444444531E-2</v>
      </c>
    </row>
    <row r="40" spans="1:10" ht="45" x14ac:dyDescent="0.25">
      <c r="A40" s="6">
        <v>45425</v>
      </c>
      <c r="B40" s="9" t="s">
        <v>84</v>
      </c>
      <c r="C40" s="10" t="s">
        <v>85</v>
      </c>
      <c r="D40" s="4" t="s">
        <v>73</v>
      </c>
      <c r="E40" s="4"/>
      <c r="F40" s="4"/>
      <c r="H40" s="5">
        <v>0.40972222222222227</v>
      </c>
      <c r="I40" s="5">
        <v>0.44444444444444442</v>
      </c>
      <c r="J40" s="14">
        <f t="shared" si="4"/>
        <v>3.4722222222222154E-2</v>
      </c>
    </row>
    <row r="41" spans="1:10" ht="45" x14ac:dyDescent="0.25">
      <c r="A41" s="6">
        <v>45425</v>
      </c>
      <c r="B41" s="10" t="s">
        <v>87</v>
      </c>
      <c r="C41" s="10" t="s">
        <v>88</v>
      </c>
      <c r="D41" s="4" t="s">
        <v>73</v>
      </c>
      <c r="E41" s="4"/>
      <c r="F41" s="4"/>
      <c r="H41" s="5">
        <v>0.45833333333333331</v>
      </c>
      <c r="I41" s="5">
        <v>0.47222222222222227</v>
      </c>
      <c r="J41" s="14">
        <f t="shared" si="4"/>
        <v>1.3888888888888951E-2</v>
      </c>
    </row>
    <row r="42" spans="1:10" ht="30" x14ac:dyDescent="0.25">
      <c r="A42" s="6">
        <v>45425</v>
      </c>
      <c r="B42" s="10" t="s">
        <v>63</v>
      </c>
      <c r="C42" s="10" t="s">
        <v>89</v>
      </c>
      <c r="D42" s="4" t="s">
        <v>79</v>
      </c>
      <c r="E42" s="4"/>
      <c r="F42" s="4"/>
      <c r="H42" s="5">
        <v>0.47222222222222227</v>
      </c>
      <c r="I42" s="5">
        <v>0.51041666666666663</v>
      </c>
      <c r="J42" s="14">
        <f t="shared" ref="J42:J45" si="5">IF((I42-H42)&gt;0.0625,(I42-H42)-0.0104166666666667,I42-H42)</f>
        <v>3.8194444444444364E-2</v>
      </c>
    </row>
    <row r="43" spans="1:10" x14ac:dyDescent="0.25">
      <c r="A43" s="6">
        <v>45425</v>
      </c>
      <c r="B43" s="10" t="s">
        <v>90</v>
      </c>
      <c r="C43" s="10" t="s">
        <v>95</v>
      </c>
      <c r="D43" s="4"/>
      <c r="E43" s="4"/>
      <c r="F43" s="4"/>
      <c r="H43" s="5">
        <v>0.5625</v>
      </c>
      <c r="I43" s="5">
        <v>0.58333333333333337</v>
      </c>
      <c r="J43" s="14">
        <f t="shared" si="5"/>
        <v>2.083333333333337E-2</v>
      </c>
    </row>
    <row r="44" spans="1:10" x14ac:dyDescent="0.25">
      <c r="A44" s="6">
        <v>45425</v>
      </c>
      <c r="B44" s="10" t="s">
        <v>91</v>
      </c>
      <c r="C44" s="10" t="s">
        <v>94</v>
      </c>
      <c r="D44" s="4"/>
      <c r="E44" s="4"/>
      <c r="F44" s="4"/>
      <c r="H44" s="5">
        <v>0.58333333333333337</v>
      </c>
      <c r="I44" s="5">
        <v>0.62847222222222221</v>
      </c>
      <c r="J44" s="14">
        <f t="shared" si="5"/>
        <v>4.513888888888884E-2</v>
      </c>
    </row>
    <row r="45" spans="1:10" x14ac:dyDescent="0.25">
      <c r="A45" s="6">
        <v>45425</v>
      </c>
      <c r="B45" s="10" t="s">
        <v>92</v>
      </c>
      <c r="C45" s="10" t="s">
        <v>93</v>
      </c>
      <c r="D45" s="4" t="s">
        <v>12</v>
      </c>
      <c r="E45" s="4"/>
      <c r="F45" s="4"/>
      <c r="H45" s="5">
        <v>0.62152777777777779</v>
      </c>
      <c r="I45" s="5">
        <v>0.62847222222222221</v>
      </c>
      <c r="J45" s="14">
        <f t="shared" si="5"/>
        <v>6.9444444444444198E-3</v>
      </c>
    </row>
    <row r="46" spans="1:10" ht="45" x14ac:dyDescent="0.25">
      <c r="A46" s="6">
        <v>45426</v>
      </c>
      <c r="B46" s="10" t="s">
        <v>91</v>
      </c>
      <c r="C46" s="10" t="s">
        <v>96</v>
      </c>
      <c r="D46" s="4" t="s">
        <v>73</v>
      </c>
      <c r="E46" s="4"/>
      <c r="F46" s="4"/>
      <c r="H46" s="5">
        <v>0.33333333333333331</v>
      </c>
      <c r="I46" s="5">
        <v>0.41666666666666669</v>
      </c>
      <c r="J46" s="14">
        <f t="shared" ref="J46:J63" si="6">IF((I46-H46)&gt;0.0625,(I46-H46)-0.0104166666666667,I46-H46)</f>
        <v>7.2916666666666671E-2</v>
      </c>
    </row>
    <row r="47" spans="1:10" ht="30" x14ac:dyDescent="0.25">
      <c r="A47" s="6">
        <v>45426</v>
      </c>
      <c r="B47" s="10" t="s">
        <v>97</v>
      </c>
      <c r="C47" s="10" t="s">
        <v>98</v>
      </c>
      <c r="D47" s="4" t="s">
        <v>73</v>
      </c>
      <c r="E47" s="4"/>
      <c r="F47" s="4"/>
      <c r="H47" s="5">
        <v>0.41666666666666669</v>
      </c>
      <c r="I47" s="5">
        <v>0.4375</v>
      </c>
      <c r="J47" s="14">
        <f t="shared" si="6"/>
        <v>2.0833333333333315E-2</v>
      </c>
    </row>
    <row r="48" spans="1:10" x14ac:dyDescent="0.25">
      <c r="A48" s="6">
        <v>45426</v>
      </c>
      <c r="B48" s="10" t="s">
        <v>99</v>
      </c>
      <c r="C48" s="10" t="s">
        <v>100</v>
      </c>
      <c r="D48" s="4" t="s">
        <v>73</v>
      </c>
      <c r="E48" s="4"/>
      <c r="F48" s="4"/>
      <c r="H48" s="5">
        <v>0.4375</v>
      </c>
      <c r="I48" s="5">
        <v>0.45833333333333331</v>
      </c>
      <c r="J48" s="14">
        <f t="shared" si="6"/>
        <v>2.0833333333333315E-2</v>
      </c>
    </row>
    <row r="49" spans="1:10" ht="45" x14ac:dyDescent="0.25">
      <c r="A49" s="6">
        <v>45426</v>
      </c>
      <c r="B49" s="10" t="s">
        <v>101</v>
      </c>
      <c r="C49" s="10" t="s">
        <v>102</v>
      </c>
      <c r="D49" s="4" t="s">
        <v>73</v>
      </c>
      <c r="E49" s="4"/>
      <c r="F49" s="4"/>
      <c r="H49" s="5">
        <v>0.45833333333333331</v>
      </c>
      <c r="I49" s="5">
        <v>0.5</v>
      </c>
      <c r="J49" s="14">
        <f t="shared" si="6"/>
        <v>4.1666666666666685E-2</v>
      </c>
    </row>
    <row r="50" spans="1:10" ht="30" x14ac:dyDescent="0.25">
      <c r="A50" s="6">
        <v>45426</v>
      </c>
      <c r="B50" s="10" t="s">
        <v>28</v>
      </c>
      <c r="C50" s="10" t="s">
        <v>105</v>
      </c>
      <c r="D50" s="4" t="s">
        <v>12</v>
      </c>
      <c r="E50" s="4"/>
      <c r="F50" s="4"/>
      <c r="H50" s="5">
        <v>0.5</v>
      </c>
      <c r="I50" s="5">
        <v>0.51041666666666663</v>
      </c>
      <c r="J50" s="14">
        <f t="shared" si="6"/>
        <v>1.041666666666663E-2</v>
      </c>
    </row>
    <row r="51" spans="1:10" ht="45" x14ac:dyDescent="0.25">
      <c r="A51" s="6">
        <v>45426</v>
      </c>
      <c r="B51" s="10" t="s">
        <v>103</v>
      </c>
      <c r="C51" s="10" t="s">
        <v>108</v>
      </c>
      <c r="D51" s="4" t="s">
        <v>73</v>
      </c>
      <c r="E51" s="4"/>
      <c r="F51" s="4"/>
      <c r="H51" s="5">
        <v>0.5625</v>
      </c>
      <c r="I51" s="5">
        <v>0.68055555555555547</v>
      </c>
      <c r="J51" s="14">
        <f t="shared" si="6"/>
        <v>0.10763888888888877</v>
      </c>
    </row>
    <row r="52" spans="1:10" ht="30" x14ac:dyDescent="0.25">
      <c r="A52" s="6">
        <v>45426</v>
      </c>
      <c r="B52" s="10" t="s">
        <v>104</v>
      </c>
      <c r="C52" s="10" t="s">
        <v>107</v>
      </c>
      <c r="D52" s="4" t="s">
        <v>73</v>
      </c>
      <c r="E52" s="4"/>
      <c r="F52" s="4"/>
      <c r="H52" s="5">
        <v>0.68055555555555547</v>
      </c>
      <c r="I52" s="5">
        <v>0.69444444444444453</v>
      </c>
      <c r="J52" s="14">
        <f t="shared" si="6"/>
        <v>1.3888888888889062E-2</v>
      </c>
    </row>
    <row r="53" spans="1:10" ht="30" x14ac:dyDescent="0.25">
      <c r="A53" s="6">
        <v>45426</v>
      </c>
      <c r="B53" s="10" t="s">
        <v>28</v>
      </c>
      <c r="C53" s="10" t="s">
        <v>106</v>
      </c>
      <c r="D53" s="4" t="s">
        <v>12</v>
      </c>
      <c r="E53" s="4"/>
      <c r="F53" s="4"/>
      <c r="H53" s="5">
        <v>0.69444444444444453</v>
      </c>
      <c r="I53" s="5">
        <v>0.70486111111111116</v>
      </c>
      <c r="J53" s="14">
        <f t="shared" si="6"/>
        <v>1.041666666666663E-2</v>
      </c>
    </row>
    <row r="54" spans="1:10" ht="30" x14ac:dyDescent="0.25">
      <c r="A54" s="6">
        <v>45428</v>
      </c>
      <c r="B54" s="10" t="s">
        <v>111</v>
      </c>
      <c r="C54" s="10" t="s">
        <v>116</v>
      </c>
      <c r="D54" s="4" t="s">
        <v>73</v>
      </c>
      <c r="E54" s="4"/>
      <c r="F54" s="4"/>
      <c r="H54" s="5">
        <v>0.39583333333333331</v>
      </c>
      <c r="I54" s="5">
        <v>0.45833333333333331</v>
      </c>
      <c r="J54" s="14">
        <f t="shared" si="6"/>
        <v>6.25E-2</v>
      </c>
    </row>
    <row r="55" spans="1:10" ht="30" x14ac:dyDescent="0.25">
      <c r="A55" s="6">
        <v>45428</v>
      </c>
      <c r="B55" s="10" t="s">
        <v>112</v>
      </c>
      <c r="C55" s="10" t="s">
        <v>118</v>
      </c>
      <c r="D55" s="4" t="s">
        <v>73</v>
      </c>
      <c r="E55" s="4"/>
      <c r="F55" s="4"/>
      <c r="H55" s="5">
        <v>0.45833333333333331</v>
      </c>
      <c r="I55" s="5">
        <v>0.51041666666666663</v>
      </c>
      <c r="J55" s="14">
        <f t="shared" si="6"/>
        <v>5.2083333333333315E-2</v>
      </c>
    </row>
    <row r="56" spans="1:10" ht="30" x14ac:dyDescent="0.25">
      <c r="A56" s="6">
        <v>45428</v>
      </c>
      <c r="B56" s="10" t="s">
        <v>113</v>
      </c>
      <c r="C56" s="10" t="s">
        <v>119</v>
      </c>
      <c r="D56" s="4" t="s">
        <v>73</v>
      </c>
      <c r="E56" s="4"/>
      <c r="F56" s="4"/>
      <c r="H56" s="5">
        <v>0.5625</v>
      </c>
      <c r="I56" s="5">
        <v>0.60416666666666663</v>
      </c>
      <c r="J56" s="14">
        <f t="shared" si="6"/>
        <v>4.166666666666663E-2</v>
      </c>
    </row>
    <row r="57" spans="1:10" ht="30" x14ac:dyDescent="0.25">
      <c r="A57" s="6">
        <v>45428</v>
      </c>
      <c r="B57" s="10" t="s">
        <v>117</v>
      </c>
      <c r="C57" s="10" t="s">
        <v>120</v>
      </c>
      <c r="D57" s="4" t="s">
        <v>73</v>
      </c>
      <c r="E57" s="4"/>
      <c r="F57" s="4"/>
      <c r="H57" s="5">
        <v>0.60416666666666663</v>
      </c>
      <c r="I57" s="5">
        <v>0.65625</v>
      </c>
      <c r="J57" s="5">
        <f t="shared" si="6"/>
        <v>5.208333333333337E-2</v>
      </c>
    </row>
    <row r="58" spans="1:10" x14ac:dyDescent="0.25">
      <c r="A58" s="6">
        <v>45428</v>
      </c>
      <c r="B58" s="10" t="s">
        <v>28</v>
      </c>
      <c r="C58" s="10" t="s">
        <v>121</v>
      </c>
      <c r="D58" s="4" t="s">
        <v>12</v>
      </c>
      <c r="E58" s="4"/>
      <c r="F58" s="4"/>
      <c r="H58" s="5">
        <v>0.65972222222222221</v>
      </c>
      <c r="I58" s="5">
        <v>0.67013888888888884</v>
      </c>
      <c r="J58" s="5">
        <f t="shared" si="6"/>
        <v>1.041666666666663E-2</v>
      </c>
    </row>
    <row r="59" spans="1:10" x14ac:dyDescent="0.25">
      <c r="A59" s="6">
        <v>45429</v>
      </c>
      <c r="B59" s="17" t="s">
        <v>115</v>
      </c>
      <c r="C59" s="10" t="s">
        <v>122</v>
      </c>
      <c r="D59" s="4" t="s">
        <v>12</v>
      </c>
      <c r="E59" s="4"/>
      <c r="F59" s="4"/>
      <c r="H59" s="5">
        <v>0.33333333333333331</v>
      </c>
      <c r="I59" s="5">
        <v>0.35416666666666669</v>
      </c>
      <c r="J59" s="5">
        <f t="shared" si="6"/>
        <v>2.083333333333337E-2</v>
      </c>
    </row>
    <row r="60" spans="1:10" ht="30" x14ac:dyDescent="0.25">
      <c r="A60" s="6">
        <v>45429</v>
      </c>
      <c r="B60" s="17" t="s">
        <v>114</v>
      </c>
      <c r="C60" s="10" t="s">
        <v>123</v>
      </c>
      <c r="D60" s="4" t="s">
        <v>73</v>
      </c>
      <c r="E60" s="4"/>
      <c r="F60" s="4"/>
      <c r="H60" s="5">
        <v>0.35416666666666669</v>
      </c>
      <c r="I60" s="5">
        <v>0.39583333333333331</v>
      </c>
      <c r="J60" s="5">
        <f t="shared" si="6"/>
        <v>4.166666666666663E-2</v>
      </c>
    </row>
    <row r="61" spans="1:10" x14ac:dyDescent="0.25">
      <c r="A61" s="6">
        <v>45429</v>
      </c>
      <c r="B61" s="17" t="s">
        <v>110</v>
      </c>
      <c r="C61" t="s">
        <v>124</v>
      </c>
      <c r="D61" s="4" t="s">
        <v>73</v>
      </c>
      <c r="E61" s="4"/>
      <c r="F61" s="4"/>
      <c r="H61" s="5">
        <v>0.39583333333333331</v>
      </c>
      <c r="I61" s="5">
        <v>0.45833333333333331</v>
      </c>
      <c r="J61" s="5">
        <f t="shared" si="6"/>
        <v>6.25E-2</v>
      </c>
    </row>
    <row r="62" spans="1:10" x14ac:dyDescent="0.25">
      <c r="A62" s="6">
        <v>45429</v>
      </c>
      <c r="B62" s="17" t="s">
        <v>109</v>
      </c>
      <c r="C62" s="10" t="s">
        <v>125</v>
      </c>
      <c r="D62" s="4" t="s">
        <v>73</v>
      </c>
      <c r="H62" s="5">
        <v>0.45833333333333331</v>
      </c>
      <c r="I62" s="5">
        <v>0.69444444444444453</v>
      </c>
      <c r="J62" s="5">
        <f t="shared" si="6"/>
        <v>0.2256944444444445</v>
      </c>
    </row>
    <row r="63" spans="1:10" x14ac:dyDescent="0.25">
      <c r="A63" s="6">
        <v>45429</v>
      </c>
      <c r="B63" s="17" t="s">
        <v>28</v>
      </c>
      <c r="C63" s="10" t="s">
        <v>121</v>
      </c>
      <c r="D63" s="4" t="s">
        <v>12</v>
      </c>
      <c r="H63" s="18">
        <v>0.69444444444444453</v>
      </c>
      <c r="I63" s="18">
        <v>0.70486111111111116</v>
      </c>
      <c r="J63" s="5">
        <f t="shared" si="6"/>
        <v>1.041666666666663E-2</v>
      </c>
    </row>
    <row r="64" spans="1:10" ht="45" x14ac:dyDescent="0.25">
      <c r="A64" s="6">
        <v>45433</v>
      </c>
      <c r="B64" s="10" t="s">
        <v>126</v>
      </c>
      <c r="C64" s="10" t="s">
        <v>132</v>
      </c>
      <c r="D64" s="4" t="s">
        <v>73</v>
      </c>
      <c r="H64" s="5">
        <v>0.33333333333333331</v>
      </c>
      <c r="I64" s="5">
        <v>0.45833333333333331</v>
      </c>
      <c r="J64" s="5">
        <f t="shared" ref="J64:J71" si="7">IF((I64-H64)&gt;0.0625,(I64-H64)-0.0104166666666667,I64-H64)</f>
        <v>0.1145833333333333</v>
      </c>
    </row>
    <row r="65" spans="1:10" ht="30" x14ac:dyDescent="0.25">
      <c r="A65" s="6">
        <v>45433</v>
      </c>
      <c r="B65" s="10" t="s">
        <v>127</v>
      </c>
      <c r="C65" s="10" t="s">
        <v>133</v>
      </c>
      <c r="D65" s="4" t="s">
        <v>73</v>
      </c>
      <c r="H65" s="18">
        <v>0.45833333333333331</v>
      </c>
      <c r="I65" s="18">
        <v>0.5</v>
      </c>
      <c r="J65" s="5">
        <f t="shared" si="7"/>
        <v>4.1666666666666685E-2</v>
      </c>
    </row>
    <row r="66" spans="1:10" ht="30" x14ac:dyDescent="0.25">
      <c r="A66" s="6">
        <v>45433</v>
      </c>
      <c r="B66" s="17" t="s">
        <v>28</v>
      </c>
      <c r="C66" s="10" t="s">
        <v>131</v>
      </c>
      <c r="D66" s="4" t="s">
        <v>12</v>
      </c>
      <c r="H66" s="18">
        <v>0.5</v>
      </c>
      <c r="I66" s="18">
        <v>0.51041666666666663</v>
      </c>
      <c r="J66" s="5">
        <f t="shared" si="7"/>
        <v>1.041666666666663E-2</v>
      </c>
    </row>
    <row r="67" spans="1:10" ht="30" x14ac:dyDescent="0.25">
      <c r="A67" s="6">
        <v>45433</v>
      </c>
      <c r="B67" s="17" t="s">
        <v>130</v>
      </c>
      <c r="C67" s="10" t="s">
        <v>134</v>
      </c>
      <c r="D67" s="4" t="s">
        <v>73</v>
      </c>
      <c r="H67" s="18">
        <v>0.5625</v>
      </c>
      <c r="I67" s="18">
        <v>0.60416666666666663</v>
      </c>
      <c r="J67" s="5">
        <f t="shared" si="7"/>
        <v>4.166666666666663E-2</v>
      </c>
    </row>
    <row r="68" spans="1:10" x14ac:dyDescent="0.25">
      <c r="A68" s="6">
        <v>45433</v>
      </c>
      <c r="B68" s="10" t="s">
        <v>128</v>
      </c>
      <c r="C68" s="10" t="s">
        <v>135</v>
      </c>
      <c r="D68" s="4" t="s">
        <v>73</v>
      </c>
      <c r="H68" s="18">
        <v>0.60416666666666663</v>
      </c>
      <c r="I68" s="18">
        <v>0.625</v>
      </c>
      <c r="J68" s="5">
        <f t="shared" si="7"/>
        <v>2.083333333333337E-2</v>
      </c>
    </row>
    <row r="69" spans="1:10" ht="30" x14ac:dyDescent="0.25">
      <c r="A69" s="6">
        <v>45433</v>
      </c>
      <c r="B69" s="10" t="s">
        <v>129</v>
      </c>
      <c r="C69" s="10" t="s">
        <v>136</v>
      </c>
      <c r="D69" s="4" t="s">
        <v>73</v>
      </c>
      <c r="H69" s="18">
        <v>0.625</v>
      </c>
      <c r="I69" s="18">
        <v>0.64583333333333337</v>
      </c>
      <c r="J69" s="5">
        <f t="shared" si="7"/>
        <v>2.083333333333337E-2</v>
      </c>
    </row>
    <row r="70" spans="1:10" ht="30" x14ac:dyDescent="0.25">
      <c r="A70" s="6">
        <v>45433</v>
      </c>
      <c r="B70" s="10" t="s">
        <v>28</v>
      </c>
      <c r="C70" s="10" t="s">
        <v>137</v>
      </c>
      <c r="D70" s="4" t="s">
        <v>12</v>
      </c>
      <c r="H70" s="18">
        <v>0.64583333333333337</v>
      </c>
      <c r="I70" s="18">
        <v>0.69444444444444453</v>
      </c>
      <c r="J70" s="5">
        <f t="shared" si="7"/>
        <v>4.861111111111116E-2</v>
      </c>
    </row>
    <row r="71" spans="1:10" ht="45" x14ac:dyDescent="0.25">
      <c r="A71" s="6">
        <v>45435</v>
      </c>
      <c r="B71" s="10" t="s">
        <v>138</v>
      </c>
      <c r="C71" s="10" t="s">
        <v>139</v>
      </c>
      <c r="D71" s="4" t="s">
        <v>73</v>
      </c>
      <c r="H71" s="5">
        <v>0.36805555555555558</v>
      </c>
      <c r="I71" s="5">
        <v>0.4375</v>
      </c>
      <c r="J71" s="5">
        <f t="shared" si="7"/>
        <v>5.9027777777777721E-2</v>
      </c>
    </row>
    <row r="72" spans="1:10" ht="30" x14ac:dyDescent="0.25">
      <c r="A72" s="6">
        <v>45435</v>
      </c>
      <c r="B72" s="10" t="s">
        <v>140</v>
      </c>
      <c r="C72" s="10" t="s">
        <v>141</v>
      </c>
      <c r="H72" s="5">
        <v>0.4375</v>
      </c>
      <c r="I72" s="5">
        <v>0.45833333333333331</v>
      </c>
      <c r="J72" s="5">
        <f t="shared" ref="J72:J84" si="8">IF((I72-H72)&gt;0.0625,(I72-H72)-0.0104166666666667,I72-H72)</f>
        <v>2.0833333333333315E-2</v>
      </c>
    </row>
    <row r="73" spans="1:10" ht="30" x14ac:dyDescent="0.25">
      <c r="A73" s="6">
        <v>45435</v>
      </c>
      <c r="B73" s="10" t="s">
        <v>142</v>
      </c>
      <c r="C73" s="10" t="s">
        <v>143</v>
      </c>
      <c r="H73" s="5">
        <v>0.45833333333333331</v>
      </c>
      <c r="I73" s="5">
        <v>0.5</v>
      </c>
      <c r="J73" s="5">
        <f t="shared" si="8"/>
        <v>4.1666666666666685E-2</v>
      </c>
    </row>
    <row r="74" spans="1:10" ht="30" x14ac:dyDescent="0.25">
      <c r="A74" s="6">
        <v>45435</v>
      </c>
      <c r="B74" s="10" t="s">
        <v>28</v>
      </c>
      <c r="C74" s="10" t="s">
        <v>144</v>
      </c>
      <c r="H74" s="5">
        <v>0.5</v>
      </c>
      <c r="I74" s="5">
        <v>0.51041666666666663</v>
      </c>
      <c r="J74" s="5">
        <f t="shared" si="8"/>
        <v>1.041666666666663E-2</v>
      </c>
    </row>
    <row r="75" spans="1:10" ht="75" x14ac:dyDescent="0.25">
      <c r="A75" s="6">
        <v>45435</v>
      </c>
      <c r="B75" s="10" t="s">
        <v>87</v>
      </c>
      <c r="C75" s="10" t="s">
        <v>145</v>
      </c>
      <c r="E75" s="2" t="s">
        <v>146</v>
      </c>
      <c r="F75" s="3" t="s">
        <v>148</v>
      </c>
      <c r="H75" s="5">
        <v>0.5625</v>
      </c>
      <c r="I75" s="5">
        <v>0.625</v>
      </c>
      <c r="J75" s="5">
        <f t="shared" si="8"/>
        <v>6.25E-2</v>
      </c>
    </row>
    <row r="76" spans="1:10" ht="30" x14ac:dyDescent="0.25">
      <c r="A76" s="6">
        <v>45435</v>
      </c>
      <c r="B76" s="10" t="s">
        <v>147</v>
      </c>
      <c r="C76" s="10" t="s">
        <v>149</v>
      </c>
      <c r="H76" s="5">
        <v>0.63888888888888895</v>
      </c>
      <c r="I76" s="5">
        <v>0.65625</v>
      </c>
      <c r="J76" s="5">
        <f t="shared" si="8"/>
        <v>1.7361111111111049E-2</v>
      </c>
    </row>
    <row r="77" spans="1:10" x14ac:dyDescent="0.25">
      <c r="A77" s="6">
        <v>45435</v>
      </c>
      <c r="B77" s="10" t="s">
        <v>28</v>
      </c>
      <c r="C77" s="10" t="s">
        <v>121</v>
      </c>
      <c r="H77" s="5">
        <v>0.65625</v>
      </c>
      <c r="I77" s="5">
        <v>0.67013888888888884</v>
      </c>
      <c r="J77" s="5">
        <f t="shared" si="8"/>
        <v>1.388888888888884E-2</v>
      </c>
    </row>
    <row r="78" spans="1:10" x14ac:dyDescent="0.25">
      <c r="A78" s="6">
        <v>45436</v>
      </c>
      <c r="B78" s="10" t="s">
        <v>138</v>
      </c>
      <c r="C78" s="10" t="s">
        <v>153</v>
      </c>
      <c r="H78" s="5">
        <v>0.33333333333333331</v>
      </c>
      <c r="I78" s="5">
        <v>0.4375</v>
      </c>
      <c r="J78" s="5">
        <f t="shared" si="8"/>
        <v>9.3749999999999986E-2</v>
      </c>
    </row>
    <row r="79" spans="1:10" x14ac:dyDescent="0.25">
      <c r="A79" s="6">
        <v>45436</v>
      </c>
      <c r="B79" s="10" t="s">
        <v>158</v>
      </c>
      <c r="C79" s="10" t="s">
        <v>156</v>
      </c>
      <c r="H79" s="5">
        <v>0.4375</v>
      </c>
      <c r="I79" s="5">
        <v>0.49652777777777773</v>
      </c>
      <c r="J79" s="5">
        <f t="shared" si="8"/>
        <v>5.9027777777777735E-2</v>
      </c>
    </row>
    <row r="80" spans="1:10" x14ac:dyDescent="0.25">
      <c r="A80" s="6">
        <v>45436</v>
      </c>
      <c r="B80" s="10" t="s">
        <v>151</v>
      </c>
      <c r="C80" s="10" t="s">
        <v>155</v>
      </c>
      <c r="H80" s="5">
        <v>0.49652777777777773</v>
      </c>
      <c r="I80" s="5">
        <v>0.51041666666666663</v>
      </c>
      <c r="J80" s="5">
        <f t="shared" si="8"/>
        <v>1.3888888888888895E-2</v>
      </c>
    </row>
    <row r="81" spans="1:10" ht="30" x14ac:dyDescent="0.25">
      <c r="A81" s="6">
        <v>45436</v>
      </c>
      <c r="B81" s="10" t="s">
        <v>157</v>
      </c>
      <c r="C81" s="10" t="s">
        <v>154</v>
      </c>
      <c r="H81" s="5">
        <v>0.5625</v>
      </c>
      <c r="I81" s="5">
        <v>0.625</v>
      </c>
      <c r="J81" s="5">
        <f t="shared" si="8"/>
        <v>6.25E-2</v>
      </c>
    </row>
    <row r="82" spans="1:10" x14ac:dyDescent="0.25">
      <c r="A82" s="6">
        <v>45436</v>
      </c>
      <c r="B82" s="10" t="s">
        <v>152</v>
      </c>
      <c r="C82" s="10" t="s">
        <v>159</v>
      </c>
      <c r="H82" s="5">
        <v>0.625</v>
      </c>
      <c r="I82" s="5">
        <v>0.66319444444444442</v>
      </c>
      <c r="J82" s="5">
        <f t="shared" si="8"/>
        <v>3.819444444444442E-2</v>
      </c>
    </row>
    <row r="83" spans="1:10" ht="30" x14ac:dyDescent="0.25">
      <c r="A83" s="6">
        <v>45436</v>
      </c>
      <c r="B83" s="10" t="s">
        <v>150</v>
      </c>
      <c r="C83" s="10" t="s">
        <v>160</v>
      </c>
      <c r="H83" s="5">
        <v>0.66666666666666663</v>
      </c>
      <c r="I83" s="5">
        <v>0.69791666666666663</v>
      </c>
      <c r="J83" s="5">
        <f t="shared" si="8"/>
        <v>3.125E-2</v>
      </c>
    </row>
    <row r="84" spans="1:10" x14ac:dyDescent="0.25">
      <c r="A84" s="6">
        <v>45436</v>
      </c>
      <c r="B84" s="10" t="s">
        <v>151</v>
      </c>
      <c r="C84" s="10" t="s">
        <v>155</v>
      </c>
      <c r="H84" s="5">
        <v>0.69791666666666663</v>
      </c>
      <c r="I84" s="5">
        <v>0.70486111111111116</v>
      </c>
      <c r="J84" s="5">
        <f t="shared" si="8"/>
        <v>6.9444444444445308E-3</v>
      </c>
    </row>
    <row r="85" spans="1:10" x14ac:dyDescent="0.25">
      <c r="A85" s="6"/>
    </row>
    <row r="86" spans="1:10" x14ac:dyDescent="0.25">
      <c r="A86" s="6"/>
    </row>
    <row r="87" spans="1:10" x14ac:dyDescent="0.25">
      <c r="A87" s="6"/>
    </row>
    <row r="88" spans="1:10" x14ac:dyDescent="0.25">
      <c r="A88" s="6"/>
    </row>
    <row r="89" spans="1:10" x14ac:dyDescent="0.25">
      <c r="A89" s="6"/>
    </row>
    <row r="90" spans="1:10" x14ac:dyDescent="0.25">
      <c r="A90" s="6"/>
    </row>
    <row r="91" spans="1:10" x14ac:dyDescent="0.25">
      <c r="A91" s="6"/>
    </row>
    <row r="92" spans="1:10" x14ac:dyDescent="0.25">
      <c r="A92" s="6"/>
    </row>
    <row r="93" spans="1:10" x14ac:dyDescent="0.25">
      <c r="A93"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3F19111-E96F-47D9-8CE5-256505F75836}">
          <x14:formula1>
            <xm:f>Données!$A$2:$A$6</xm:f>
          </x14:formula1>
          <xm:sqref>D2:D22 D24:D1048576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zoomScale="145" zoomScaleNormal="145" workbookViewId="0">
      <selection activeCell="D2" sqref="D2"/>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3</v>
      </c>
      <c r="B1" t="s">
        <v>74</v>
      </c>
      <c r="C1" t="s">
        <v>75</v>
      </c>
      <c r="D1" t="s">
        <v>76</v>
      </c>
    </row>
    <row r="2" spans="1:6" x14ac:dyDescent="0.25">
      <c r="A2" t="s">
        <v>77</v>
      </c>
      <c r="B2" s="7">
        <f>(SUMIF('Journal de travail'!D3:D200,"Analyse",'Journal de travail'!J3:J200))*1440</f>
        <v>1439.9999999999991</v>
      </c>
      <c r="C2" s="7">
        <v>18</v>
      </c>
      <c r="D2" s="8">
        <f>(B2/5400)</f>
        <v>0.2666666666666665</v>
      </c>
    </row>
    <row r="3" spans="1:6" x14ac:dyDescent="0.25">
      <c r="A3" t="s">
        <v>73</v>
      </c>
      <c r="B3" s="7">
        <f>(SUMIF('Journal de travail'!D3:D200,"Implémentation",'Journal de travail'!J3:J200))*1440</f>
        <v>1915</v>
      </c>
      <c r="C3" s="7">
        <v>45</v>
      </c>
      <c r="D3" s="8">
        <f>(B3/5400)</f>
        <v>0.35462962962962963</v>
      </c>
    </row>
    <row r="4" spans="1:6" x14ac:dyDescent="0.25">
      <c r="A4" t="s">
        <v>78</v>
      </c>
      <c r="B4" s="7">
        <f>(SUMIF('Journal de travail'!D3:D200,"Tests",'Journal de travail'!J3:J200))*1440</f>
        <v>0</v>
      </c>
      <c r="C4" s="7">
        <v>9</v>
      </c>
      <c r="D4" s="8">
        <f>(B4/5400)</f>
        <v>0</v>
      </c>
    </row>
    <row r="5" spans="1:6" x14ac:dyDescent="0.25">
      <c r="A5" t="s">
        <v>79</v>
      </c>
      <c r="B5" s="7">
        <f>(SUMIF('Journal de travail'!D3:D200,"Documentations",'Journal de travail'!$J$3:$J$200))*1440</f>
        <v>54.999999999999886</v>
      </c>
      <c r="C5" s="7">
        <v>18</v>
      </c>
      <c r="D5" s="8">
        <f>(B5/5400)</f>
        <v>1.0185185185185163E-2</v>
      </c>
    </row>
    <row r="6" spans="1:6" x14ac:dyDescent="0.25">
      <c r="A6" s="11" t="s">
        <v>80</v>
      </c>
      <c r="B6" s="12">
        <f>SUM(B2:B5)</f>
        <v>3409.9999999999991</v>
      </c>
      <c r="C6" s="12">
        <f>SUM(C2:C5)</f>
        <v>90</v>
      </c>
      <c r="D6" s="13">
        <f>SUM(D2:D5)</f>
        <v>0.63148148148148131</v>
      </c>
    </row>
    <row r="7" spans="1:6" x14ac:dyDescent="0.25">
      <c r="C7" s="7"/>
    </row>
    <row r="13" spans="1:6" x14ac:dyDescent="0.25">
      <c r="F1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81</v>
      </c>
    </row>
    <row r="2" spans="1:1" x14ac:dyDescent="0.25">
      <c r="A2" t="s">
        <v>15</v>
      </c>
    </row>
    <row r="3" spans="1:1" x14ac:dyDescent="0.25">
      <c r="A3" t="s">
        <v>73</v>
      </c>
    </row>
    <row r="4" spans="1:1" x14ac:dyDescent="0.25">
      <c r="A4" t="s">
        <v>78</v>
      </c>
    </row>
    <row r="5" spans="1:1" x14ac:dyDescent="0.25">
      <c r="A5" t="s">
        <v>79</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Manager/>
  <Company>CPNV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Stewart</dc:creator>
  <cp:keywords/>
  <dc:description/>
  <cp:lastModifiedBy>Edward Stewart</cp:lastModifiedBy>
  <cp:revision/>
  <dcterms:created xsi:type="dcterms:W3CDTF">2024-02-02T10:13:05Z</dcterms:created>
  <dcterms:modified xsi:type="dcterms:W3CDTF">2024-05-24T14:54:56Z</dcterms:modified>
  <cp:category/>
  <cp:contentStatus/>
</cp:coreProperties>
</file>