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890\Documents\NI-ELVIS-VTOL-master\NI-ELVIS-VTOL-master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1" l="1"/>
  <c r="AE11" i="1"/>
  <c r="AB10" i="1" l="1"/>
  <c r="AB8" i="1"/>
  <c r="X10" i="1"/>
  <c r="X8" i="1"/>
  <c r="K4" i="1" l="1"/>
  <c r="G3" i="1"/>
  <c r="D8" i="1"/>
  <c r="D7" i="1"/>
  <c r="D4" i="1"/>
  <c r="D5" i="1"/>
  <c r="D6" i="1"/>
  <c r="D3" i="1"/>
</calcChain>
</file>

<file path=xl/comments1.xml><?xml version="1.0" encoding="utf-8"?>
<comments xmlns="http://schemas.openxmlformats.org/spreadsheetml/2006/main">
  <authors>
    <author>mdxtech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mdxtech:</t>
        </r>
        <r>
          <rPr>
            <sz val="9"/>
            <color indexed="81"/>
            <rFont val="Tahoma"/>
            <family val="2"/>
          </rPr>
          <t xml:space="preserve">
Measured value</t>
        </r>
      </text>
    </comment>
  </commentList>
</comments>
</file>

<file path=xl/sharedStrings.xml><?xml version="1.0" encoding="utf-8"?>
<sst xmlns="http://schemas.openxmlformats.org/spreadsheetml/2006/main" count="91" uniqueCount="74">
  <si>
    <t>Measured Current (A)</t>
  </si>
  <si>
    <r>
      <t>Resistance (</t>
    </r>
    <r>
      <rPr>
        <sz val="11"/>
        <color theme="1"/>
        <rFont val="Calibri"/>
        <family val="2"/>
      </rPr>
      <t>Ω)</t>
    </r>
  </si>
  <si>
    <t>Input Voltage (V)</t>
  </si>
  <si>
    <t>Average resistance</t>
  </si>
  <si>
    <t>Parameter</t>
  </si>
  <si>
    <t>Value</t>
  </si>
  <si>
    <t>Units</t>
  </si>
  <si>
    <t>Rm</t>
  </si>
  <si>
    <t>Lm</t>
  </si>
  <si>
    <t>ζ</t>
  </si>
  <si>
    <t>Wn</t>
  </si>
  <si>
    <t>Kp</t>
  </si>
  <si>
    <t>Ki</t>
  </si>
  <si>
    <t>W</t>
  </si>
  <si>
    <t>mH</t>
  </si>
  <si>
    <t>rad/s</t>
  </si>
  <si>
    <t>V/A</t>
  </si>
  <si>
    <t>V/(As)</t>
  </si>
  <si>
    <t>Ieq</t>
  </si>
  <si>
    <t>A</t>
  </si>
  <si>
    <t>Peak Second Peak Time</t>
  </si>
  <si>
    <t>First Peak Time</t>
  </si>
  <si>
    <t>Peak Time Difference</t>
  </si>
  <si>
    <t>Wd</t>
  </si>
  <si>
    <t>Rad/s</t>
  </si>
  <si>
    <t>Symbol</t>
  </si>
  <si>
    <t>Description</t>
  </si>
  <si>
    <t>Unit</t>
  </si>
  <si>
    <t>m1</t>
  </si>
  <si>
    <t>m2</t>
  </si>
  <si>
    <t>mh</t>
  </si>
  <si>
    <t>l1</t>
  </si>
  <si>
    <t>l2</t>
  </si>
  <si>
    <t>B</t>
  </si>
  <si>
    <t>Propeller mass</t>
  </si>
  <si>
    <t>VTOL body mass</t>
  </si>
  <si>
    <t>Length from pivot to propeller center</t>
  </si>
  <si>
    <t>length from pivot to center of counter-weight</t>
  </si>
  <si>
    <t>Total length of helicopter body</t>
  </si>
  <si>
    <t>Estimated viscous damping of VTOL</t>
  </si>
  <si>
    <t>Lh</t>
  </si>
  <si>
    <t>kg</t>
  </si>
  <si>
    <t>cm</t>
  </si>
  <si>
    <t>Nm/rad/s</t>
  </si>
  <si>
    <t>Counter-weight mass</t>
  </si>
  <si>
    <t>J</t>
  </si>
  <si>
    <t>Momenty of inertia</t>
  </si>
  <si>
    <t>kgm^2</t>
  </si>
  <si>
    <t>K</t>
  </si>
  <si>
    <t>Stiffness</t>
  </si>
  <si>
    <t>(N m)/rad</t>
  </si>
  <si>
    <t>Kt</t>
  </si>
  <si>
    <t>Thrust_current_Torque constant</t>
  </si>
  <si>
    <t>(N m)/A</t>
  </si>
  <si>
    <t xml:space="preserve">  -----------------------------</t>
  </si>
  <si>
    <t xml:space="preserve">  0.0037 s^2 + 0.002 s + 0.0254</t>
  </si>
  <si>
    <t>Transfer Function</t>
  </si>
  <si>
    <t>kt id</t>
  </si>
  <si>
    <t>B id</t>
  </si>
  <si>
    <t>K id</t>
  </si>
  <si>
    <t>Kt identified from the system</t>
  </si>
  <si>
    <t>B idenftified from the system</t>
  </si>
  <si>
    <t>K identified from the system</t>
  </si>
  <si>
    <t>Ess</t>
  </si>
  <si>
    <t>Steady State error</t>
  </si>
  <si>
    <t>Ess values</t>
  </si>
  <si>
    <t>Amplitude</t>
  </si>
  <si>
    <t>Average</t>
  </si>
  <si>
    <t xml:space="preserve">Setpoint = </t>
  </si>
  <si>
    <t xml:space="preserve">Ess = </t>
  </si>
  <si>
    <t>PD</t>
  </si>
  <si>
    <t>PID</t>
  </si>
  <si>
    <t>Calculated PID</t>
  </si>
  <si>
    <t>Overshoot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</si>
</sst>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E21"/>
  <sheetViews>
    <sheetView tabSelected="1" topLeftCell="W1" workbookViewId="0">
      <selection activeCell="AD15" sqref="AD15"/>
    </sheetView>
  </sheetViews>
  <sheetFormatPr defaultRowHeight="15" x14ac:dyDescent="0.25"/>
  <cols>
    <col min="2" max="2" width="18" bestFit="1" customWidth="1"/>
    <col min="3" max="3" width="20.42578125" bestFit="1" customWidth="1"/>
    <col min="4" max="4" width="13.85546875" bestFit="1" customWidth="1"/>
    <col min="6" max="6" width="10.28515625" bestFit="1" customWidth="1"/>
    <col min="10" max="10" width="22.140625" bestFit="1" customWidth="1"/>
    <col min="14" max="14" width="42.42578125" bestFit="1" customWidth="1"/>
    <col min="16" max="16" width="9.5703125" bestFit="1" customWidth="1"/>
    <col min="23" max="23" width="10.42578125" bestFit="1" customWidth="1"/>
    <col min="27" max="27" width="10.42578125" bestFit="1" customWidth="1"/>
    <col min="30" max="30" width="20.7109375" bestFit="1" customWidth="1"/>
  </cols>
  <sheetData>
    <row r="2" spans="2:31" x14ac:dyDescent="0.25">
      <c r="B2" t="s">
        <v>2</v>
      </c>
      <c r="C2" t="s">
        <v>0</v>
      </c>
      <c r="D2" t="s">
        <v>1</v>
      </c>
      <c r="F2" t="s">
        <v>4</v>
      </c>
      <c r="G2" t="s">
        <v>5</v>
      </c>
      <c r="H2" t="s">
        <v>6</v>
      </c>
      <c r="J2" t="s">
        <v>21</v>
      </c>
      <c r="K2">
        <v>2.59</v>
      </c>
      <c r="M2" t="s">
        <v>25</v>
      </c>
      <c r="N2" t="s">
        <v>26</v>
      </c>
      <c r="O2" t="s">
        <v>5</v>
      </c>
      <c r="P2" t="s">
        <v>27</v>
      </c>
      <c r="AD2" t="s">
        <v>72</v>
      </c>
    </row>
    <row r="3" spans="2:31" x14ac:dyDescent="0.25">
      <c r="B3">
        <v>4</v>
      </c>
      <c r="C3">
        <v>1.25</v>
      </c>
      <c r="D3" s="1">
        <f>B3/C3</f>
        <v>3.2</v>
      </c>
      <c r="F3" t="s">
        <v>7</v>
      </c>
      <c r="G3" s="1">
        <f>D8</f>
        <v>2.913779400895613</v>
      </c>
      <c r="H3" t="s">
        <v>13</v>
      </c>
      <c r="J3" t="s">
        <v>20</v>
      </c>
      <c r="K3">
        <v>5.95</v>
      </c>
      <c r="M3" t="s">
        <v>28</v>
      </c>
      <c r="N3" t="s">
        <v>34</v>
      </c>
      <c r="O3">
        <v>6.8000000000000005E-2</v>
      </c>
      <c r="P3" t="s">
        <v>41</v>
      </c>
      <c r="W3" t="s">
        <v>65</v>
      </c>
      <c r="X3" t="s">
        <v>70</v>
      </c>
      <c r="AA3" t="s">
        <v>65</v>
      </c>
      <c r="AB3" t="s">
        <v>71</v>
      </c>
      <c r="AD3" t="s">
        <v>65</v>
      </c>
      <c r="AE3" t="s">
        <v>71</v>
      </c>
    </row>
    <row r="4" spans="2:31" x14ac:dyDescent="0.25">
      <c r="B4">
        <v>5</v>
      </c>
      <c r="C4">
        <v>1.65</v>
      </c>
      <c r="D4" s="1">
        <f t="shared" ref="D4:D6" si="0">B4/C4</f>
        <v>3.0303030303030303</v>
      </c>
      <c r="F4" t="s">
        <v>8</v>
      </c>
      <c r="G4">
        <v>53.8</v>
      </c>
      <c r="H4" t="s">
        <v>14</v>
      </c>
      <c r="J4" t="s">
        <v>22</v>
      </c>
      <c r="K4">
        <f>K3-K2</f>
        <v>3.3600000000000003</v>
      </c>
      <c r="M4" t="s">
        <v>29</v>
      </c>
      <c r="N4" t="s">
        <v>44</v>
      </c>
      <c r="O4">
        <v>0.27</v>
      </c>
      <c r="P4" t="s">
        <v>41</v>
      </c>
      <c r="W4" t="s">
        <v>66</v>
      </c>
      <c r="X4">
        <v>3.2128899999999998</v>
      </c>
      <c r="AA4" t="s">
        <v>66</v>
      </c>
      <c r="AB4">
        <v>6.0253899999999998</v>
      </c>
      <c r="AD4" t="s">
        <v>66</v>
      </c>
      <c r="AE4">
        <v>1.3339799999999999</v>
      </c>
    </row>
    <row r="5" spans="2:31" x14ac:dyDescent="0.25">
      <c r="B5">
        <v>6</v>
      </c>
      <c r="C5">
        <v>2.0499999999999998</v>
      </c>
      <c r="D5" s="1">
        <f t="shared" si="0"/>
        <v>2.9268292682926833</v>
      </c>
      <c r="F5" t="s">
        <v>9</v>
      </c>
      <c r="G5">
        <v>0.7</v>
      </c>
      <c r="M5" t="s">
        <v>30</v>
      </c>
      <c r="N5" t="s">
        <v>35</v>
      </c>
      <c r="O5">
        <v>4.8000000000000001E-2</v>
      </c>
      <c r="P5" t="s">
        <v>41</v>
      </c>
      <c r="X5">
        <v>3.3886699999999998</v>
      </c>
      <c r="AB5">
        <v>5.6738299999999997</v>
      </c>
      <c r="AE5">
        <v>1.2460899999999999</v>
      </c>
    </row>
    <row r="6" spans="2:31" x14ac:dyDescent="0.25">
      <c r="B6">
        <v>7</v>
      </c>
      <c r="C6">
        <v>2.5499999999999998</v>
      </c>
      <c r="D6" s="1">
        <f t="shared" si="0"/>
        <v>2.7450980392156863</v>
      </c>
      <c r="F6" t="s">
        <v>10</v>
      </c>
      <c r="G6">
        <v>42.5</v>
      </c>
      <c r="H6" t="s">
        <v>15</v>
      </c>
      <c r="M6" t="s">
        <v>31</v>
      </c>
      <c r="N6" t="s">
        <v>36</v>
      </c>
      <c r="O6">
        <v>15.6</v>
      </c>
      <c r="P6" t="s">
        <v>42</v>
      </c>
      <c r="S6" s="2" t="s">
        <v>56</v>
      </c>
      <c r="T6" s="2"/>
      <c r="U6" s="2"/>
      <c r="X6">
        <v>3.3886699999999998</v>
      </c>
      <c r="AB6">
        <v>6.1132799999999996</v>
      </c>
      <c r="AE6">
        <v>1.2460899999999999</v>
      </c>
    </row>
    <row r="7" spans="2:31" x14ac:dyDescent="0.25">
      <c r="B7">
        <v>8</v>
      </c>
      <c r="C7">
        <v>3</v>
      </c>
      <c r="D7" s="1">
        <f>B7/C7</f>
        <v>2.6666666666666665</v>
      </c>
      <c r="F7" t="s">
        <v>11</v>
      </c>
      <c r="G7">
        <v>0.29110000000000003</v>
      </c>
      <c r="H7" t="s">
        <v>16</v>
      </c>
      <c r="M7" t="s">
        <v>32</v>
      </c>
      <c r="N7" t="s">
        <v>37</v>
      </c>
      <c r="O7">
        <v>6.3</v>
      </c>
      <c r="P7" t="s">
        <v>42</v>
      </c>
      <c r="S7" s="2">
        <v>6.4000000000000003E-3</v>
      </c>
      <c r="T7" s="2"/>
      <c r="U7" s="2"/>
      <c r="X7">
        <v>3.7402299999999999</v>
      </c>
      <c r="AB7">
        <v>6.0253899999999998</v>
      </c>
      <c r="AE7">
        <v>1.3339799999999999</v>
      </c>
    </row>
    <row r="8" spans="2:31" x14ac:dyDescent="0.25">
      <c r="B8" t="s">
        <v>3</v>
      </c>
      <c r="D8" s="1">
        <f>AVERAGE(D3:D7)</f>
        <v>2.913779400895613</v>
      </c>
      <c r="F8" t="s">
        <v>12</v>
      </c>
      <c r="G8">
        <v>97.176199999999994</v>
      </c>
      <c r="H8" t="s">
        <v>17</v>
      </c>
      <c r="M8" t="s">
        <v>40</v>
      </c>
      <c r="N8" t="s">
        <v>38</v>
      </c>
      <c r="O8">
        <v>28.4</v>
      </c>
      <c r="P8" t="s">
        <v>42</v>
      </c>
      <c r="S8" s="2" t="s">
        <v>54</v>
      </c>
      <c r="T8" s="2"/>
      <c r="U8" s="2"/>
      <c r="W8" t="s">
        <v>67</v>
      </c>
      <c r="X8">
        <f>AVERAGE(X4:X7)</f>
        <v>3.4326149999999997</v>
      </c>
      <c r="AA8" t="s">
        <v>67</v>
      </c>
      <c r="AB8">
        <f>AVERAGE(AB4:AB7)</f>
        <v>5.9594725000000004</v>
      </c>
      <c r="AE8">
        <v>0.71875</v>
      </c>
    </row>
    <row r="9" spans="2:31" x14ac:dyDescent="0.25">
      <c r="M9" t="s">
        <v>33</v>
      </c>
      <c r="N9" t="s">
        <v>39</v>
      </c>
      <c r="O9">
        <v>2E-3</v>
      </c>
      <c r="P9" t="s">
        <v>43</v>
      </c>
      <c r="S9" s="2" t="s">
        <v>55</v>
      </c>
      <c r="T9" s="2"/>
      <c r="U9" s="2"/>
      <c r="W9" t="s">
        <v>68</v>
      </c>
      <c r="X9">
        <v>4</v>
      </c>
      <c r="AA9" t="s">
        <v>68</v>
      </c>
      <c r="AB9">
        <v>4</v>
      </c>
      <c r="AE9">
        <v>0.89453099999999997</v>
      </c>
    </row>
    <row r="10" spans="2:31" x14ac:dyDescent="0.25">
      <c r="F10" t="s">
        <v>18</v>
      </c>
      <c r="G10">
        <v>0.63500000000000001</v>
      </c>
      <c r="H10" t="s">
        <v>19</v>
      </c>
      <c r="M10" t="s">
        <v>45</v>
      </c>
      <c r="N10" t="s">
        <v>46</v>
      </c>
      <c r="O10">
        <v>3.7000000000000002E-3</v>
      </c>
      <c r="P10" t="s">
        <v>47</v>
      </c>
      <c r="W10" t="s">
        <v>69</v>
      </c>
      <c r="X10">
        <f>X9-X8</f>
        <v>0.56738500000000025</v>
      </c>
      <c r="AA10" t="s">
        <v>69</v>
      </c>
      <c r="AB10">
        <f>ABS(AB9-AB8)</f>
        <v>1.9594725000000004</v>
      </c>
      <c r="AE10">
        <v>0.54296900000000003</v>
      </c>
    </row>
    <row r="11" spans="2:31" x14ac:dyDescent="0.25">
      <c r="F11" t="s">
        <v>23</v>
      </c>
      <c r="G11">
        <v>1.87</v>
      </c>
      <c r="H11" t="s">
        <v>24</v>
      </c>
      <c r="AD11" t="s">
        <v>67</v>
      </c>
      <c r="AE11">
        <f>AVERAGE(AE4:AE10)</f>
        <v>1.0451985714285714</v>
      </c>
    </row>
    <row r="12" spans="2:31" x14ac:dyDescent="0.25">
      <c r="F12" t="s">
        <v>10</v>
      </c>
      <c r="G12">
        <v>2.6185</v>
      </c>
      <c r="H12" t="s">
        <v>24</v>
      </c>
      <c r="M12" t="s">
        <v>48</v>
      </c>
      <c r="N12" t="s">
        <v>49</v>
      </c>
      <c r="O12">
        <v>2.5399999999999999E-2</v>
      </c>
      <c r="P12" t="s">
        <v>50</v>
      </c>
      <c r="AD12" t="s">
        <v>68</v>
      </c>
      <c r="AE12">
        <v>0</v>
      </c>
    </row>
    <row r="13" spans="2:31" x14ac:dyDescent="0.25">
      <c r="M13" t="s">
        <v>51</v>
      </c>
      <c r="N13" t="s">
        <v>52</v>
      </c>
      <c r="O13">
        <v>6.4000000000000003E-3</v>
      </c>
      <c r="P13" t="s">
        <v>53</v>
      </c>
      <c r="AD13" t="s">
        <v>73</v>
      </c>
      <c r="AE13">
        <f>ABS(AE12-AE11)</f>
        <v>1.0451985714285714</v>
      </c>
    </row>
    <row r="17" spans="13:15" x14ac:dyDescent="0.25">
      <c r="M17" t="s">
        <v>57</v>
      </c>
      <c r="N17" t="s">
        <v>60</v>
      </c>
      <c r="O17">
        <v>3.4228000000000001E-2</v>
      </c>
    </row>
    <row r="18" spans="13:15" x14ac:dyDescent="0.25">
      <c r="M18" t="s">
        <v>58</v>
      </c>
      <c r="N18" t="s">
        <v>61</v>
      </c>
      <c r="O18">
        <v>5.4492000000000004E-3</v>
      </c>
    </row>
    <row r="19" spans="13:15" x14ac:dyDescent="0.25">
      <c r="M19" t="s">
        <v>59</v>
      </c>
      <c r="N19" t="s">
        <v>62</v>
      </c>
      <c r="O19">
        <v>1.7965720000000001E-2</v>
      </c>
    </row>
    <row r="21" spans="13:15" x14ac:dyDescent="0.25">
      <c r="M21" t="s">
        <v>63</v>
      </c>
      <c r="N21" t="s">
        <v>64</v>
      </c>
      <c r="O21">
        <v>0.83150000000000002</v>
      </c>
    </row>
  </sheetData>
  <mergeCells count="4">
    <mergeCell ref="S7:U7"/>
    <mergeCell ref="S9:U9"/>
    <mergeCell ref="S8:U8"/>
    <mergeCell ref="S6:U6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Middlesex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mdxtech</dc:creator>
  <cp:lastModifiedBy>mdxtech</cp:lastModifiedBy>
  <dcterms:created xsi:type="dcterms:W3CDTF">2018-03-01T10:31:53Z</dcterms:created>
  <dcterms:modified xsi:type="dcterms:W3CDTF">2018-03-02T16:42:18Z</dcterms:modified>
</cp:coreProperties>
</file>