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GitHub\Energy-Balance-Model\data\"/>
    </mc:Choice>
  </mc:AlternateContent>
  <xr:revisionPtr revIDLastSave="0" documentId="13_ncr:1_{8837EBDE-2300-4245-86E2-64754BA63B46}" xr6:coauthVersionLast="47" xr6:coauthVersionMax="47" xr10:uidLastSave="{00000000-0000-0000-0000-000000000000}"/>
  <bookViews>
    <workbookView xWindow="-120" yWindow="-120" windowWidth="29040" windowHeight="15840" activeTab="3" xr2:uid="{08F127D2-A040-48D9-8AF1-0512FA538F09}"/>
  </bookViews>
  <sheets>
    <sheet name="component_1" sheetId="1" r:id="rId1"/>
    <sheet name="component_2" sheetId="2" r:id="rId2"/>
    <sheet name="generic tests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5" l="1"/>
  <c r="I5" i="5"/>
  <c r="B2" i="5"/>
  <c r="B4" i="5" s="1"/>
  <c r="B10" i="5" s="1"/>
  <c r="I4" i="5" s="1"/>
  <c r="N9" i="5" s="1"/>
  <c r="B3" i="5"/>
  <c r="I3" i="5"/>
  <c r="G3" i="5"/>
  <c r="F3" i="5"/>
  <c r="AC15" i="3" l="1"/>
  <c r="AA17" i="3"/>
  <c r="AA2" i="3"/>
  <c r="AC17" i="3"/>
  <c r="K33" i="3"/>
  <c r="K32" i="3"/>
  <c r="AA15" i="3"/>
  <c r="F2" i="3"/>
  <c r="W15" i="3"/>
  <c r="K3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M22" i="3" s="1"/>
  <c r="I23" i="3"/>
  <c r="I24" i="3"/>
  <c r="I25" i="3"/>
  <c r="I26" i="3"/>
  <c r="I27" i="3"/>
  <c r="I28" i="3"/>
  <c r="I5" i="3"/>
  <c r="M23" i="3"/>
  <c r="M24" i="3"/>
  <c r="M19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5" i="3"/>
  <c r="L1" i="3"/>
  <c r="L2" i="3" s="1"/>
  <c r="G6" i="3"/>
  <c r="G7" i="3"/>
  <c r="G8" i="3"/>
  <c r="G9" i="3"/>
  <c r="G10" i="3"/>
  <c r="G11" i="3"/>
  <c r="G12" i="3"/>
  <c r="G13" i="3"/>
  <c r="G14" i="3"/>
  <c r="G15" i="3"/>
  <c r="G16" i="3"/>
  <c r="G17" i="3"/>
  <c r="G24" i="3"/>
  <c r="G25" i="3"/>
  <c r="G26" i="3"/>
  <c r="G27" i="3"/>
  <c r="G28" i="3"/>
  <c r="G5" i="3"/>
  <c r="W1" i="3" l="1"/>
  <c r="AA1" i="3" s="1"/>
  <c r="L13" i="3"/>
  <c r="M13" i="3" s="1"/>
  <c r="L14" i="3"/>
  <c r="M14" i="3" s="1"/>
  <c r="L10" i="3"/>
  <c r="M10" i="3" s="1"/>
  <c r="L12" i="3"/>
  <c r="M12" i="3" s="1"/>
  <c r="L15" i="3"/>
  <c r="M15" i="3" s="1"/>
  <c r="L25" i="3"/>
  <c r="M25" i="3" s="1"/>
  <c r="L26" i="3"/>
  <c r="M26" i="3" s="1"/>
  <c r="L5" i="3"/>
  <c r="M5" i="3" s="1"/>
  <c r="L9" i="3"/>
  <c r="M9" i="3" s="1"/>
  <c r="L27" i="3"/>
  <c r="M27" i="3" s="1"/>
  <c r="L28" i="3"/>
  <c r="M28" i="3" s="1"/>
  <c r="L7" i="3"/>
  <c r="M7" i="3" s="1"/>
  <c r="L8" i="3"/>
  <c r="M8" i="3" s="1"/>
  <c r="L11" i="3"/>
  <c r="M11" i="3" s="1"/>
  <c r="L16" i="3"/>
  <c r="M16" i="3" s="1"/>
  <c r="L6" i="3"/>
  <c r="M6" i="3" s="1"/>
  <c r="W6" i="3" l="1"/>
  <c r="W17" i="3" l="1"/>
  <c r="W11" i="3"/>
  <c r="AC1" i="3"/>
  <c r="AC6" i="3" s="1"/>
  <c r="AC2" i="3"/>
  <c r="AA6" i="3"/>
  <c r="AA11" i="3" l="1"/>
  <c r="AC11" i="3"/>
  <c r="AE15" i="3"/>
  <c r="AE17" i="3"/>
</calcChain>
</file>

<file path=xl/sharedStrings.xml><?xml version="1.0" encoding="utf-8"?>
<sst xmlns="http://schemas.openxmlformats.org/spreadsheetml/2006/main" count="56" uniqueCount="48">
  <si>
    <t>var1</t>
  </si>
  <si>
    <t>var2</t>
  </si>
  <si>
    <t>eddie</t>
  </si>
  <si>
    <t>Ambient</t>
  </si>
  <si>
    <t>Target</t>
  </si>
  <si>
    <t>demand (kWh/m2)</t>
  </si>
  <si>
    <t>area (m2)</t>
  </si>
  <si>
    <t>time (h)</t>
  </si>
  <si>
    <t>max diff</t>
  </si>
  <si>
    <t>total (kWh):</t>
  </si>
  <si>
    <t>heating system temp drop</t>
  </si>
  <si>
    <t xml:space="preserve">heat </t>
  </si>
  <si>
    <t>total (J)</t>
  </si>
  <si>
    <t>water heat capacity</t>
  </si>
  <si>
    <t>mass flow to achieve</t>
  </si>
  <si>
    <t>per s</t>
  </si>
  <si>
    <t>but this is the yearly amount!!!!</t>
  </si>
  <si>
    <t>total yearly amount (J)</t>
  </si>
  <si>
    <t>hours in year heating needed:</t>
  </si>
  <si>
    <t>avg. energy per hour (J)</t>
  </si>
  <si>
    <t>energy in one hour of recirculated mass per K</t>
  </si>
  <si>
    <t>mass flow (kg / s)</t>
  </si>
  <si>
    <t>energy in one hour of recirulated 20K drop per kg</t>
  </si>
  <si>
    <t>drop</t>
  </si>
  <si>
    <t>eqv. Of /kg/s)</t>
  </si>
  <si>
    <t>if we set massflow, temp drop is:</t>
  </si>
  <si>
    <t>if we set a static 20K temp drop, mass flow is:</t>
  </si>
  <si>
    <t>if we set a static 10K temp drop, mass flow is:</t>
  </si>
  <si>
    <t>9 homes</t>
  </si>
  <si>
    <t>for 9 homes:</t>
  </si>
  <si>
    <t>hourly amount</t>
  </si>
  <si>
    <t>in kWh</t>
  </si>
  <si>
    <t>at 20% autarky</t>
  </si>
  <si>
    <t>kWh</t>
  </si>
  <si>
    <t>h</t>
  </si>
  <si>
    <t>J</t>
  </si>
  <si>
    <t>Eingang von Speicher</t>
  </si>
  <si>
    <t>Tin</t>
  </si>
  <si>
    <t>K</t>
  </si>
  <si>
    <t>Tout(max 95°C)</t>
  </si>
  <si>
    <t>kg/s</t>
  </si>
  <si>
    <t>J/kgK</t>
  </si>
  <si>
    <t>s</t>
  </si>
  <si>
    <t>kg</t>
  </si>
  <si>
    <t>J/K</t>
  </si>
  <si>
    <t>Energy requirement for house per year</t>
  </si>
  <si>
    <t>Autarky:</t>
  </si>
  <si>
    <t>L/h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</si>
</sst>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1" fontId="0" fillId="2" borderId="0" xfId="0" applyNumberFormat="1" applyFill="1"/>
    <xf numFmtId="0" fontId="0" fillId="2" borderId="0" xfId="0" applyFill="1"/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4408-6AAB-420B-9605-69FACE0F11A5}">
  <dimension ref="A1:B2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9731-DA7F-41E3-B282-B4C817F840D7}">
  <dimension ref="A1:B2"/>
  <sheetViews>
    <sheetView workbookViewId="0">
      <selection activeCell="E21" sqref="E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76543020</v>
      </c>
      <c r="B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71BF-C260-4C42-8AB7-8BABBA2C68CC}">
  <dimension ref="B1:AI34"/>
  <sheetViews>
    <sheetView topLeftCell="J1" workbookViewId="0">
      <selection activeCell="AD22" sqref="AD22"/>
    </sheetView>
  </sheetViews>
  <sheetFormatPr defaultRowHeight="15" x14ac:dyDescent="0.25"/>
  <cols>
    <col min="5" max="5" width="9.42578125" bestFit="1" customWidth="1"/>
    <col min="8" max="8" width="18" bestFit="1" customWidth="1"/>
    <col min="9" max="9" width="7.7109375" customWidth="1"/>
    <col min="11" max="11" width="11.5703125" bestFit="1" customWidth="1"/>
    <col min="12" max="12" width="19.7109375" bestFit="1" customWidth="1"/>
    <col min="22" max="22" width="16.5703125" customWidth="1"/>
    <col min="23" max="23" width="12" bestFit="1" customWidth="1"/>
    <col min="27" max="27" width="11" bestFit="1" customWidth="1"/>
    <col min="29" max="29" width="12" bestFit="1" customWidth="1"/>
  </cols>
  <sheetData>
    <row r="1" spans="2:35" x14ac:dyDescent="0.25">
      <c r="E1" t="s">
        <v>6</v>
      </c>
      <c r="F1">
        <v>100</v>
      </c>
      <c r="H1" t="s">
        <v>5</v>
      </c>
      <c r="I1">
        <v>115</v>
      </c>
      <c r="K1" t="s">
        <v>9</v>
      </c>
      <c r="L1">
        <f>I1*F1</f>
        <v>11500</v>
      </c>
      <c r="O1" t="s">
        <v>16</v>
      </c>
      <c r="T1" t="s">
        <v>17</v>
      </c>
      <c r="W1">
        <f>L1*1000*3600</f>
        <v>41400000000</v>
      </c>
      <c r="Y1" t="s">
        <v>29</v>
      </c>
      <c r="AA1">
        <f>W1*9</f>
        <v>372600000000</v>
      </c>
      <c r="AC1" s="2">
        <f>AA1*0.2</f>
        <v>74520000000</v>
      </c>
      <c r="AD1" s="4" t="s">
        <v>32</v>
      </c>
      <c r="AE1" s="3"/>
    </row>
    <row r="2" spans="2:35" x14ac:dyDescent="0.25">
      <c r="B2" t="s">
        <v>13</v>
      </c>
      <c r="D2">
        <v>4180</v>
      </c>
      <c r="E2" t="s">
        <v>28</v>
      </c>
      <c r="F2">
        <f>F1*9</f>
        <v>900</v>
      </c>
      <c r="K2" t="s">
        <v>12</v>
      </c>
      <c r="L2">
        <f>L1*3600000</f>
        <v>41400000000</v>
      </c>
      <c r="Y2" t="s">
        <v>31</v>
      </c>
      <c r="AA2">
        <f>AA1/3600000</f>
        <v>103500</v>
      </c>
      <c r="AC2" s="3">
        <f>AA2*0.2</f>
        <v>20700</v>
      </c>
      <c r="AD2" s="3" t="s">
        <v>33</v>
      </c>
      <c r="AE2" s="3"/>
    </row>
    <row r="3" spans="2:35" x14ac:dyDescent="0.25">
      <c r="T3" t="s">
        <v>18</v>
      </c>
      <c r="W3">
        <v>5867</v>
      </c>
      <c r="AA3">
        <v>5867</v>
      </c>
      <c r="AC3" s="3">
        <v>5867</v>
      </c>
      <c r="AD3" s="3" t="s">
        <v>34</v>
      </c>
      <c r="AE3" s="3"/>
      <c r="AI3">
        <v>926233768440</v>
      </c>
    </row>
    <row r="4" spans="2:35" x14ac:dyDescent="0.25">
      <c r="C4" t="s">
        <v>7</v>
      </c>
      <c r="E4" t="s">
        <v>3</v>
      </c>
      <c r="F4" t="s">
        <v>4</v>
      </c>
      <c r="G4" t="s">
        <v>8</v>
      </c>
      <c r="H4" t="s">
        <v>11</v>
      </c>
      <c r="I4" t="s">
        <v>10</v>
      </c>
      <c r="L4" t="s">
        <v>14</v>
      </c>
      <c r="M4" t="s">
        <v>15</v>
      </c>
      <c r="AC4" s="3"/>
      <c r="AD4" s="3"/>
      <c r="AE4" s="3"/>
      <c r="AI4">
        <v>257287157.90000001</v>
      </c>
    </row>
    <row r="5" spans="2:35" x14ac:dyDescent="0.25">
      <c r="C5">
        <v>1</v>
      </c>
      <c r="E5">
        <v>10</v>
      </c>
      <c r="F5">
        <v>14</v>
      </c>
      <c r="G5">
        <f>F5-E5</f>
        <v>4</v>
      </c>
      <c r="H5" t="b">
        <f>IF(G5,TRUE,FALSE)</f>
        <v>1</v>
      </c>
      <c r="I5">
        <f>IF(H5,30,0)</f>
        <v>30</v>
      </c>
      <c r="L5">
        <f>$L$2/($D$2*I5)</f>
        <v>330143.54066985648</v>
      </c>
      <c r="M5">
        <f>L5/3600</f>
        <v>91.706539074960133</v>
      </c>
      <c r="AC5" s="3"/>
      <c r="AD5" s="3"/>
      <c r="AE5" s="3"/>
    </row>
    <row r="6" spans="2:35" x14ac:dyDescent="0.25">
      <c r="C6">
        <v>2</v>
      </c>
      <c r="E6">
        <v>10</v>
      </c>
      <c r="F6">
        <v>14</v>
      </c>
      <c r="G6">
        <f t="shared" ref="G6:G28" si="0">F6-E6</f>
        <v>4</v>
      </c>
      <c r="H6" t="b">
        <f t="shared" ref="H6:H28" si="1">IF(G6,TRUE,FALSE)</f>
        <v>1</v>
      </c>
      <c r="I6">
        <f t="shared" ref="I6:I28" si="2">IF(H6,30,0)</f>
        <v>30</v>
      </c>
      <c r="L6">
        <f t="shared" ref="L6:L28" si="3">$L$2/($D$2*I6)</f>
        <v>330143.54066985648</v>
      </c>
      <c r="M6">
        <f t="shared" ref="M6:M28" si="4">L6/3600</f>
        <v>91.706539074960133</v>
      </c>
      <c r="T6" t="s">
        <v>19</v>
      </c>
      <c r="W6">
        <f>W1/W3</f>
        <v>7056417.2490199422</v>
      </c>
      <c r="AA6">
        <f>AA1/AA3</f>
        <v>63507755.241179481</v>
      </c>
      <c r="AC6" s="3">
        <f>AC1/AC3</f>
        <v>12701551.048235895</v>
      </c>
      <c r="AD6" s="3" t="s">
        <v>35</v>
      </c>
      <c r="AE6" s="3"/>
    </row>
    <row r="7" spans="2:35" x14ac:dyDescent="0.25">
      <c r="C7">
        <v>3</v>
      </c>
      <c r="E7">
        <v>10</v>
      </c>
      <c r="F7">
        <v>14</v>
      </c>
      <c r="G7">
        <f t="shared" si="0"/>
        <v>4</v>
      </c>
      <c r="H7" t="b">
        <f t="shared" si="1"/>
        <v>1</v>
      </c>
      <c r="I7">
        <f t="shared" si="2"/>
        <v>30</v>
      </c>
      <c r="L7">
        <f t="shared" si="3"/>
        <v>330143.54066985648</v>
      </c>
      <c r="M7">
        <f t="shared" si="4"/>
        <v>91.706539074960133</v>
      </c>
      <c r="AC7" s="3"/>
      <c r="AD7" s="3"/>
      <c r="AE7" s="3"/>
    </row>
    <row r="8" spans="2:35" x14ac:dyDescent="0.25">
      <c r="C8">
        <v>4</v>
      </c>
      <c r="E8">
        <v>10</v>
      </c>
      <c r="F8">
        <v>14</v>
      </c>
      <c r="G8">
        <f t="shared" si="0"/>
        <v>4</v>
      </c>
      <c r="H8" t="b">
        <f t="shared" si="1"/>
        <v>1</v>
      </c>
      <c r="I8">
        <f t="shared" si="2"/>
        <v>30</v>
      </c>
      <c r="L8">
        <f t="shared" si="3"/>
        <v>330143.54066985648</v>
      </c>
      <c r="M8">
        <f t="shared" si="4"/>
        <v>91.706539074960133</v>
      </c>
      <c r="AC8" s="3"/>
      <c r="AD8" s="3"/>
      <c r="AE8" s="3"/>
    </row>
    <row r="9" spans="2:35" x14ac:dyDescent="0.25">
      <c r="C9">
        <v>5</v>
      </c>
      <c r="E9">
        <v>11</v>
      </c>
      <c r="F9">
        <v>14</v>
      </c>
      <c r="G9">
        <f t="shared" si="0"/>
        <v>3</v>
      </c>
      <c r="H9" t="b">
        <f t="shared" si="1"/>
        <v>1</v>
      </c>
      <c r="I9">
        <f t="shared" si="2"/>
        <v>30</v>
      </c>
      <c r="L9">
        <f t="shared" si="3"/>
        <v>330143.54066985648</v>
      </c>
      <c r="M9">
        <f t="shared" si="4"/>
        <v>91.706539074960133</v>
      </c>
      <c r="AC9" s="3"/>
      <c r="AD9" s="3"/>
      <c r="AE9" s="3"/>
    </row>
    <row r="10" spans="2:35" x14ac:dyDescent="0.25">
      <c r="C10">
        <v>6</v>
      </c>
      <c r="E10">
        <v>11</v>
      </c>
      <c r="F10">
        <v>14</v>
      </c>
      <c r="G10">
        <f t="shared" si="0"/>
        <v>3</v>
      </c>
      <c r="H10" t="b">
        <f t="shared" si="1"/>
        <v>1</v>
      </c>
      <c r="I10">
        <f t="shared" si="2"/>
        <v>30</v>
      </c>
      <c r="L10">
        <f t="shared" si="3"/>
        <v>330143.54066985648</v>
      </c>
      <c r="M10">
        <f t="shared" si="4"/>
        <v>91.706539074960133</v>
      </c>
      <c r="AC10" s="3"/>
      <c r="AD10" s="3"/>
      <c r="AE10" s="3"/>
    </row>
    <row r="11" spans="2:35" x14ac:dyDescent="0.25">
      <c r="C11">
        <v>7</v>
      </c>
      <c r="E11">
        <v>11</v>
      </c>
      <c r="F11">
        <v>14</v>
      </c>
      <c r="G11">
        <f t="shared" si="0"/>
        <v>3</v>
      </c>
      <c r="H11" t="b">
        <f t="shared" si="1"/>
        <v>1</v>
      </c>
      <c r="I11">
        <f t="shared" si="2"/>
        <v>30</v>
      </c>
      <c r="L11">
        <f t="shared" si="3"/>
        <v>330143.54066985648</v>
      </c>
      <c r="M11">
        <f t="shared" si="4"/>
        <v>91.706539074960133</v>
      </c>
      <c r="S11" t="s">
        <v>25</v>
      </c>
      <c r="W11">
        <f>W6/K32</f>
        <v>4.6892724940323909</v>
      </c>
      <c r="AA11">
        <f>AA6/K32</f>
        <v>42.203452446291521</v>
      </c>
      <c r="AC11" s="3">
        <f>AC6/K32</f>
        <v>8.4406904892583032</v>
      </c>
      <c r="AD11" s="3"/>
      <c r="AE11" s="3"/>
    </row>
    <row r="12" spans="2:35" x14ac:dyDescent="0.25">
      <c r="C12">
        <v>8</v>
      </c>
      <c r="E12">
        <v>11</v>
      </c>
      <c r="F12">
        <v>14</v>
      </c>
      <c r="G12">
        <f t="shared" si="0"/>
        <v>3</v>
      </c>
      <c r="H12" t="b">
        <f t="shared" si="1"/>
        <v>1</v>
      </c>
      <c r="I12">
        <f t="shared" si="2"/>
        <v>30</v>
      </c>
      <c r="L12">
        <f t="shared" si="3"/>
        <v>330143.54066985648</v>
      </c>
      <c r="M12">
        <f t="shared" si="4"/>
        <v>91.706539074960133</v>
      </c>
      <c r="AC12" s="3"/>
      <c r="AD12" s="3"/>
      <c r="AE12" s="3"/>
    </row>
    <row r="13" spans="2:35" x14ac:dyDescent="0.25">
      <c r="C13">
        <v>9</v>
      </c>
      <c r="E13">
        <v>12</v>
      </c>
      <c r="F13">
        <v>14</v>
      </c>
      <c r="G13">
        <f t="shared" si="0"/>
        <v>2</v>
      </c>
      <c r="H13" t="b">
        <f t="shared" si="1"/>
        <v>1</v>
      </c>
      <c r="I13">
        <f t="shared" si="2"/>
        <v>30</v>
      </c>
      <c r="L13">
        <f t="shared" si="3"/>
        <v>330143.54066985648</v>
      </c>
      <c r="M13">
        <f t="shared" si="4"/>
        <v>91.706539074960133</v>
      </c>
      <c r="AC13" s="3"/>
      <c r="AD13" s="3"/>
      <c r="AE13" s="3"/>
    </row>
    <row r="14" spans="2:35" x14ac:dyDescent="0.25">
      <c r="C14">
        <v>10</v>
      </c>
      <c r="E14">
        <v>12</v>
      </c>
      <c r="F14">
        <v>14</v>
      </c>
      <c r="G14">
        <f t="shared" si="0"/>
        <v>2</v>
      </c>
      <c r="H14" t="b">
        <f t="shared" si="1"/>
        <v>1</v>
      </c>
      <c r="I14">
        <f t="shared" si="2"/>
        <v>30</v>
      </c>
      <c r="L14">
        <f t="shared" si="3"/>
        <v>330143.54066985648</v>
      </c>
      <c r="M14">
        <f t="shared" si="4"/>
        <v>91.706539074960133</v>
      </c>
      <c r="AC14" s="3"/>
      <c r="AD14" s="3"/>
      <c r="AE14" s="3" t="s">
        <v>30</v>
      </c>
    </row>
    <row r="15" spans="2:35" x14ac:dyDescent="0.25">
      <c r="C15">
        <v>11</v>
      </c>
      <c r="E15">
        <v>13</v>
      </c>
      <c r="F15">
        <v>14</v>
      </c>
      <c r="G15">
        <f t="shared" si="0"/>
        <v>1</v>
      </c>
      <c r="H15" t="b">
        <f t="shared" si="1"/>
        <v>1</v>
      </c>
      <c r="I15">
        <f t="shared" si="2"/>
        <v>30</v>
      </c>
      <c r="L15">
        <f t="shared" si="3"/>
        <v>330143.54066985648</v>
      </c>
      <c r="M15">
        <f t="shared" si="4"/>
        <v>91.706539074960133</v>
      </c>
      <c r="S15" t="s">
        <v>26</v>
      </c>
      <c r="W15">
        <f>(W6/K33)*K34</f>
        <v>2.3446362470161956E-2</v>
      </c>
      <c r="AA15">
        <f>(AA6/K33)*K34</f>
        <v>0.21101726223145761</v>
      </c>
      <c r="AC15" s="3">
        <f>(AC6/K33)*K34</f>
        <v>4.2203452446291513E-2</v>
      </c>
      <c r="AD15" s="3"/>
      <c r="AE15" s="3">
        <f>AC15*3600</f>
        <v>151.93242880664945</v>
      </c>
    </row>
    <row r="16" spans="2:35" x14ac:dyDescent="0.25">
      <c r="C16">
        <v>12</v>
      </c>
      <c r="E16">
        <v>13</v>
      </c>
      <c r="F16">
        <v>14</v>
      </c>
      <c r="G16">
        <f t="shared" si="0"/>
        <v>1</v>
      </c>
      <c r="H16" t="b">
        <f t="shared" si="1"/>
        <v>1</v>
      </c>
      <c r="I16">
        <f t="shared" si="2"/>
        <v>30</v>
      </c>
      <c r="L16">
        <f t="shared" si="3"/>
        <v>330143.54066985648</v>
      </c>
      <c r="M16">
        <f t="shared" si="4"/>
        <v>91.706539074960133</v>
      </c>
      <c r="AC16" s="3"/>
      <c r="AD16" s="3"/>
      <c r="AE16" s="3"/>
    </row>
    <row r="17" spans="3:31" x14ac:dyDescent="0.25">
      <c r="C17">
        <v>13</v>
      </c>
      <c r="E17">
        <v>14</v>
      </c>
      <c r="F17">
        <v>14</v>
      </c>
      <c r="G17">
        <f t="shared" si="0"/>
        <v>0</v>
      </c>
      <c r="H17" t="b">
        <f t="shared" si="1"/>
        <v>0</v>
      </c>
      <c r="I17">
        <f t="shared" si="2"/>
        <v>0</v>
      </c>
      <c r="L17">
        <v>0</v>
      </c>
      <c r="M17">
        <v>0</v>
      </c>
      <c r="S17" t="s">
        <v>27</v>
      </c>
      <c r="W17">
        <f>(W6/(K33/2))*K34</f>
        <v>4.6892724940323913E-2</v>
      </c>
      <c r="AA17">
        <f>(AA6/(K33/2))*K34</f>
        <v>0.42203452446291523</v>
      </c>
      <c r="AC17" s="3">
        <f>(AC6/(K33/2))*K34</f>
        <v>8.4406904892583026E-2</v>
      </c>
      <c r="AD17" s="3"/>
      <c r="AE17" s="3">
        <f>AC17*3600</f>
        <v>303.86485761329891</v>
      </c>
    </row>
    <row r="18" spans="3:31" x14ac:dyDescent="0.25">
      <c r="C18">
        <v>14</v>
      </c>
      <c r="E18">
        <v>15</v>
      </c>
      <c r="F18">
        <v>14</v>
      </c>
      <c r="G18">
        <v>0</v>
      </c>
      <c r="H18" t="b">
        <f t="shared" si="1"/>
        <v>0</v>
      </c>
      <c r="I18">
        <f t="shared" si="2"/>
        <v>0</v>
      </c>
      <c r="L18">
        <v>0</v>
      </c>
      <c r="M18">
        <v>0</v>
      </c>
    </row>
    <row r="19" spans="3:31" x14ac:dyDescent="0.25">
      <c r="C19">
        <v>15</v>
      </c>
      <c r="E19">
        <v>16</v>
      </c>
      <c r="F19">
        <v>14</v>
      </c>
      <c r="G19">
        <v>0</v>
      </c>
      <c r="H19" t="b">
        <f t="shared" si="1"/>
        <v>0</v>
      </c>
      <c r="I19">
        <f t="shared" si="2"/>
        <v>0</v>
      </c>
      <c r="L19">
        <v>0</v>
      </c>
      <c r="M19">
        <f t="shared" si="4"/>
        <v>0</v>
      </c>
    </row>
    <row r="20" spans="3:31" x14ac:dyDescent="0.25">
      <c r="C20">
        <v>16</v>
      </c>
      <c r="E20">
        <v>16</v>
      </c>
      <c r="F20">
        <v>14</v>
      </c>
      <c r="G20">
        <v>0</v>
      </c>
      <c r="H20" t="b">
        <f t="shared" si="1"/>
        <v>0</v>
      </c>
      <c r="I20">
        <f t="shared" si="2"/>
        <v>0</v>
      </c>
      <c r="L20">
        <v>0</v>
      </c>
      <c r="M20">
        <v>0</v>
      </c>
    </row>
    <row r="21" spans="3:31" x14ac:dyDescent="0.25">
      <c r="C21">
        <v>17</v>
      </c>
      <c r="E21">
        <v>16</v>
      </c>
      <c r="F21">
        <v>14</v>
      </c>
      <c r="G21">
        <v>0</v>
      </c>
      <c r="H21" t="b">
        <f t="shared" si="1"/>
        <v>0</v>
      </c>
      <c r="I21">
        <f t="shared" si="2"/>
        <v>0</v>
      </c>
      <c r="L21">
        <v>0</v>
      </c>
      <c r="M21">
        <v>0</v>
      </c>
    </row>
    <row r="22" spans="3:31" x14ac:dyDescent="0.25">
      <c r="C22">
        <v>18</v>
      </c>
      <c r="E22">
        <v>17</v>
      </c>
      <c r="F22">
        <v>14</v>
      </c>
      <c r="G22">
        <v>0</v>
      </c>
      <c r="H22" t="b">
        <f t="shared" si="1"/>
        <v>0</v>
      </c>
      <c r="I22">
        <f t="shared" si="2"/>
        <v>0</v>
      </c>
      <c r="L22">
        <v>0</v>
      </c>
      <c r="M22">
        <f t="shared" si="4"/>
        <v>0</v>
      </c>
    </row>
    <row r="23" spans="3:31" x14ac:dyDescent="0.25">
      <c r="C23">
        <v>19</v>
      </c>
      <c r="E23">
        <v>15</v>
      </c>
      <c r="F23">
        <v>14</v>
      </c>
      <c r="G23">
        <v>0</v>
      </c>
      <c r="H23" t="b">
        <f t="shared" si="1"/>
        <v>0</v>
      </c>
      <c r="I23">
        <f t="shared" si="2"/>
        <v>0</v>
      </c>
      <c r="L23">
        <v>0</v>
      </c>
      <c r="M23">
        <f t="shared" si="4"/>
        <v>0</v>
      </c>
    </row>
    <row r="24" spans="3:31" x14ac:dyDescent="0.25">
      <c r="C24">
        <v>20</v>
      </c>
      <c r="E24">
        <v>14</v>
      </c>
      <c r="F24">
        <v>14</v>
      </c>
      <c r="G24">
        <f t="shared" si="0"/>
        <v>0</v>
      </c>
      <c r="H24" t="b">
        <f t="shared" si="1"/>
        <v>0</v>
      </c>
      <c r="I24">
        <f t="shared" si="2"/>
        <v>0</v>
      </c>
      <c r="L24">
        <v>0</v>
      </c>
      <c r="M24">
        <f t="shared" si="4"/>
        <v>0</v>
      </c>
      <c r="U24" s="1"/>
    </row>
    <row r="25" spans="3:31" x14ac:dyDescent="0.25">
      <c r="C25">
        <v>21</v>
      </c>
      <c r="E25">
        <v>13</v>
      </c>
      <c r="F25">
        <v>14</v>
      </c>
      <c r="G25">
        <f t="shared" si="0"/>
        <v>1</v>
      </c>
      <c r="H25" t="b">
        <f t="shared" si="1"/>
        <v>1</v>
      </c>
      <c r="I25">
        <f t="shared" si="2"/>
        <v>30</v>
      </c>
      <c r="L25">
        <f t="shared" si="3"/>
        <v>330143.54066985648</v>
      </c>
      <c r="M25">
        <f t="shared" si="4"/>
        <v>91.706539074960133</v>
      </c>
    </row>
    <row r="26" spans="3:31" x14ac:dyDescent="0.25">
      <c r="C26">
        <v>22</v>
      </c>
      <c r="E26">
        <v>12</v>
      </c>
      <c r="F26">
        <v>14</v>
      </c>
      <c r="G26">
        <f t="shared" si="0"/>
        <v>2</v>
      </c>
      <c r="H26" t="b">
        <f t="shared" si="1"/>
        <v>1</v>
      </c>
      <c r="I26">
        <f t="shared" si="2"/>
        <v>30</v>
      </c>
      <c r="L26">
        <f t="shared" si="3"/>
        <v>330143.54066985648</v>
      </c>
      <c r="M26">
        <f t="shared" si="4"/>
        <v>91.706539074960133</v>
      </c>
    </row>
    <row r="27" spans="3:31" x14ac:dyDescent="0.25">
      <c r="C27">
        <v>23</v>
      </c>
      <c r="E27">
        <v>11</v>
      </c>
      <c r="F27">
        <v>14</v>
      </c>
      <c r="G27">
        <f t="shared" si="0"/>
        <v>3</v>
      </c>
      <c r="H27" t="b">
        <f t="shared" si="1"/>
        <v>1</v>
      </c>
      <c r="I27">
        <f t="shared" si="2"/>
        <v>30</v>
      </c>
      <c r="L27">
        <f t="shared" si="3"/>
        <v>330143.54066985648</v>
      </c>
      <c r="M27">
        <f t="shared" si="4"/>
        <v>91.706539074960133</v>
      </c>
    </row>
    <row r="28" spans="3:31" x14ac:dyDescent="0.25">
      <c r="C28">
        <v>24</v>
      </c>
      <c r="E28">
        <v>11</v>
      </c>
      <c r="F28">
        <v>14</v>
      </c>
      <c r="G28">
        <f t="shared" si="0"/>
        <v>3</v>
      </c>
      <c r="H28" t="b">
        <f t="shared" si="1"/>
        <v>1</v>
      </c>
      <c r="I28">
        <f t="shared" si="2"/>
        <v>30</v>
      </c>
      <c r="L28">
        <f t="shared" si="3"/>
        <v>330143.54066985648</v>
      </c>
      <c r="M28">
        <f t="shared" si="4"/>
        <v>91.706539074960133</v>
      </c>
    </row>
    <row r="30" spans="3:31" x14ac:dyDescent="0.25">
      <c r="H30" t="s">
        <v>23</v>
      </c>
      <c r="K30">
        <v>20</v>
      </c>
      <c r="V30" s="1"/>
    </row>
    <row r="31" spans="3:31" x14ac:dyDescent="0.25">
      <c r="H31" t="s">
        <v>21</v>
      </c>
      <c r="K31">
        <v>0.1</v>
      </c>
    </row>
    <row r="32" spans="3:31" x14ac:dyDescent="0.25">
      <c r="G32" t="s">
        <v>20</v>
      </c>
      <c r="K32">
        <f>4180*3600*K31</f>
        <v>1504800</v>
      </c>
    </row>
    <row r="33" spans="7:11" x14ac:dyDescent="0.25">
      <c r="G33" t="s">
        <v>22</v>
      </c>
      <c r="K33">
        <f>4180*K30</f>
        <v>83600</v>
      </c>
    </row>
    <row r="34" spans="7:11" x14ac:dyDescent="0.25">
      <c r="H34" t="s">
        <v>24</v>
      </c>
      <c r="K34">
        <f>1/3600</f>
        <v>2.7777777777777778E-4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1963-53D9-47F0-A0AA-484E7F671778}">
  <dimension ref="B1:N374"/>
  <sheetViews>
    <sheetView tabSelected="1" workbookViewId="0">
      <selection activeCell="K11" sqref="K11"/>
    </sheetView>
  </sheetViews>
  <sheetFormatPr defaultRowHeight="15" x14ac:dyDescent="0.25"/>
  <cols>
    <col min="9" max="9" width="12" bestFit="1" customWidth="1"/>
  </cols>
  <sheetData>
    <row r="1" spans="2:14" x14ac:dyDescent="0.25">
      <c r="B1">
        <v>45</v>
      </c>
      <c r="C1" t="s">
        <v>47</v>
      </c>
    </row>
    <row r="2" spans="2:14" x14ac:dyDescent="0.25">
      <c r="B2">
        <f>B1/3600</f>
        <v>1.2500000000000001E-2</v>
      </c>
      <c r="C2" t="s">
        <v>40</v>
      </c>
    </row>
    <row r="3" spans="2:14" x14ac:dyDescent="0.25">
      <c r="B3">
        <f>24*3600</f>
        <v>86400</v>
      </c>
      <c r="C3" t="s">
        <v>42</v>
      </c>
      <c r="F3">
        <f>SUM(F$10:F$400)</f>
        <v>119004.92696286086</v>
      </c>
      <c r="G3">
        <f>SUM(G$10:G$400)</f>
        <v>132936.47943322343</v>
      </c>
      <c r="I3">
        <f>G3-F3</f>
        <v>13931.552470362571</v>
      </c>
      <c r="J3" t="s">
        <v>38</v>
      </c>
      <c r="M3" t="s">
        <v>45</v>
      </c>
    </row>
    <row r="4" spans="2:14" x14ac:dyDescent="0.25">
      <c r="B4">
        <f>B2*B3</f>
        <v>1080</v>
      </c>
      <c r="C4" t="s">
        <v>43</v>
      </c>
      <c r="I4">
        <f>I3*B10</f>
        <v>62892600472.204788</v>
      </c>
      <c r="J4" t="s">
        <v>35</v>
      </c>
      <c r="M4">
        <v>369915803692.02869</v>
      </c>
      <c r="N4" t="s">
        <v>35</v>
      </c>
    </row>
    <row r="5" spans="2:14" x14ac:dyDescent="0.25">
      <c r="I5">
        <f>I4/3600000</f>
        <v>17470.166797834663</v>
      </c>
      <c r="J5" t="s">
        <v>33</v>
      </c>
      <c r="M5">
        <f>M4/3600000</f>
        <v>102754.38991445242</v>
      </c>
      <c r="N5" t="s">
        <v>33</v>
      </c>
    </row>
    <row r="6" spans="2:14" x14ac:dyDescent="0.25">
      <c r="F6" t="s">
        <v>36</v>
      </c>
    </row>
    <row r="7" spans="2:14" x14ac:dyDescent="0.25">
      <c r="F7" t="s">
        <v>37</v>
      </c>
      <c r="G7" t="s">
        <v>39</v>
      </c>
    </row>
    <row r="8" spans="2:14" x14ac:dyDescent="0.25">
      <c r="B8">
        <v>4180</v>
      </c>
      <c r="C8" t="s">
        <v>41</v>
      </c>
      <c r="F8" t="s">
        <v>38</v>
      </c>
      <c r="G8" t="s">
        <v>38</v>
      </c>
    </row>
    <row r="9" spans="2:14" x14ac:dyDescent="0.25">
      <c r="M9" t="s">
        <v>46</v>
      </c>
      <c r="N9" s="5">
        <f>I4/M4</f>
        <v>0.17001869031950217</v>
      </c>
    </row>
    <row r="10" spans="2:14" x14ac:dyDescent="0.25">
      <c r="B10">
        <f>B8*B4</f>
        <v>4514400</v>
      </c>
      <c r="C10" t="s">
        <v>44</v>
      </c>
      <c r="F10">
        <v>283</v>
      </c>
      <c r="G10">
        <v>308.02103110868103</v>
      </c>
    </row>
    <row r="11" spans="2:14" x14ac:dyDescent="0.25">
      <c r="F11">
        <v>282.99759538978429</v>
      </c>
      <c r="G11">
        <v>368</v>
      </c>
    </row>
    <row r="12" spans="2:14" x14ac:dyDescent="0.25">
      <c r="F12">
        <v>283.11520612343446</v>
      </c>
      <c r="G12">
        <v>333.99879535779417</v>
      </c>
    </row>
    <row r="13" spans="2:14" x14ac:dyDescent="0.25">
      <c r="F13">
        <v>283.44439721939011</v>
      </c>
      <c r="G13">
        <v>368</v>
      </c>
    </row>
    <row r="14" spans="2:14" x14ac:dyDescent="0.25">
      <c r="F14">
        <v>283.87165102051307</v>
      </c>
      <c r="G14">
        <v>341.11279887713516</v>
      </c>
    </row>
    <row r="15" spans="2:14" x14ac:dyDescent="0.25">
      <c r="F15">
        <v>284.2972757275997</v>
      </c>
      <c r="G15">
        <v>307.40785225621585</v>
      </c>
    </row>
    <row r="16" spans="2:14" x14ac:dyDescent="0.25">
      <c r="F16">
        <v>284.74298249480273</v>
      </c>
      <c r="G16">
        <v>368</v>
      </c>
    </row>
    <row r="17" spans="6:7" x14ac:dyDescent="0.25">
      <c r="F17">
        <v>285.20714768904725</v>
      </c>
      <c r="G17">
        <v>310.45772954184457</v>
      </c>
    </row>
    <row r="18" spans="6:7" x14ac:dyDescent="0.25">
      <c r="F18">
        <v>285.6737003075412</v>
      </c>
      <c r="G18">
        <v>306.69610555096989</v>
      </c>
    </row>
    <row r="19" spans="6:7" x14ac:dyDescent="0.25">
      <c r="F19">
        <v>286.12524636919051</v>
      </c>
      <c r="G19">
        <v>368</v>
      </c>
    </row>
    <row r="20" spans="6:7" x14ac:dyDescent="0.25">
      <c r="F20">
        <v>286.57706753761096</v>
      </c>
      <c r="G20">
        <v>368</v>
      </c>
    </row>
    <row r="21" spans="6:7" x14ac:dyDescent="0.25">
      <c r="F21">
        <v>287.02842557480841</v>
      </c>
      <c r="G21">
        <v>368</v>
      </c>
    </row>
    <row r="22" spans="6:7" x14ac:dyDescent="0.25">
      <c r="F22">
        <v>287.47588837888537</v>
      </c>
      <c r="G22">
        <v>338.68916354927751</v>
      </c>
    </row>
    <row r="23" spans="6:7" x14ac:dyDescent="0.25">
      <c r="F23">
        <v>287.91621572923094</v>
      </c>
      <c r="G23">
        <v>353.62851935298875</v>
      </c>
    </row>
    <row r="24" spans="6:7" x14ac:dyDescent="0.25">
      <c r="F24">
        <v>288.35472268413258</v>
      </c>
      <c r="G24">
        <v>332.64320657315909</v>
      </c>
    </row>
    <row r="25" spans="6:7" x14ac:dyDescent="0.25">
      <c r="F25">
        <v>288.79327596759708</v>
      </c>
      <c r="G25">
        <v>368</v>
      </c>
    </row>
    <row r="26" spans="6:7" x14ac:dyDescent="0.25">
      <c r="F26">
        <v>289.1699334092836</v>
      </c>
      <c r="G26">
        <v>368</v>
      </c>
    </row>
    <row r="27" spans="6:7" x14ac:dyDescent="0.25">
      <c r="F27">
        <v>289.52823259947922</v>
      </c>
      <c r="G27">
        <v>330.90660544212756</v>
      </c>
    </row>
    <row r="28" spans="6:7" x14ac:dyDescent="0.25">
      <c r="F28">
        <v>289.84330544640119</v>
      </c>
      <c r="G28">
        <v>330.84403029066453</v>
      </c>
    </row>
    <row r="29" spans="6:7" x14ac:dyDescent="0.25">
      <c r="F29">
        <v>290.14383560057655</v>
      </c>
      <c r="G29">
        <v>363.89151708383542</v>
      </c>
    </row>
    <row r="30" spans="6:7" x14ac:dyDescent="0.25">
      <c r="F30">
        <v>290.43722926722575</v>
      </c>
      <c r="G30">
        <v>307.3647454301273</v>
      </c>
    </row>
    <row r="31" spans="6:7" x14ac:dyDescent="0.25">
      <c r="F31">
        <v>290.72642323573893</v>
      </c>
      <c r="G31">
        <v>368</v>
      </c>
    </row>
    <row r="32" spans="6:7" x14ac:dyDescent="0.25">
      <c r="F32">
        <v>291.01218564975704</v>
      </c>
      <c r="G32">
        <v>359.73715151785859</v>
      </c>
    </row>
    <row r="33" spans="6:7" x14ac:dyDescent="0.25">
      <c r="F33">
        <v>291.2940849068101</v>
      </c>
      <c r="G33">
        <v>337.23385318093216</v>
      </c>
    </row>
    <row r="34" spans="6:7" x14ac:dyDescent="0.25">
      <c r="F34">
        <v>291.57116909134078</v>
      </c>
      <c r="G34">
        <v>313.80797181977215</v>
      </c>
    </row>
    <row r="35" spans="6:7" x14ac:dyDescent="0.25">
      <c r="F35">
        <v>291.84253506743858</v>
      </c>
      <c r="G35">
        <v>319.78108208521155</v>
      </c>
    </row>
    <row r="36" spans="6:7" x14ac:dyDescent="0.25">
      <c r="F36">
        <v>292.10760735862431</v>
      </c>
      <c r="G36">
        <v>368</v>
      </c>
    </row>
    <row r="37" spans="6:7" x14ac:dyDescent="0.25">
      <c r="F37">
        <v>292.36596457296565</v>
      </c>
      <c r="G37">
        <v>329.11629821972008</v>
      </c>
    </row>
    <row r="38" spans="6:7" x14ac:dyDescent="0.25">
      <c r="F38">
        <v>292.61696307927286</v>
      </c>
      <c r="G38">
        <v>368</v>
      </c>
    </row>
    <row r="39" spans="6:7" x14ac:dyDescent="0.25">
      <c r="F39">
        <v>292.85968019665324</v>
      </c>
      <c r="G39">
        <v>368</v>
      </c>
    </row>
    <row r="40" spans="6:7" x14ac:dyDescent="0.25">
      <c r="F40">
        <v>293.09332903899826</v>
      </c>
      <c r="G40">
        <v>368</v>
      </c>
    </row>
    <row r="41" spans="6:7" x14ac:dyDescent="0.25">
      <c r="F41">
        <v>293.31778322917989</v>
      </c>
      <c r="G41">
        <v>368</v>
      </c>
    </row>
    <row r="42" spans="6:7" x14ac:dyDescent="0.25">
      <c r="F42">
        <v>293.53384569522808</v>
      </c>
      <c r="G42">
        <v>342.65030007341102</v>
      </c>
    </row>
    <row r="43" spans="6:7" x14ac:dyDescent="0.25">
      <c r="F43">
        <v>293.74317696616623</v>
      </c>
      <c r="G43">
        <v>368</v>
      </c>
    </row>
    <row r="44" spans="6:7" x14ac:dyDescent="0.25">
      <c r="F44">
        <v>293.94793158909988</v>
      </c>
      <c r="G44">
        <v>358.33511572407724</v>
      </c>
    </row>
    <row r="45" spans="6:7" x14ac:dyDescent="0.25">
      <c r="F45">
        <v>294.15021842911818</v>
      </c>
      <c r="G45">
        <v>368</v>
      </c>
    </row>
    <row r="46" spans="6:7" x14ac:dyDescent="0.25">
      <c r="F46">
        <v>294.35162743892914</v>
      </c>
      <c r="G46">
        <v>368</v>
      </c>
    </row>
    <row r="47" spans="6:7" x14ac:dyDescent="0.25">
      <c r="F47">
        <v>294.55306296355957</v>
      </c>
      <c r="G47">
        <v>368</v>
      </c>
    </row>
    <row r="48" spans="6:7" x14ac:dyDescent="0.25">
      <c r="F48">
        <v>294.75489814283173</v>
      </c>
      <c r="G48">
        <v>368</v>
      </c>
    </row>
    <row r="49" spans="6:7" x14ac:dyDescent="0.25">
      <c r="F49">
        <v>294.95725125546784</v>
      </c>
      <c r="G49">
        <v>368</v>
      </c>
    </row>
    <row r="50" spans="6:7" x14ac:dyDescent="0.25">
      <c r="F50">
        <v>295.16018536628235</v>
      </c>
      <c r="G50">
        <v>368</v>
      </c>
    </row>
    <row r="51" spans="6:7" x14ac:dyDescent="0.25">
      <c r="F51">
        <v>295.36376751534567</v>
      </c>
      <c r="G51">
        <v>368</v>
      </c>
    </row>
    <row r="52" spans="6:7" x14ac:dyDescent="0.25">
      <c r="F52">
        <v>295.56803224543404</v>
      </c>
      <c r="G52">
        <v>368</v>
      </c>
    </row>
    <row r="53" spans="6:7" x14ac:dyDescent="0.25">
      <c r="F53">
        <v>295.77292325535154</v>
      </c>
      <c r="G53">
        <v>368</v>
      </c>
    </row>
    <row r="54" spans="6:7" x14ac:dyDescent="0.25">
      <c r="F54">
        <v>295.97826083631332</v>
      </c>
      <c r="G54">
        <v>368</v>
      </c>
    </row>
    <row r="55" spans="6:7" x14ac:dyDescent="0.25">
      <c r="F55">
        <v>296.18374446607402</v>
      </c>
      <c r="G55">
        <v>351.12782579972651</v>
      </c>
    </row>
    <row r="56" spans="6:7" x14ac:dyDescent="0.25">
      <c r="F56">
        <v>296.38897347100095</v>
      </c>
      <c r="G56">
        <v>368</v>
      </c>
    </row>
    <row r="57" spans="6:7" x14ac:dyDescent="0.25">
      <c r="F57">
        <v>296.5934518531551</v>
      </c>
      <c r="G57">
        <v>368</v>
      </c>
    </row>
    <row r="58" spans="6:7" x14ac:dyDescent="0.25">
      <c r="F58">
        <v>296.79655958575455</v>
      </c>
      <c r="G58">
        <v>368</v>
      </c>
    </row>
    <row r="59" spans="6:7" x14ac:dyDescent="0.25">
      <c r="F59">
        <v>296.99754253536969</v>
      </c>
      <c r="G59">
        <v>368</v>
      </c>
    </row>
    <row r="60" spans="6:7" x14ac:dyDescent="0.25">
      <c r="F60">
        <v>297.19560281207941</v>
      </c>
      <c r="G60">
        <v>368</v>
      </c>
    </row>
    <row r="61" spans="6:7" x14ac:dyDescent="0.25">
      <c r="F61">
        <v>297.390070740716</v>
      </c>
      <c r="G61">
        <v>368</v>
      </c>
    </row>
    <row r="62" spans="6:7" x14ac:dyDescent="0.25">
      <c r="F62">
        <v>297.580533221606</v>
      </c>
      <c r="G62">
        <v>368</v>
      </c>
    </row>
    <row r="63" spans="6:7" x14ac:dyDescent="0.25">
      <c r="F63">
        <v>297.76683690709319</v>
      </c>
      <c r="G63">
        <v>366.65427473013602</v>
      </c>
    </row>
    <row r="64" spans="6:7" x14ac:dyDescent="0.25">
      <c r="F64">
        <v>297.9628550586138</v>
      </c>
      <c r="G64">
        <v>368</v>
      </c>
    </row>
    <row r="65" spans="6:7" x14ac:dyDescent="0.25">
      <c r="F65">
        <v>298.39967896851925</v>
      </c>
      <c r="G65">
        <v>331.84003898237029</v>
      </c>
    </row>
    <row r="66" spans="6:7" x14ac:dyDescent="0.25">
      <c r="F66">
        <v>299.07833359826009</v>
      </c>
      <c r="G66">
        <v>329.14207621478806</v>
      </c>
    </row>
    <row r="67" spans="6:7" x14ac:dyDescent="0.25">
      <c r="F67">
        <v>299.46951449192727</v>
      </c>
      <c r="G67">
        <v>368</v>
      </c>
    </row>
    <row r="68" spans="6:7" x14ac:dyDescent="0.25">
      <c r="F68">
        <v>300.60025809061398</v>
      </c>
      <c r="G68">
        <v>368</v>
      </c>
    </row>
    <row r="69" spans="6:7" x14ac:dyDescent="0.25">
      <c r="F69">
        <v>301.19051019726294</v>
      </c>
      <c r="G69">
        <v>359.44456516381933</v>
      </c>
    </row>
    <row r="70" spans="6:7" x14ac:dyDescent="0.25">
      <c r="F70">
        <v>302.30571946007535</v>
      </c>
      <c r="G70">
        <v>368</v>
      </c>
    </row>
    <row r="71" spans="6:7" x14ac:dyDescent="0.25">
      <c r="F71">
        <v>301.46482771121674</v>
      </c>
      <c r="G71">
        <v>368</v>
      </c>
    </row>
    <row r="72" spans="6:7" x14ac:dyDescent="0.25">
      <c r="F72">
        <v>301.04338586358591</v>
      </c>
      <c r="G72">
        <v>368</v>
      </c>
    </row>
    <row r="73" spans="6:7" x14ac:dyDescent="0.25">
      <c r="F73">
        <v>300.87453333296401</v>
      </c>
      <c r="G73">
        <v>368</v>
      </c>
    </row>
    <row r="74" spans="6:7" x14ac:dyDescent="0.25">
      <c r="F74">
        <v>300.72476524161698</v>
      </c>
      <c r="G74">
        <v>368</v>
      </c>
    </row>
    <row r="75" spans="6:7" x14ac:dyDescent="0.25">
      <c r="F75">
        <v>300.64555711762205</v>
      </c>
      <c r="G75">
        <v>368</v>
      </c>
    </row>
    <row r="76" spans="6:7" x14ac:dyDescent="0.25">
      <c r="F76">
        <v>300.60930440852349</v>
      </c>
      <c r="G76">
        <v>368</v>
      </c>
    </row>
    <row r="77" spans="6:7" x14ac:dyDescent="0.25">
      <c r="F77">
        <v>300.60158332534729</v>
      </c>
      <c r="G77">
        <v>368</v>
      </c>
    </row>
    <row r="78" spans="6:7" x14ac:dyDescent="0.25">
      <c r="F78">
        <v>300.81157496219811</v>
      </c>
      <c r="G78">
        <v>368</v>
      </c>
    </row>
    <row r="79" spans="6:7" x14ac:dyDescent="0.25">
      <c r="F79">
        <v>300.76950449584524</v>
      </c>
      <c r="G79">
        <v>368</v>
      </c>
    </row>
    <row r="80" spans="6:7" x14ac:dyDescent="0.25">
      <c r="F80">
        <v>300.77249022300322</v>
      </c>
      <c r="G80">
        <v>368</v>
      </c>
    </row>
    <row r="81" spans="6:7" x14ac:dyDescent="0.25">
      <c r="F81">
        <v>300.79864113491112</v>
      </c>
      <c r="G81">
        <v>368</v>
      </c>
    </row>
    <row r="82" spans="6:7" x14ac:dyDescent="0.25">
      <c r="F82">
        <v>300.83892128124904</v>
      </c>
      <c r="G82">
        <v>368</v>
      </c>
    </row>
    <row r="83" spans="6:7" x14ac:dyDescent="0.25">
      <c r="F83">
        <v>300.88871653010318</v>
      </c>
      <c r="G83">
        <v>368</v>
      </c>
    </row>
    <row r="84" spans="6:7" x14ac:dyDescent="0.25">
      <c r="F84">
        <v>300.94523620233292</v>
      </c>
      <c r="G84">
        <v>368</v>
      </c>
    </row>
    <row r="85" spans="6:7" x14ac:dyDescent="0.25">
      <c r="F85">
        <v>301.00660204727347</v>
      </c>
      <c r="G85">
        <v>368</v>
      </c>
    </row>
    <row r="86" spans="6:7" x14ac:dyDescent="0.25">
      <c r="F86">
        <v>303.17191527336723</v>
      </c>
      <c r="G86">
        <v>368</v>
      </c>
    </row>
    <row r="87" spans="6:7" x14ac:dyDescent="0.25">
      <c r="F87">
        <v>305.29770070881943</v>
      </c>
      <c r="G87">
        <v>368</v>
      </c>
    </row>
    <row r="88" spans="6:7" x14ac:dyDescent="0.25">
      <c r="F88">
        <v>308.05757056703243</v>
      </c>
      <c r="G88">
        <v>368</v>
      </c>
    </row>
    <row r="89" spans="6:7" x14ac:dyDescent="0.25">
      <c r="F89">
        <v>308.32746449427469</v>
      </c>
      <c r="G89">
        <v>340.92367015879427</v>
      </c>
    </row>
    <row r="90" spans="6:7" x14ac:dyDescent="0.25">
      <c r="F90">
        <v>310.89715499952666</v>
      </c>
      <c r="G90">
        <v>368</v>
      </c>
    </row>
    <row r="91" spans="6:7" x14ac:dyDescent="0.25">
      <c r="F91">
        <v>308.83309368679278</v>
      </c>
      <c r="G91">
        <v>368</v>
      </c>
    </row>
    <row r="92" spans="6:7" x14ac:dyDescent="0.25">
      <c r="F92">
        <v>308.2744306025175</v>
      </c>
      <c r="G92">
        <v>368</v>
      </c>
    </row>
    <row r="93" spans="6:7" x14ac:dyDescent="0.25">
      <c r="F93">
        <v>308.6377729297692</v>
      </c>
      <c r="G93">
        <v>368</v>
      </c>
    </row>
    <row r="94" spans="6:7" x14ac:dyDescent="0.25">
      <c r="F94">
        <v>308.65443996375558</v>
      </c>
      <c r="G94">
        <v>368</v>
      </c>
    </row>
    <row r="95" spans="6:7" x14ac:dyDescent="0.25">
      <c r="F95">
        <v>309.46849526437524</v>
      </c>
      <c r="G95">
        <v>368</v>
      </c>
    </row>
    <row r="96" spans="6:7" x14ac:dyDescent="0.25">
      <c r="F96">
        <v>311.43762901266683</v>
      </c>
      <c r="G96">
        <v>368</v>
      </c>
    </row>
    <row r="97" spans="6:7" x14ac:dyDescent="0.25">
      <c r="F97">
        <v>310.86098349742969</v>
      </c>
      <c r="G97">
        <v>368</v>
      </c>
    </row>
    <row r="98" spans="6:7" x14ac:dyDescent="0.25">
      <c r="F98">
        <v>313.1839967130461</v>
      </c>
      <c r="G98">
        <v>368</v>
      </c>
    </row>
    <row r="99" spans="6:7" x14ac:dyDescent="0.25">
      <c r="F99">
        <v>313.75935232075318</v>
      </c>
      <c r="G99">
        <v>368</v>
      </c>
    </row>
    <row r="100" spans="6:7" x14ac:dyDescent="0.25">
      <c r="F100">
        <v>314.04443068651545</v>
      </c>
      <c r="G100">
        <v>368</v>
      </c>
    </row>
    <row r="101" spans="6:7" x14ac:dyDescent="0.25">
      <c r="F101">
        <v>312.15115107458269</v>
      </c>
      <c r="G101">
        <v>368</v>
      </c>
    </row>
    <row r="102" spans="6:7" x14ac:dyDescent="0.25">
      <c r="F102">
        <v>314.22613397647456</v>
      </c>
      <c r="G102">
        <v>368</v>
      </c>
    </row>
    <row r="103" spans="6:7" x14ac:dyDescent="0.25">
      <c r="F103">
        <v>314.9423173711462</v>
      </c>
      <c r="G103">
        <v>368</v>
      </c>
    </row>
    <row r="104" spans="6:7" x14ac:dyDescent="0.25">
      <c r="F104">
        <v>312.07219671848856</v>
      </c>
      <c r="G104">
        <v>368</v>
      </c>
    </row>
    <row r="105" spans="6:7" x14ac:dyDescent="0.25">
      <c r="F105">
        <v>311.01882187643281</v>
      </c>
      <c r="G105">
        <v>368</v>
      </c>
    </row>
    <row r="106" spans="6:7" x14ac:dyDescent="0.25">
      <c r="F106">
        <v>312.54797029075735</v>
      </c>
      <c r="G106">
        <v>368</v>
      </c>
    </row>
    <row r="107" spans="6:7" x14ac:dyDescent="0.25">
      <c r="F107">
        <v>312.13184473529532</v>
      </c>
      <c r="G107">
        <v>368</v>
      </c>
    </row>
    <row r="108" spans="6:7" x14ac:dyDescent="0.25">
      <c r="F108">
        <v>313.5201018811976</v>
      </c>
      <c r="G108">
        <v>368</v>
      </c>
    </row>
    <row r="109" spans="6:7" x14ac:dyDescent="0.25">
      <c r="F109">
        <v>314.63225848497893</v>
      </c>
      <c r="G109">
        <v>368</v>
      </c>
    </row>
    <row r="110" spans="6:7" x14ac:dyDescent="0.25">
      <c r="F110">
        <v>316.53863629029468</v>
      </c>
      <c r="G110">
        <v>368</v>
      </c>
    </row>
    <row r="111" spans="6:7" x14ac:dyDescent="0.25">
      <c r="F111">
        <v>317.23462666334314</v>
      </c>
      <c r="G111">
        <v>368</v>
      </c>
    </row>
    <row r="112" spans="6:7" x14ac:dyDescent="0.25">
      <c r="F112">
        <v>318.59689848375558</v>
      </c>
      <c r="G112">
        <v>368</v>
      </c>
    </row>
    <row r="113" spans="6:7" x14ac:dyDescent="0.25">
      <c r="F113">
        <v>319.19018283588656</v>
      </c>
      <c r="G113">
        <v>368</v>
      </c>
    </row>
    <row r="114" spans="6:7" x14ac:dyDescent="0.25">
      <c r="F114">
        <v>315.5119128247145</v>
      </c>
      <c r="G114">
        <v>368</v>
      </c>
    </row>
    <row r="115" spans="6:7" x14ac:dyDescent="0.25">
      <c r="F115">
        <v>315.71904807449602</v>
      </c>
      <c r="G115">
        <v>368</v>
      </c>
    </row>
    <row r="116" spans="6:7" x14ac:dyDescent="0.25">
      <c r="F116">
        <v>315.48025583549907</v>
      </c>
      <c r="G116">
        <v>368</v>
      </c>
    </row>
    <row r="117" spans="6:7" x14ac:dyDescent="0.25">
      <c r="F117">
        <v>317.02011157630483</v>
      </c>
      <c r="G117">
        <v>368</v>
      </c>
    </row>
    <row r="118" spans="6:7" x14ac:dyDescent="0.25">
      <c r="F118">
        <v>316.81834108886943</v>
      </c>
      <c r="G118">
        <v>368</v>
      </c>
    </row>
    <row r="119" spans="6:7" x14ac:dyDescent="0.25">
      <c r="F119">
        <v>318.28008914181953</v>
      </c>
      <c r="G119">
        <v>368</v>
      </c>
    </row>
    <row r="120" spans="6:7" x14ac:dyDescent="0.25">
      <c r="F120">
        <v>317.97711337280583</v>
      </c>
      <c r="G120">
        <v>368</v>
      </c>
    </row>
    <row r="121" spans="6:7" x14ac:dyDescent="0.25">
      <c r="F121">
        <v>316.60755998287829</v>
      </c>
      <c r="G121">
        <v>368</v>
      </c>
    </row>
    <row r="122" spans="6:7" x14ac:dyDescent="0.25">
      <c r="F122">
        <v>319.37158047239922</v>
      </c>
      <c r="G122">
        <v>368</v>
      </c>
    </row>
    <row r="123" spans="6:7" x14ac:dyDescent="0.25">
      <c r="F123">
        <v>322.01810498416069</v>
      </c>
      <c r="G123">
        <v>368</v>
      </c>
    </row>
    <row r="124" spans="6:7" x14ac:dyDescent="0.25">
      <c r="F124">
        <v>323.80828985325013</v>
      </c>
      <c r="G124">
        <v>368</v>
      </c>
    </row>
    <row r="125" spans="6:7" x14ac:dyDescent="0.25">
      <c r="F125">
        <v>325.16317875376762</v>
      </c>
      <c r="G125">
        <v>368</v>
      </c>
    </row>
    <row r="126" spans="6:7" x14ac:dyDescent="0.25">
      <c r="F126">
        <v>326.38401344835142</v>
      </c>
      <c r="G126">
        <v>368</v>
      </c>
    </row>
    <row r="127" spans="6:7" x14ac:dyDescent="0.25">
      <c r="F127">
        <v>327.29704093933094</v>
      </c>
      <c r="G127">
        <v>368</v>
      </c>
    </row>
    <row r="128" spans="6:7" x14ac:dyDescent="0.25">
      <c r="F128">
        <v>327.77354579374338</v>
      </c>
      <c r="G128">
        <v>368</v>
      </c>
    </row>
    <row r="129" spans="6:7" x14ac:dyDescent="0.25">
      <c r="F129">
        <v>328.42433981606678</v>
      </c>
      <c r="G129">
        <v>368</v>
      </c>
    </row>
    <row r="130" spans="6:7" x14ac:dyDescent="0.25">
      <c r="F130">
        <v>329.17604990560511</v>
      </c>
      <c r="G130">
        <v>368</v>
      </c>
    </row>
    <row r="131" spans="6:7" x14ac:dyDescent="0.25">
      <c r="F131">
        <v>328.75748753074322</v>
      </c>
      <c r="G131">
        <v>368</v>
      </c>
    </row>
    <row r="132" spans="6:7" x14ac:dyDescent="0.25">
      <c r="F132">
        <v>328.91600036176726</v>
      </c>
      <c r="G132">
        <v>368</v>
      </c>
    </row>
    <row r="133" spans="6:7" x14ac:dyDescent="0.25">
      <c r="F133">
        <v>330.21539237550041</v>
      </c>
      <c r="G133">
        <v>368</v>
      </c>
    </row>
    <row r="134" spans="6:7" x14ac:dyDescent="0.25">
      <c r="F134">
        <v>330.88760592982226</v>
      </c>
      <c r="G134">
        <v>368</v>
      </c>
    </row>
    <row r="135" spans="6:7" x14ac:dyDescent="0.25">
      <c r="F135">
        <v>331.35699207808227</v>
      </c>
      <c r="G135">
        <v>368</v>
      </c>
    </row>
    <row r="136" spans="6:7" x14ac:dyDescent="0.25">
      <c r="F136">
        <v>331.23202044744647</v>
      </c>
      <c r="G136">
        <v>368</v>
      </c>
    </row>
    <row r="137" spans="6:7" x14ac:dyDescent="0.25">
      <c r="F137">
        <v>332.2784805037233</v>
      </c>
      <c r="G137">
        <v>368</v>
      </c>
    </row>
    <row r="138" spans="6:7" x14ac:dyDescent="0.25">
      <c r="F138">
        <v>332.64177265939878</v>
      </c>
      <c r="G138">
        <v>368</v>
      </c>
    </row>
    <row r="139" spans="6:7" x14ac:dyDescent="0.25">
      <c r="F139">
        <v>332.37754451816232</v>
      </c>
      <c r="G139">
        <v>368</v>
      </c>
    </row>
    <row r="140" spans="6:7" x14ac:dyDescent="0.25">
      <c r="F140">
        <v>332.908048633406</v>
      </c>
      <c r="G140">
        <v>368</v>
      </c>
    </row>
    <row r="141" spans="6:7" x14ac:dyDescent="0.25">
      <c r="F141">
        <v>332.44417606272214</v>
      </c>
      <c r="G141">
        <v>368</v>
      </c>
    </row>
    <row r="142" spans="6:7" x14ac:dyDescent="0.25">
      <c r="F142">
        <v>331.28162886070714</v>
      </c>
      <c r="G142">
        <v>368</v>
      </c>
    </row>
    <row r="143" spans="6:7" x14ac:dyDescent="0.25">
      <c r="F143">
        <v>329.72005747601833</v>
      </c>
      <c r="G143">
        <v>368</v>
      </c>
    </row>
    <row r="144" spans="6:7" x14ac:dyDescent="0.25">
      <c r="F144">
        <v>329.07841218059878</v>
      </c>
      <c r="G144">
        <v>368</v>
      </c>
    </row>
    <row r="145" spans="6:7" x14ac:dyDescent="0.25">
      <c r="F145">
        <v>329.42139602895355</v>
      </c>
      <c r="G145">
        <v>368</v>
      </c>
    </row>
    <row r="146" spans="6:7" x14ac:dyDescent="0.25">
      <c r="F146">
        <v>331.49796062324731</v>
      </c>
      <c r="G146">
        <v>368</v>
      </c>
    </row>
    <row r="147" spans="6:7" x14ac:dyDescent="0.25">
      <c r="F147">
        <v>333.63422044621927</v>
      </c>
      <c r="G147">
        <v>368</v>
      </c>
    </row>
    <row r="148" spans="6:7" x14ac:dyDescent="0.25">
      <c r="F148">
        <v>334.40934454019026</v>
      </c>
      <c r="G148">
        <v>368</v>
      </c>
    </row>
    <row r="149" spans="6:7" x14ac:dyDescent="0.25">
      <c r="F149">
        <v>335.08656420465121</v>
      </c>
      <c r="G149">
        <v>368</v>
      </c>
    </row>
    <row r="150" spans="6:7" x14ac:dyDescent="0.25">
      <c r="F150">
        <v>335.99239790379079</v>
      </c>
      <c r="G150">
        <v>368</v>
      </c>
    </row>
    <row r="151" spans="6:7" x14ac:dyDescent="0.25">
      <c r="F151">
        <v>336.73336261562309</v>
      </c>
      <c r="G151">
        <v>368</v>
      </c>
    </row>
    <row r="152" spans="6:7" x14ac:dyDescent="0.25">
      <c r="F152">
        <v>337.41808516558945</v>
      </c>
      <c r="G152">
        <v>368</v>
      </c>
    </row>
    <row r="153" spans="6:7" x14ac:dyDescent="0.25">
      <c r="F153">
        <v>338.03990637715106</v>
      </c>
      <c r="G153">
        <v>368</v>
      </c>
    </row>
    <row r="154" spans="6:7" x14ac:dyDescent="0.25">
      <c r="F154">
        <v>338.61282461927607</v>
      </c>
      <c r="G154">
        <v>368</v>
      </c>
    </row>
    <row r="155" spans="6:7" x14ac:dyDescent="0.25">
      <c r="F155">
        <v>339.14264396403246</v>
      </c>
      <c r="G155">
        <v>368</v>
      </c>
    </row>
    <row r="156" spans="6:7" x14ac:dyDescent="0.25">
      <c r="F156">
        <v>339.61422359359119</v>
      </c>
      <c r="G156">
        <v>368</v>
      </c>
    </row>
    <row r="157" spans="6:7" x14ac:dyDescent="0.25">
      <c r="F157">
        <v>339.57065031163307</v>
      </c>
      <c r="G157">
        <v>368</v>
      </c>
    </row>
    <row r="158" spans="6:7" x14ac:dyDescent="0.25">
      <c r="F158">
        <v>339.95968818179318</v>
      </c>
      <c r="G158">
        <v>368</v>
      </c>
    </row>
    <row r="159" spans="6:7" x14ac:dyDescent="0.25">
      <c r="F159">
        <v>339.63879926223512</v>
      </c>
      <c r="G159">
        <v>368</v>
      </c>
    </row>
    <row r="160" spans="6:7" x14ac:dyDescent="0.25">
      <c r="F160">
        <v>338.43881665613662</v>
      </c>
      <c r="G160">
        <v>368</v>
      </c>
    </row>
    <row r="161" spans="6:7" x14ac:dyDescent="0.25">
      <c r="F161">
        <v>339.18039806318563</v>
      </c>
      <c r="G161">
        <v>368</v>
      </c>
    </row>
    <row r="162" spans="6:7" x14ac:dyDescent="0.25">
      <c r="F162">
        <v>339.54103054649926</v>
      </c>
      <c r="G162">
        <v>368</v>
      </c>
    </row>
    <row r="163" spans="6:7" x14ac:dyDescent="0.25">
      <c r="F163">
        <v>340.65184190468278</v>
      </c>
      <c r="G163">
        <v>368</v>
      </c>
    </row>
    <row r="164" spans="6:7" x14ac:dyDescent="0.25">
      <c r="F164">
        <v>341.13779942203382</v>
      </c>
      <c r="G164">
        <v>368</v>
      </c>
    </row>
    <row r="165" spans="6:7" x14ac:dyDescent="0.25">
      <c r="F165">
        <v>340.66571393116885</v>
      </c>
      <c r="G165">
        <v>368</v>
      </c>
    </row>
    <row r="166" spans="6:7" x14ac:dyDescent="0.25">
      <c r="F166">
        <v>340.08465452750738</v>
      </c>
      <c r="G166">
        <v>368</v>
      </c>
    </row>
    <row r="167" spans="6:7" x14ac:dyDescent="0.25">
      <c r="F167">
        <v>339.52873436486595</v>
      </c>
      <c r="G167">
        <v>368</v>
      </c>
    </row>
    <row r="168" spans="6:7" x14ac:dyDescent="0.25">
      <c r="F168">
        <v>339.83900858179464</v>
      </c>
      <c r="G168">
        <v>368</v>
      </c>
    </row>
    <row r="169" spans="6:7" x14ac:dyDescent="0.25">
      <c r="F169">
        <v>341.05277342238452</v>
      </c>
      <c r="G169">
        <v>368</v>
      </c>
    </row>
    <row r="170" spans="6:7" x14ac:dyDescent="0.25">
      <c r="F170">
        <v>341.17776636930057</v>
      </c>
      <c r="G170">
        <v>368</v>
      </c>
    </row>
    <row r="171" spans="6:7" x14ac:dyDescent="0.25">
      <c r="F171">
        <v>341.28715030492486</v>
      </c>
      <c r="G171">
        <v>368</v>
      </c>
    </row>
    <row r="172" spans="6:7" x14ac:dyDescent="0.25">
      <c r="F172">
        <v>342.22038528115252</v>
      </c>
      <c r="G172">
        <v>368</v>
      </c>
    </row>
    <row r="173" spans="6:7" x14ac:dyDescent="0.25">
      <c r="F173">
        <v>342.78412188455849</v>
      </c>
      <c r="G173">
        <v>368</v>
      </c>
    </row>
    <row r="174" spans="6:7" x14ac:dyDescent="0.25">
      <c r="F174">
        <v>343.22841757650576</v>
      </c>
      <c r="G174">
        <v>368</v>
      </c>
    </row>
    <row r="175" spans="6:7" x14ac:dyDescent="0.25">
      <c r="F175">
        <v>343.64394074604007</v>
      </c>
      <c r="G175">
        <v>368</v>
      </c>
    </row>
    <row r="176" spans="6:7" x14ac:dyDescent="0.25">
      <c r="F176">
        <v>344.01833637175986</v>
      </c>
      <c r="G176">
        <v>368</v>
      </c>
    </row>
    <row r="177" spans="6:7" x14ac:dyDescent="0.25">
      <c r="F177">
        <v>344.3643977700587</v>
      </c>
      <c r="G177">
        <v>368</v>
      </c>
    </row>
    <row r="178" spans="6:7" x14ac:dyDescent="0.25">
      <c r="F178">
        <v>344.68676449559337</v>
      </c>
      <c r="G178">
        <v>368</v>
      </c>
    </row>
    <row r="179" spans="6:7" x14ac:dyDescent="0.25">
      <c r="F179">
        <v>344.98891679597978</v>
      </c>
      <c r="G179">
        <v>368</v>
      </c>
    </row>
    <row r="180" spans="6:7" x14ac:dyDescent="0.25">
      <c r="F180">
        <v>345.27358618957453</v>
      </c>
      <c r="G180">
        <v>368</v>
      </c>
    </row>
    <row r="181" spans="6:7" x14ac:dyDescent="0.25">
      <c r="F181">
        <v>345.542945281926</v>
      </c>
      <c r="G181">
        <v>368</v>
      </c>
    </row>
    <row r="182" spans="6:7" x14ac:dyDescent="0.25">
      <c r="F182">
        <v>345.79877453720951</v>
      </c>
      <c r="G182">
        <v>368</v>
      </c>
    </row>
    <row r="183" spans="6:7" x14ac:dyDescent="0.25">
      <c r="F183">
        <v>345.68897304217228</v>
      </c>
      <c r="G183">
        <v>368</v>
      </c>
    </row>
    <row r="184" spans="6:7" x14ac:dyDescent="0.25">
      <c r="F184">
        <v>345.758368613328</v>
      </c>
      <c r="G184">
        <v>368</v>
      </c>
    </row>
    <row r="185" spans="6:7" x14ac:dyDescent="0.25">
      <c r="F185">
        <v>345.73104945129904</v>
      </c>
      <c r="G185">
        <v>368</v>
      </c>
    </row>
    <row r="186" spans="6:7" x14ac:dyDescent="0.25">
      <c r="F186">
        <v>346.07176789057786</v>
      </c>
      <c r="G186">
        <v>368</v>
      </c>
    </row>
    <row r="187" spans="6:7" x14ac:dyDescent="0.25">
      <c r="F187">
        <v>346.44641692557485</v>
      </c>
      <c r="G187">
        <v>368</v>
      </c>
    </row>
    <row r="188" spans="6:7" x14ac:dyDescent="0.25">
      <c r="F188">
        <v>346.71687203977069</v>
      </c>
      <c r="G188">
        <v>368</v>
      </c>
    </row>
    <row r="189" spans="6:7" x14ac:dyDescent="0.25">
      <c r="F189">
        <v>346.94231207209714</v>
      </c>
      <c r="G189">
        <v>368</v>
      </c>
    </row>
    <row r="190" spans="6:7" x14ac:dyDescent="0.25">
      <c r="F190">
        <v>347.14487985172985</v>
      </c>
      <c r="G190">
        <v>368</v>
      </c>
    </row>
    <row r="191" spans="6:7" x14ac:dyDescent="0.25">
      <c r="F191">
        <v>347.23583891379673</v>
      </c>
      <c r="G191">
        <v>368</v>
      </c>
    </row>
    <row r="192" spans="6:7" x14ac:dyDescent="0.25">
      <c r="F192">
        <v>346.86985437073486</v>
      </c>
      <c r="G192">
        <v>368</v>
      </c>
    </row>
    <row r="193" spans="6:7" x14ac:dyDescent="0.25">
      <c r="F193">
        <v>346.49063592122201</v>
      </c>
      <c r="G193">
        <v>368</v>
      </c>
    </row>
    <row r="194" spans="6:7" x14ac:dyDescent="0.25">
      <c r="F194">
        <v>346.26114744604268</v>
      </c>
      <c r="G194">
        <v>368</v>
      </c>
    </row>
    <row r="195" spans="6:7" x14ac:dyDescent="0.25">
      <c r="F195">
        <v>346.47098714453949</v>
      </c>
      <c r="G195">
        <v>368</v>
      </c>
    </row>
    <row r="196" spans="6:7" x14ac:dyDescent="0.25">
      <c r="F196">
        <v>346.50755514520699</v>
      </c>
      <c r="G196">
        <v>368</v>
      </c>
    </row>
    <row r="197" spans="6:7" x14ac:dyDescent="0.25">
      <c r="F197">
        <v>346.98582946009412</v>
      </c>
      <c r="G197">
        <v>368</v>
      </c>
    </row>
    <row r="198" spans="6:7" x14ac:dyDescent="0.25">
      <c r="F198">
        <v>347.44448942315341</v>
      </c>
      <c r="G198">
        <v>368</v>
      </c>
    </row>
    <row r="199" spans="6:7" x14ac:dyDescent="0.25">
      <c r="F199">
        <v>347.31078602473076</v>
      </c>
      <c r="G199">
        <v>368</v>
      </c>
    </row>
    <row r="200" spans="6:7" x14ac:dyDescent="0.25">
      <c r="F200">
        <v>347.63201299940835</v>
      </c>
      <c r="G200">
        <v>368</v>
      </c>
    </row>
    <row r="201" spans="6:7" x14ac:dyDescent="0.25">
      <c r="F201">
        <v>347.93910211222556</v>
      </c>
      <c r="G201">
        <v>368</v>
      </c>
    </row>
    <row r="202" spans="6:7" x14ac:dyDescent="0.25">
      <c r="F202">
        <v>348.14041899713351</v>
      </c>
      <c r="G202">
        <v>368</v>
      </c>
    </row>
    <row r="203" spans="6:7" x14ac:dyDescent="0.25">
      <c r="F203">
        <v>348.3868360382923</v>
      </c>
      <c r="G203">
        <v>368</v>
      </c>
    </row>
    <row r="204" spans="6:7" x14ac:dyDescent="0.25">
      <c r="F204">
        <v>347.7791654276574</v>
      </c>
      <c r="G204">
        <v>368</v>
      </c>
    </row>
    <row r="205" spans="6:7" x14ac:dyDescent="0.25">
      <c r="F205">
        <v>347.05931314067271</v>
      </c>
      <c r="G205">
        <v>368</v>
      </c>
    </row>
    <row r="206" spans="6:7" x14ac:dyDescent="0.25">
      <c r="F206">
        <v>347.34919915918607</v>
      </c>
      <c r="G206">
        <v>368</v>
      </c>
    </row>
    <row r="207" spans="6:7" x14ac:dyDescent="0.25">
      <c r="F207">
        <v>347.98372855353711</v>
      </c>
      <c r="G207">
        <v>368</v>
      </c>
    </row>
    <row r="208" spans="6:7" x14ac:dyDescent="0.25">
      <c r="F208">
        <v>348.40308828420694</v>
      </c>
      <c r="G208">
        <v>368</v>
      </c>
    </row>
    <row r="209" spans="6:7" x14ac:dyDescent="0.25">
      <c r="F209">
        <v>348.69963338630225</v>
      </c>
      <c r="G209">
        <v>368</v>
      </c>
    </row>
    <row r="210" spans="6:7" x14ac:dyDescent="0.25">
      <c r="F210">
        <v>348.92381839015843</v>
      </c>
      <c r="G210">
        <v>368</v>
      </c>
    </row>
    <row r="211" spans="6:7" x14ac:dyDescent="0.25">
      <c r="F211">
        <v>349.11154273106564</v>
      </c>
      <c r="G211">
        <v>368</v>
      </c>
    </row>
    <row r="212" spans="6:7" x14ac:dyDescent="0.25">
      <c r="F212">
        <v>349.27722449770232</v>
      </c>
      <c r="G212">
        <v>368</v>
      </c>
    </row>
    <row r="213" spans="6:7" x14ac:dyDescent="0.25">
      <c r="F213">
        <v>349.42737573993344</v>
      </c>
      <c r="G213">
        <v>368</v>
      </c>
    </row>
    <row r="214" spans="6:7" x14ac:dyDescent="0.25">
      <c r="F214">
        <v>349.56559310700203</v>
      </c>
      <c r="G214">
        <v>368</v>
      </c>
    </row>
    <row r="215" spans="6:7" x14ac:dyDescent="0.25">
      <c r="F215">
        <v>349.69418869417223</v>
      </c>
      <c r="G215">
        <v>368</v>
      </c>
    </row>
    <row r="216" spans="6:7" x14ac:dyDescent="0.25">
      <c r="F216">
        <v>349.81479831494954</v>
      </c>
      <c r="G216">
        <v>368</v>
      </c>
    </row>
    <row r="217" spans="6:7" x14ac:dyDescent="0.25">
      <c r="F217">
        <v>349.92864527010386</v>
      </c>
      <c r="G217">
        <v>368</v>
      </c>
    </row>
    <row r="218" spans="6:7" x14ac:dyDescent="0.25">
      <c r="F218">
        <v>350.03667423101632</v>
      </c>
      <c r="G218">
        <v>368</v>
      </c>
    </row>
    <row r="219" spans="6:7" x14ac:dyDescent="0.25">
      <c r="F219">
        <v>350.13962953812342</v>
      </c>
      <c r="G219">
        <v>368</v>
      </c>
    </row>
    <row r="220" spans="6:7" x14ac:dyDescent="0.25">
      <c r="F220">
        <v>350.23810610053556</v>
      </c>
      <c r="G220">
        <v>368</v>
      </c>
    </row>
    <row r="221" spans="6:7" x14ac:dyDescent="0.25">
      <c r="F221">
        <v>349.89688841937414</v>
      </c>
      <c r="G221">
        <v>368</v>
      </c>
    </row>
    <row r="222" spans="6:7" x14ac:dyDescent="0.25">
      <c r="F222">
        <v>350.041651775952</v>
      </c>
      <c r="G222">
        <v>368</v>
      </c>
    </row>
    <row r="223" spans="6:7" x14ac:dyDescent="0.25">
      <c r="F223">
        <v>350.26826511053503</v>
      </c>
      <c r="G223">
        <v>368</v>
      </c>
    </row>
    <row r="224" spans="6:7" x14ac:dyDescent="0.25">
      <c r="F224">
        <v>350.4158691698396</v>
      </c>
      <c r="G224">
        <v>368</v>
      </c>
    </row>
    <row r="225" spans="6:7" x14ac:dyDescent="0.25">
      <c r="F225">
        <v>350.53116317015832</v>
      </c>
      <c r="G225">
        <v>368</v>
      </c>
    </row>
    <row r="226" spans="6:7" x14ac:dyDescent="0.25">
      <c r="F226">
        <v>350.17039601271836</v>
      </c>
      <c r="G226">
        <v>368</v>
      </c>
    </row>
    <row r="227" spans="6:7" x14ac:dyDescent="0.25">
      <c r="F227">
        <v>349.75215460112173</v>
      </c>
      <c r="G227">
        <v>368</v>
      </c>
    </row>
    <row r="228" spans="6:7" x14ac:dyDescent="0.25">
      <c r="F228">
        <v>349.7723971736865</v>
      </c>
      <c r="G228">
        <v>368</v>
      </c>
    </row>
    <row r="229" spans="6:7" x14ac:dyDescent="0.25">
      <c r="F229">
        <v>349.71529323535947</v>
      </c>
      <c r="G229">
        <v>368</v>
      </c>
    </row>
    <row r="230" spans="6:7" x14ac:dyDescent="0.25">
      <c r="F230">
        <v>350.14117947161071</v>
      </c>
      <c r="G230">
        <v>368</v>
      </c>
    </row>
    <row r="231" spans="6:7" x14ac:dyDescent="0.25">
      <c r="F231">
        <v>350.41728448537543</v>
      </c>
      <c r="G231">
        <v>368</v>
      </c>
    </row>
    <row r="232" spans="6:7" x14ac:dyDescent="0.25">
      <c r="F232">
        <v>350.61942580687315</v>
      </c>
      <c r="G232">
        <v>368</v>
      </c>
    </row>
    <row r="233" spans="6:7" x14ac:dyDescent="0.25">
      <c r="F233">
        <v>350.76821642541665</v>
      </c>
      <c r="G233">
        <v>368</v>
      </c>
    </row>
    <row r="234" spans="6:7" x14ac:dyDescent="0.25">
      <c r="F234">
        <v>350.88911794258007</v>
      </c>
      <c r="G234">
        <v>368</v>
      </c>
    </row>
    <row r="235" spans="6:7" x14ac:dyDescent="0.25">
      <c r="F235">
        <v>350.99418519537085</v>
      </c>
      <c r="G235">
        <v>368</v>
      </c>
    </row>
    <row r="236" spans="6:7" x14ac:dyDescent="0.25">
      <c r="F236">
        <v>351.0886045887803</v>
      </c>
      <c r="G236">
        <v>368</v>
      </c>
    </row>
    <row r="237" spans="6:7" x14ac:dyDescent="0.25">
      <c r="F237">
        <v>351.17505669706082</v>
      </c>
      <c r="G237">
        <v>368</v>
      </c>
    </row>
    <row r="238" spans="6:7" x14ac:dyDescent="0.25">
      <c r="F238">
        <v>351.25518600917565</v>
      </c>
      <c r="G238">
        <v>368</v>
      </c>
    </row>
    <row r="239" spans="6:7" x14ac:dyDescent="0.25">
      <c r="F239">
        <v>351.14667139260496</v>
      </c>
      <c r="G239">
        <v>368</v>
      </c>
    </row>
    <row r="240" spans="6:7" x14ac:dyDescent="0.25">
      <c r="F240">
        <v>350.35631023151421</v>
      </c>
      <c r="G240">
        <v>368</v>
      </c>
    </row>
    <row r="241" spans="6:7" x14ac:dyDescent="0.25">
      <c r="F241">
        <v>350.71054362024898</v>
      </c>
      <c r="G241">
        <v>368</v>
      </c>
    </row>
    <row r="242" spans="6:7" x14ac:dyDescent="0.25">
      <c r="F242">
        <v>350.43708842827829</v>
      </c>
      <c r="G242">
        <v>368</v>
      </c>
    </row>
    <row r="243" spans="6:7" x14ac:dyDescent="0.25">
      <c r="F243">
        <v>350.09355547700329</v>
      </c>
      <c r="G243">
        <v>368</v>
      </c>
    </row>
    <row r="244" spans="6:7" x14ac:dyDescent="0.25">
      <c r="F244">
        <v>350.30735596298615</v>
      </c>
      <c r="G244">
        <v>368</v>
      </c>
    </row>
    <row r="245" spans="6:7" x14ac:dyDescent="0.25">
      <c r="F245">
        <v>350.7174764434593</v>
      </c>
      <c r="G245">
        <v>368</v>
      </c>
    </row>
    <row r="246" spans="6:7" x14ac:dyDescent="0.25">
      <c r="F246">
        <v>350.56695120986063</v>
      </c>
      <c r="G246">
        <v>368</v>
      </c>
    </row>
    <row r="247" spans="6:7" x14ac:dyDescent="0.25">
      <c r="F247">
        <v>350.54502396808317</v>
      </c>
      <c r="G247">
        <v>368</v>
      </c>
    </row>
    <row r="248" spans="6:7" x14ac:dyDescent="0.25">
      <c r="F248">
        <v>350.90051880032553</v>
      </c>
      <c r="G248">
        <v>368</v>
      </c>
    </row>
    <row r="249" spans="6:7" x14ac:dyDescent="0.25">
      <c r="F249">
        <v>350.46749532935422</v>
      </c>
      <c r="G249">
        <v>368</v>
      </c>
    </row>
    <row r="250" spans="6:7" x14ac:dyDescent="0.25">
      <c r="F250">
        <v>350.78963675612857</v>
      </c>
      <c r="G250">
        <v>368</v>
      </c>
    </row>
    <row r="251" spans="6:7" x14ac:dyDescent="0.25">
      <c r="F251">
        <v>351.07750486431576</v>
      </c>
      <c r="G251">
        <v>368</v>
      </c>
    </row>
    <row r="252" spans="6:7" x14ac:dyDescent="0.25">
      <c r="F252">
        <v>351.27806230175793</v>
      </c>
      <c r="G252">
        <v>368</v>
      </c>
    </row>
    <row r="253" spans="6:7" x14ac:dyDescent="0.25">
      <c r="F253">
        <v>351.43086580833528</v>
      </c>
      <c r="G253">
        <v>368</v>
      </c>
    </row>
    <row r="254" spans="6:7" x14ac:dyDescent="0.25">
      <c r="F254">
        <v>351.54680929724793</v>
      </c>
      <c r="G254">
        <v>368</v>
      </c>
    </row>
    <row r="255" spans="6:7" x14ac:dyDescent="0.25">
      <c r="F255">
        <v>351.6310056249884</v>
      </c>
      <c r="G255">
        <v>368</v>
      </c>
    </row>
    <row r="256" spans="6:7" x14ac:dyDescent="0.25">
      <c r="F256">
        <v>351.08010329762556</v>
      </c>
      <c r="G256">
        <v>368</v>
      </c>
    </row>
    <row r="257" spans="6:7" x14ac:dyDescent="0.25">
      <c r="F257">
        <v>351.2864949745632</v>
      </c>
      <c r="G257">
        <v>368</v>
      </c>
    </row>
    <row r="258" spans="6:7" x14ac:dyDescent="0.25">
      <c r="F258">
        <v>350.90353694758284</v>
      </c>
      <c r="G258">
        <v>368</v>
      </c>
    </row>
    <row r="259" spans="6:7" x14ac:dyDescent="0.25">
      <c r="F259">
        <v>349.9163406058986</v>
      </c>
      <c r="G259">
        <v>368</v>
      </c>
    </row>
    <row r="260" spans="6:7" x14ac:dyDescent="0.25">
      <c r="F260">
        <v>349.51864264013989</v>
      </c>
      <c r="G260">
        <v>368</v>
      </c>
    </row>
    <row r="261" spans="6:7" x14ac:dyDescent="0.25">
      <c r="F261">
        <v>349.5217974039146</v>
      </c>
      <c r="G261">
        <v>368</v>
      </c>
    </row>
    <row r="262" spans="6:7" x14ac:dyDescent="0.25">
      <c r="F262">
        <v>349.97111403561621</v>
      </c>
      <c r="G262">
        <v>368</v>
      </c>
    </row>
    <row r="263" spans="6:7" x14ac:dyDescent="0.25">
      <c r="F263">
        <v>350.53144258423987</v>
      </c>
      <c r="G263">
        <v>368</v>
      </c>
    </row>
    <row r="264" spans="6:7" x14ac:dyDescent="0.25">
      <c r="F264">
        <v>350.6896492297243</v>
      </c>
      <c r="G264">
        <v>368</v>
      </c>
    </row>
    <row r="265" spans="6:7" x14ac:dyDescent="0.25">
      <c r="F265">
        <v>350.86978726446898</v>
      </c>
      <c r="G265">
        <v>368</v>
      </c>
    </row>
    <row r="266" spans="6:7" x14ac:dyDescent="0.25">
      <c r="F266">
        <v>350.98685222907488</v>
      </c>
      <c r="G266">
        <v>368</v>
      </c>
    </row>
    <row r="267" spans="6:7" x14ac:dyDescent="0.25">
      <c r="F267">
        <v>350.7817944295731</v>
      </c>
      <c r="G267">
        <v>368</v>
      </c>
    </row>
    <row r="268" spans="6:7" x14ac:dyDescent="0.25">
      <c r="F268">
        <v>348.62547527442973</v>
      </c>
      <c r="G268">
        <v>368</v>
      </c>
    </row>
    <row r="269" spans="6:7" x14ac:dyDescent="0.25">
      <c r="F269">
        <v>347.92494456297544</v>
      </c>
      <c r="G269">
        <v>368</v>
      </c>
    </row>
    <row r="270" spans="6:7" x14ac:dyDescent="0.25">
      <c r="F270">
        <v>347.31697469167648</v>
      </c>
      <c r="G270">
        <v>368</v>
      </c>
    </row>
    <row r="271" spans="6:7" x14ac:dyDescent="0.25">
      <c r="F271">
        <v>346.59850453311645</v>
      </c>
      <c r="G271">
        <v>368</v>
      </c>
    </row>
    <row r="272" spans="6:7" x14ac:dyDescent="0.25">
      <c r="F272">
        <v>347.07572311528509</v>
      </c>
      <c r="G272">
        <v>368</v>
      </c>
    </row>
    <row r="273" spans="6:7" x14ac:dyDescent="0.25">
      <c r="F273">
        <v>348.05747832098785</v>
      </c>
      <c r="G273">
        <v>368</v>
      </c>
    </row>
    <row r="274" spans="6:7" x14ac:dyDescent="0.25">
      <c r="F274">
        <v>348.96617604148236</v>
      </c>
      <c r="G274">
        <v>368</v>
      </c>
    </row>
    <row r="275" spans="6:7" x14ac:dyDescent="0.25">
      <c r="F275">
        <v>349.02743474476182</v>
      </c>
      <c r="G275">
        <v>368</v>
      </c>
    </row>
    <row r="276" spans="6:7" x14ac:dyDescent="0.25">
      <c r="F276">
        <v>349.22163159876987</v>
      </c>
      <c r="G276">
        <v>368</v>
      </c>
    </row>
    <row r="277" spans="6:7" x14ac:dyDescent="0.25">
      <c r="F277">
        <v>348.7458197877545</v>
      </c>
      <c r="G277">
        <v>368</v>
      </c>
    </row>
    <row r="278" spans="6:7" x14ac:dyDescent="0.25">
      <c r="F278">
        <v>345.93494629729804</v>
      </c>
      <c r="G278">
        <v>368</v>
      </c>
    </row>
    <row r="279" spans="6:7" x14ac:dyDescent="0.25">
      <c r="F279">
        <v>344.77318310031353</v>
      </c>
      <c r="G279">
        <v>368</v>
      </c>
    </row>
    <row r="280" spans="6:7" x14ac:dyDescent="0.25">
      <c r="F280">
        <v>345.23862299067747</v>
      </c>
      <c r="G280">
        <v>368</v>
      </c>
    </row>
    <row r="281" spans="6:7" x14ac:dyDescent="0.25">
      <c r="F281">
        <v>345.83754087360444</v>
      </c>
      <c r="G281">
        <v>368</v>
      </c>
    </row>
    <row r="282" spans="6:7" x14ac:dyDescent="0.25">
      <c r="F282">
        <v>346.8374497374212</v>
      </c>
      <c r="G282">
        <v>368</v>
      </c>
    </row>
    <row r="283" spans="6:7" x14ac:dyDescent="0.25">
      <c r="F283">
        <v>346.59822965760952</v>
      </c>
      <c r="G283">
        <v>368</v>
      </c>
    </row>
    <row r="284" spans="6:7" x14ac:dyDescent="0.25">
      <c r="F284">
        <v>346.75986625177046</v>
      </c>
      <c r="G284">
        <v>368</v>
      </c>
    </row>
    <row r="285" spans="6:7" x14ac:dyDescent="0.25">
      <c r="F285">
        <v>347.04623071114298</v>
      </c>
      <c r="G285">
        <v>368</v>
      </c>
    </row>
    <row r="286" spans="6:7" x14ac:dyDescent="0.25">
      <c r="F286">
        <v>347.53287708101857</v>
      </c>
      <c r="G286">
        <v>368</v>
      </c>
    </row>
    <row r="287" spans="6:7" x14ac:dyDescent="0.25">
      <c r="F287">
        <v>348.22136450998244</v>
      </c>
      <c r="G287">
        <v>368</v>
      </c>
    </row>
    <row r="288" spans="6:7" x14ac:dyDescent="0.25">
      <c r="F288">
        <v>348.32760945510375</v>
      </c>
      <c r="G288">
        <v>368</v>
      </c>
    </row>
    <row r="289" spans="6:7" x14ac:dyDescent="0.25">
      <c r="F289">
        <v>348.28698561810415</v>
      </c>
      <c r="G289">
        <v>368</v>
      </c>
    </row>
    <row r="290" spans="6:7" x14ac:dyDescent="0.25">
      <c r="F290">
        <v>348.64551513726394</v>
      </c>
      <c r="G290">
        <v>368</v>
      </c>
    </row>
    <row r="291" spans="6:7" x14ac:dyDescent="0.25">
      <c r="F291">
        <v>347.89917060134519</v>
      </c>
      <c r="G291">
        <v>368</v>
      </c>
    </row>
    <row r="292" spans="6:7" x14ac:dyDescent="0.25">
      <c r="F292">
        <v>346.90382627704764</v>
      </c>
      <c r="G292">
        <v>368</v>
      </c>
    </row>
    <row r="293" spans="6:7" x14ac:dyDescent="0.25">
      <c r="F293">
        <v>347.2318306354419</v>
      </c>
      <c r="G293">
        <v>368</v>
      </c>
    </row>
    <row r="294" spans="6:7" x14ac:dyDescent="0.25">
      <c r="F294">
        <v>346.76527604285025</v>
      </c>
      <c r="G294">
        <v>368</v>
      </c>
    </row>
    <row r="295" spans="6:7" x14ac:dyDescent="0.25">
      <c r="F295">
        <v>346.38601574214476</v>
      </c>
      <c r="G295">
        <v>368</v>
      </c>
    </row>
    <row r="296" spans="6:7" x14ac:dyDescent="0.25">
      <c r="F296">
        <v>346.41238652626373</v>
      </c>
      <c r="G296">
        <v>368</v>
      </c>
    </row>
    <row r="297" spans="6:7" x14ac:dyDescent="0.25">
      <c r="F297">
        <v>346.00285667118561</v>
      </c>
      <c r="G297">
        <v>368</v>
      </c>
    </row>
    <row r="298" spans="6:7" x14ac:dyDescent="0.25">
      <c r="F298">
        <v>345.21138967776409</v>
      </c>
      <c r="G298">
        <v>368</v>
      </c>
    </row>
    <row r="299" spans="6:7" x14ac:dyDescent="0.25">
      <c r="F299">
        <v>345.10516113181285</v>
      </c>
      <c r="G299">
        <v>368</v>
      </c>
    </row>
    <row r="300" spans="6:7" x14ac:dyDescent="0.25">
      <c r="F300">
        <v>345.21203011934574</v>
      </c>
      <c r="G300">
        <v>368</v>
      </c>
    </row>
    <row r="301" spans="6:7" x14ac:dyDescent="0.25">
      <c r="F301">
        <v>344.31421145141576</v>
      </c>
      <c r="G301">
        <v>368</v>
      </c>
    </row>
    <row r="302" spans="6:7" x14ac:dyDescent="0.25">
      <c r="F302">
        <v>343.46230213278807</v>
      </c>
      <c r="G302">
        <v>368</v>
      </c>
    </row>
    <row r="303" spans="6:7" x14ac:dyDescent="0.25">
      <c r="F303">
        <v>341.36995402752467</v>
      </c>
      <c r="G303">
        <v>368</v>
      </c>
    </row>
    <row r="304" spans="6:7" x14ac:dyDescent="0.25">
      <c r="F304">
        <v>340.96620233136019</v>
      </c>
      <c r="G304">
        <v>368</v>
      </c>
    </row>
    <row r="305" spans="6:7" x14ac:dyDescent="0.25">
      <c r="F305">
        <v>338.19674281593296</v>
      </c>
      <c r="G305">
        <v>368</v>
      </c>
    </row>
    <row r="306" spans="6:7" x14ac:dyDescent="0.25">
      <c r="F306">
        <v>338.58160451372828</v>
      </c>
      <c r="G306">
        <v>368</v>
      </c>
    </row>
    <row r="307" spans="6:7" x14ac:dyDescent="0.25">
      <c r="F307">
        <v>337.18544932266457</v>
      </c>
      <c r="G307">
        <v>368</v>
      </c>
    </row>
    <row r="308" spans="6:7" x14ac:dyDescent="0.25">
      <c r="F308">
        <v>335.05379792134977</v>
      </c>
      <c r="G308">
        <v>368</v>
      </c>
    </row>
    <row r="309" spans="6:7" x14ac:dyDescent="0.25">
      <c r="F309">
        <v>335.50645075840265</v>
      </c>
      <c r="G309">
        <v>368</v>
      </c>
    </row>
    <row r="310" spans="6:7" x14ac:dyDescent="0.25">
      <c r="F310">
        <v>335.83258363255936</v>
      </c>
      <c r="G310">
        <v>368</v>
      </c>
    </row>
    <row r="311" spans="6:7" x14ac:dyDescent="0.25">
      <c r="F311">
        <v>333.07146787865935</v>
      </c>
      <c r="G311">
        <v>368</v>
      </c>
    </row>
    <row r="312" spans="6:7" x14ac:dyDescent="0.25">
      <c r="F312">
        <v>330.68366795166031</v>
      </c>
      <c r="G312">
        <v>368</v>
      </c>
    </row>
    <row r="313" spans="6:7" x14ac:dyDescent="0.25">
      <c r="F313">
        <v>330.87798321147409</v>
      </c>
      <c r="G313">
        <v>368</v>
      </c>
    </row>
    <row r="314" spans="6:7" x14ac:dyDescent="0.25">
      <c r="F314">
        <v>331.40176839344451</v>
      </c>
      <c r="G314">
        <v>368</v>
      </c>
    </row>
    <row r="315" spans="6:7" x14ac:dyDescent="0.25">
      <c r="F315">
        <v>332.03862178042931</v>
      </c>
      <c r="G315">
        <v>368</v>
      </c>
    </row>
    <row r="316" spans="6:7" x14ac:dyDescent="0.25">
      <c r="F316">
        <v>334.06758226984698</v>
      </c>
      <c r="G316">
        <v>361.1471652128663</v>
      </c>
    </row>
    <row r="317" spans="6:7" x14ac:dyDescent="0.25">
      <c r="F317">
        <v>334.8491933234456</v>
      </c>
      <c r="G317">
        <v>368</v>
      </c>
    </row>
    <row r="318" spans="6:7" x14ac:dyDescent="0.25">
      <c r="F318">
        <v>335.03346498318763</v>
      </c>
      <c r="G318">
        <v>368</v>
      </c>
    </row>
    <row r="319" spans="6:7" x14ac:dyDescent="0.25">
      <c r="F319">
        <v>334.79120386111617</v>
      </c>
      <c r="G319">
        <v>368</v>
      </c>
    </row>
    <row r="320" spans="6:7" x14ac:dyDescent="0.25">
      <c r="F320">
        <v>333.6991783615419</v>
      </c>
      <c r="G320">
        <v>368</v>
      </c>
    </row>
    <row r="321" spans="6:7" x14ac:dyDescent="0.25">
      <c r="F321">
        <v>331.68417655073245</v>
      </c>
      <c r="G321">
        <v>368</v>
      </c>
    </row>
    <row r="322" spans="6:7" x14ac:dyDescent="0.25">
      <c r="F322">
        <v>330.99282722005455</v>
      </c>
      <c r="G322">
        <v>368</v>
      </c>
    </row>
    <row r="323" spans="6:7" x14ac:dyDescent="0.25">
      <c r="F323">
        <v>329.85453513044922</v>
      </c>
      <c r="G323">
        <v>368</v>
      </c>
    </row>
    <row r="324" spans="6:7" x14ac:dyDescent="0.25">
      <c r="F324">
        <v>326.16250415194276</v>
      </c>
      <c r="G324">
        <v>368</v>
      </c>
    </row>
    <row r="325" spans="6:7" x14ac:dyDescent="0.25">
      <c r="F325">
        <v>324.91863675967653</v>
      </c>
      <c r="G325">
        <v>368</v>
      </c>
    </row>
    <row r="326" spans="6:7" x14ac:dyDescent="0.25">
      <c r="F326">
        <v>323.56874415805822</v>
      </c>
      <c r="G326">
        <v>368</v>
      </c>
    </row>
    <row r="327" spans="6:7" x14ac:dyDescent="0.25">
      <c r="F327">
        <v>326.2764084739128</v>
      </c>
      <c r="G327">
        <v>368</v>
      </c>
    </row>
    <row r="328" spans="6:7" x14ac:dyDescent="0.25">
      <c r="F328">
        <v>326.65819634091264</v>
      </c>
      <c r="G328">
        <v>351.19791137324239</v>
      </c>
    </row>
    <row r="329" spans="6:7" x14ac:dyDescent="0.25">
      <c r="F329">
        <v>327.35926230893898</v>
      </c>
      <c r="G329">
        <v>368</v>
      </c>
    </row>
    <row r="330" spans="6:7" x14ac:dyDescent="0.25">
      <c r="F330">
        <v>324.9905259964678</v>
      </c>
      <c r="G330">
        <v>353.87689544156291</v>
      </c>
    </row>
    <row r="331" spans="6:7" x14ac:dyDescent="0.25">
      <c r="F331">
        <v>322.17062690728039</v>
      </c>
      <c r="G331">
        <v>341.39365051134985</v>
      </c>
    </row>
    <row r="332" spans="6:7" x14ac:dyDescent="0.25">
      <c r="F332">
        <v>320.21658019279602</v>
      </c>
      <c r="G332">
        <v>368</v>
      </c>
    </row>
    <row r="333" spans="6:7" x14ac:dyDescent="0.25">
      <c r="F333">
        <v>320.52308641516714</v>
      </c>
      <c r="G333">
        <v>368</v>
      </c>
    </row>
    <row r="334" spans="6:7" x14ac:dyDescent="0.25">
      <c r="F334">
        <v>319.98180434698077</v>
      </c>
      <c r="G334">
        <v>368</v>
      </c>
    </row>
    <row r="335" spans="6:7" x14ac:dyDescent="0.25">
      <c r="F335">
        <v>320.34903148756672</v>
      </c>
      <c r="G335">
        <v>368</v>
      </c>
    </row>
    <row r="336" spans="6:7" x14ac:dyDescent="0.25">
      <c r="F336">
        <v>318.3316994576706</v>
      </c>
      <c r="G336">
        <v>368</v>
      </c>
    </row>
    <row r="337" spans="6:7" x14ac:dyDescent="0.25">
      <c r="F337">
        <v>316.94254025192021</v>
      </c>
      <c r="G337">
        <v>368</v>
      </c>
    </row>
    <row r="338" spans="6:7" x14ac:dyDescent="0.25">
      <c r="F338">
        <v>319.02808446842704</v>
      </c>
      <c r="G338">
        <v>368</v>
      </c>
    </row>
    <row r="339" spans="6:7" x14ac:dyDescent="0.25">
      <c r="F339">
        <v>319.68094748894356</v>
      </c>
      <c r="G339">
        <v>368</v>
      </c>
    </row>
    <row r="340" spans="6:7" x14ac:dyDescent="0.25">
      <c r="F340">
        <v>319.1350111239413</v>
      </c>
      <c r="G340">
        <v>368</v>
      </c>
    </row>
    <row r="341" spans="6:7" x14ac:dyDescent="0.25">
      <c r="F341">
        <v>317.24102514266684</v>
      </c>
      <c r="G341">
        <v>368</v>
      </c>
    </row>
    <row r="342" spans="6:7" x14ac:dyDescent="0.25">
      <c r="F342">
        <v>316.24849896057913</v>
      </c>
      <c r="G342">
        <v>331.66542312994011</v>
      </c>
    </row>
    <row r="343" spans="6:7" x14ac:dyDescent="0.25">
      <c r="F343">
        <v>317.22728520353178</v>
      </c>
      <c r="G343">
        <v>368</v>
      </c>
    </row>
    <row r="344" spans="6:7" x14ac:dyDescent="0.25">
      <c r="F344">
        <v>316.02517214725782</v>
      </c>
      <c r="G344">
        <v>365.21567515255094</v>
      </c>
    </row>
    <row r="345" spans="6:7" x14ac:dyDescent="0.25">
      <c r="F345">
        <v>314.99989392751701</v>
      </c>
      <c r="G345">
        <v>368</v>
      </c>
    </row>
    <row r="346" spans="6:7" x14ac:dyDescent="0.25">
      <c r="F346">
        <v>315.86889282760217</v>
      </c>
      <c r="G346">
        <v>368</v>
      </c>
    </row>
    <row r="347" spans="6:7" x14ac:dyDescent="0.25">
      <c r="F347">
        <v>314.38518907314381</v>
      </c>
      <c r="G347">
        <v>334.20060169426108</v>
      </c>
    </row>
    <row r="348" spans="6:7" x14ac:dyDescent="0.25">
      <c r="F348">
        <v>313.38837601756273</v>
      </c>
      <c r="G348">
        <v>368</v>
      </c>
    </row>
    <row r="349" spans="6:7" x14ac:dyDescent="0.25">
      <c r="F349">
        <v>312.61814046405829</v>
      </c>
      <c r="G349">
        <v>368</v>
      </c>
    </row>
    <row r="350" spans="6:7" x14ac:dyDescent="0.25">
      <c r="F350">
        <v>311.99150531228707</v>
      </c>
      <c r="G350">
        <v>368</v>
      </c>
    </row>
    <row r="351" spans="6:7" x14ac:dyDescent="0.25">
      <c r="F351">
        <v>311.45988467110851</v>
      </c>
      <c r="G351">
        <v>348.08433565173505</v>
      </c>
    </row>
    <row r="352" spans="6:7" x14ac:dyDescent="0.25">
      <c r="F352">
        <v>310.99591457939982</v>
      </c>
      <c r="G352">
        <v>359.28401067412557</v>
      </c>
    </row>
    <row r="353" spans="6:7" x14ac:dyDescent="0.25">
      <c r="F353">
        <v>310.58272707917587</v>
      </c>
      <c r="G353">
        <v>339.24695064285584</v>
      </c>
    </row>
    <row r="354" spans="6:7" x14ac:dyDescent="0.25">
      <c r="F354">
        <v>310.209297789532</v>
      </c>
      <c r="G354">
        <v>364.88522052990106</v>
      </c>
    </row>
    <row r="355" spans="6:7" x14ac:dyDescent="0.25">
      <c r="F355">
        <v>309.86798303392737</v>
      </c>
      <c r="G355">
        <v>336.19226998015597</v>
      </c>
    </row>
    <row r="356" spans="6:7" x14ac:dyDescent="0.25">
      <c r="F356">
        <v>312.030061176743</v>
      </c>
      <c r="G356">
        <v>341.93089681359834</v>
      </c>
    </row>
    <row r="357" spans="6:7" x14ac:dyDescent="0.25">
      <c r="F357">
        <v>312.11084695682166</v>
      </c>
      <c r="G357">
        <v>352.89272319702815</v>
      </c>
    </row>
    <row r="358" spans="6:7" x14ac:dyDescent="0.25">
      <c r="F358">
        <v>312.54409289970329</v>
      </c>
      <c r="G358">
        <v>348.8057056073784</v>
      </c>
    </row>
    <row r="359" spans="6:7" x14ac:dyDescent="0.25">
      <c r="F359">
        <v>311.38714993653286</v>
      </c>
      <c r="G359">
        <v>333.86831313451336</v>
      </c>
    </row>
    <row r="360" spans="6:7" x14ac:dyDescent="0.25">
      <c r="F360">
        <v>310.48511600328072</v>
      </c>
      <c r="G360">
        <v>333.30690288606525</v>
      </c>
    </row>
    <row r="361" spans="6:7" x14ac:dyDescent="0.25">
      <c r="F361">
        <v>309.83323605372652</v>
      </c>
      <c r="G361">
        <v>368</v>
      </c>
    </row>
    <row r="362" spans="6:7" x14ac:dyDescent="0.25">
      <c r="F362">
        <v>309.31780377458847</v>
      </c>
      <c r="G362">
        <v>368</v>
      </c>
    </row>
    <row r="363" spans="6:7" x14ac:dyDescent="0.25">
      <c r="F363">
        <v>308.8857971193944</v>
      </c>
      <c r="G363">
        <v>368</v>
      </c>
    </row>
    <row r="364" spans="6:7" x14ac:dyDescent="0.25">
      <c r="F364">
        <v>308.50886457366636</v>
      </c>
      <c r="G364">
        <v>347.04377013436539</v>
      </c>
    </row>
    <row r="365" spans="6:7" x14ac:dyDescent="0.25">
      <c r="F365">
        <v>308.94050574149304</v>
      </c>
      <c r="G365">
        <v>368</v>
      </c>
    </row>
    <row r="366" spans="6:7" x14ac:dyDescent="0.25">
      <c r="F366">
        <v>308.36117853345559</v>
      </c>
      <c r="G366">
        <v>322.51187117884206</v>
      </c>
    </row>
    <row r="367" spans="6:7" x14ac:dyDescent="0.25">
      <c r="F367">
        <v>307.93720340117096</v>
      </c>
      <c r="G367">
        <v>368</v>
      </c>
    </row>
    <row r="368" spans="6:7" x14ac:dyDescent="0.25">
      <c r="F368">
        <v>307.59007445547309</v>
      </c>
      <c r="G368">
        <v>335.01028108332594</v>
      </c>
    </row>
    <row r="369" spans="6:7" x14ac:dyDescent="0.25">
      <c r="F369">
        <v>307.28982716753734</v>
      </c>
      <c r="G369">
        <v>342.87019250556011</v>
      </c>
    </row>
    <row r="370" spans="6:7" x14ac:dyDescent="0.25">
      <c r="F370">
        <v>307.02226396770061</v>
      </c>
      <c r="G370">
        <v>368</v>
      </c>
    </row>
    <row r="371" spans="6:7" x14ac:dyDescent="0.25">
      <c r="F371">
        <v>306.77908317358037</v>
      </c>
      <c r="G371">
        <v>368</v>
      </c>
    </row>
    <row r="372" spans="6:7" x14ac:dyDescent="0.25">
      <c r="F372">
        <v>306.55471962770156</v>
      </c>
      <c r="G372">
        <v>346.62983663278118</v>
      </c>
    </row>
    <row r="373" spans="6:7" x14ac:dyDescent="0.25">
      <c r="F373">
        <v>306.34525956488653</v>
      </c>
      <c r="G373">
        <v>368</v>
      </c>
    </row>
    <row r="374" spans="6:7" x14ac:dyDescent="0.25">
      <c r="F374">
        <v>306.14809918592533</v>
      </c>
      <c r="G374">
        <v>351.76250597001996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component_1</vt:lpstr>
      <vt:lpstr>component_2</vt:lpstr>
      <vt:lpstr>generic tests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</dc:creator>
  <cp:lastModifiedBy>edwar</cp:lastModifiedBy>
  <dcterms:created xsi:type="dcterms:W3CDTF">2022-05-18T12:02:03Z</dcterms:created>
  <dcterms:modified xsi:type="dcterms:W3CDTF">2022-06-09T20:21:48Z</dcterms:modified>
</cp:coreProperties>
</file>