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arvajal\Downloads\COMFAMA\COMFAMA-AFILIACIONES\"/>
    </mc:Choice>
  </mc:AlternateContent>
  <xr:revisionPtr revIDLastSave="0" documentId="13_ncr:1_{7DD375D5-C55F-4F22-BA78-754204FD560F}" xr6:coauthVersionLast="47" xr6:coauthVersionMax="47" xr10:uidLastSave="{00000000-0000-0000-0000-000000000000}"/>
  <bookViews>
    <workbookView xWindow="0" yWindow="0" windowWidth="20490" windowHeight="8130" firstSheet="1" activeTab="1" xr2:uid="{01234052-54E8-44B6-A380-2EFFB3FA9BA1}"/>
  </bookViews>
  <sheets>
    <sheet name="Casos a automatizar" sheetId="2" r:id="rId1"/>
    <sheet name="ROI - ESTIMAD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3" l="1"/>
  <c r="G37" i="3" l="1"/>
  <c r="G34" i="3"/>
  <c r="H29" i="3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C3" i="3"/>
  <c r="C4" i="3" s="1"/>
  <c r="C5" i="3" l="1"/>
  <c r="E4" i="3"/>
  <c r="E3" i="3"/>
  <c r="C6" i="3" l="1"/>
  <c r="C7" i="3" s="1"/>
  <c r="C8" i="3" s="1"/>
  <c r="C9" i="3" s="1"/>
  <c r="C10" i="3" s="1"/>
  <c r="C11" i="3" s="1"/>
  <c r="C12" i="3" s="1"/>
  <c r="C13" i="3" s="1"/>
  <c r="C14" i="3" s="1"/>
  <c r="C15" i="3" s="1"/>
  <c r="E5" i="3"/>
  <c r="C16" i="3" l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D3" i="2"/>
</calcChain>
</file>

<file path=xl/sharedStrings.xml><?xml version="1.0" encoding="utf-8"?>
<sst xmlns="http://schemas.openxmlformats.org/spreadsheetml/2006/main" count="89" uniqueCount="59">
  <si>
    <t>Fecha de Inicio del Proyecto</t>
  </si>
  <si>
    <t>Descripcion</t>
  </si>
  <si>
    <t>Responsable</t>
  </si>
  <si>
    <t>Cumplimiento</t>
  </si>
  <si>
    <t>Horas</t>
  </si>
  <si>
    <t>Observaciones</t>
  </si>
  <si>
    <t>Desfases</t>
  </si>
  <si>
    <t>Casos de prueba</t>
  </si>
  <si>
    <t>Pensionado</t>
  </si>
  <si>
    <t>Afiliacion Pensionado - Retomar Incompleto</t>
  </si>
  <si>
    <t>Analista CH</t>
  </si>
  <si>
    <t>Afiliacion Pensionado - Retomar Rechazado</t>
  </si>
  <si>
    <t>Afiliacion Pensionado - Retomar afiliado con inconsistencia</t>
  </si>
  <si>
    <t>Afiliacion Pensionado 25 años - Retomar Incompleto</t>
  </si>
  <si>
    <t>Afiliacion Pensionado 25 años - Retomar Rechazado</t>
  </si>
  <si>
    <t>Afiliacion Pensionado 25 años - Retomar afiliado con inconsistencia</t>
  </si>
  <si>
    <t>Afiliacion Pensionado con Entidad -  Retomar Incompleto</t>
  </si>
  <si>
    <t>Afiliacion Pensionado con Entidad - Retomar Rechazado</t>
  </si>
  <si>
    <t>Afiliacion Pensionado con Entidad -  Retomar afiliado con inconsistencia</t>
  </si>
  <si>
    <t>Dependientes</t>
  </si>
  <si>
    <t>Afiliacion Trabajador Dependiente Soltero - Retomar Inconpleto</t>
  </si>
  <si>
    <t>Afiliacion Trabajador Dependiente  Soltero  - Retomar Rechazado</t>
  </si>
  <si>
    <t>Afiliacion Trabajador Dependiente  Soltero  - Retomar afiliado con inconsistencia</t>
  </si>
  <si>
    <t>Afiliacion Trabajador Dependiente Con GrupoFamiliar Con Padres - Retomar Incompleto</t>
  </si>
  <si>
    <t>Afiliacion Trabajador Dependiente Con GrupoFamiliar Con Padres - Retomar Rechazado</t>
  </si>
  <si>
    <t>Afiliacion Trabajador Dependiente Con GrupoFamiliar Con Padres - Retomar afiliado con inconsistencia</t>
  </si>
  <si>
    <t>Afiliacion Trabajador Dependiente Con GrupoFamiliar Sin Padres - Retomar Incompleto</t>
  </si>
  <si>
    <t>Afiliacion Trabajador Dependiente Con GrupoFamiliar Sin Padres - Retomar Rechazado</t>
  </si>
  <si>
    <t>Afiliacion Trabajador Dependiente Con GrupoFamiliar Sin Padres - Retomar afiliado con inconsistencia</t>
  </si>
  <si>
    <t>Empleador</t>
  </si>
  <si>
    <t>Afiliacion Juridica - Retomar Incompleto</t>
  </si>
  <si>
    <t>Afiliacion Juridica - Retomar Rechazado</t>
  </si>
  <si>
    <t>Afiliacion Natural - Retomar Incompleto</t>
  </si>
  <si>
    <t>Afiliacion Natural - Retomar Rechazado</t>
  </si>
  <si>
    <t>Independientes</t>
  </si>
  <si>
    <t>Afiliacion Independiente Soltero</t>
  </si>
  <si>
    <t>Afiliacion Independiente - Retomar Incompleto</t>
  </si>
  <si>
    <t>Afiliacion Independiente - Retomar Rechazado</t>
  </si>
  <si>
    <t>Afiliacion Independiente - Retomar afiliacion con inconsistencia</t>
  </si>
  <si>
    <t>Afiliacion Independiente Sin padre y madre en el grupo Familiar - Retomar Incompleto</t>
  </si>
  <si>
    <t>Afiliacion Independiente Sin padre y madre en el grupo Familiar - Retomar Rechazado</t>
  </si>
  <si>
    <t>Afiliacion Independiente Sin padre y madre en el grupo Familiar - Retomar afiliado con inconsistencia</t>
  </si>
  <si>
    <t>Afiliacion Independiente con Entidad - Retomar Incompleto</t>
  </si>
  <si>
    <t>Afiliacion Independiente con Entidad - Retomar Rechazado</t>
  </si>
  <si>
    <t>Afiliacion Independiente con Entidad - Retomar afiliado con inconsistencia</t>
  </si>
  <si>
    <t>SPRINT</t>
  </si>
  <si>
    <t xml:space="preserve">EJECUCIONES </t>
  </si>
  <si>
    <t>TIEMPO DE EJECUCIÓN MANUAL</t>
  </si>
  <si>
    <t>TIEMPO DE EJECUCIÓN AUTO</t>
  </si>
  <si>
    <t xml:space="preserve">Total tiempo estimado en desarrollo </t>
  </si>
  <si>
    <t>Minutos</t>
  </si>
  <si>
    <t>Tiempo de ejecucion manual - minutos</t>
  </si>
  <si>
    <t>Tiempo de ejecucion auto - minutos</t>
  </si>
  <si>
    <t>Eficiencia</t>
  </si>
  <si>
    <t>Punto de equilibrio</t>
  </si>
  <si>
    <t>Años</t>
  </si>
  <si>
    <t>Meses</t>
  </si>
  <si>
    <t>Sprint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</si>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</sst>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\,\ dd/mm/yyyy"/>
    <numFmt numFmtId="165" formatCode="dd/mm/yyyy;@"/>
    <numFmt numFmtId="166" formatCode="0.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0CECE"/>
        <bgColor rgb="FF000000"/>
      </patternFill>
    </fill>
    <fill>
      <patternFill patternType="solid">
        <fgColor rgb="FF70AD47"/>
        <bgColor rgb="FFFFFFFF"/>
      </patternFill>
    </fill>
    <fill>
      <patternFill patternType="solid">
        <fgColor rgb="FFE2EFDA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60">
    <xf numFmtId="0" fontId="0" fillId="0" borderId="0" xfId="0"/>
    <xf numFmtId="0" fontId="5" fillId="5" borderId="3" xfId="0" applyFont="1" applyFill="1" applyBorder="1" applyAlignment="1">
      <alignment horizontal="right"/>
    </xf>
    <xf numFmtId="0" fontId="6" fillId="6" borderId="0" xfId="3" applyFont="1" applyFill="1" applyBorder="1" applyAlignment="1">
      <alignment horizontal="center" wrapText="1"/>
    </xf>
    <xf numFmtId="0" fontId="7" fillId="7" borderId="4" xfId="4" applyFont="1" applyFill="1" applyBorder="1" applyAlignment="1">
      <alignment horizontal="center" wrapText="1"/>
    </xf>
    <xf numFmtId="0" fontId="8" fillId="2" borderId="1" xfId="2" applyFont="1" applyAlignment="1">
      <alignment horizontal="center" vertical="center" wrapText="1"/>
    </xf>
    <xf numFmtId="0" fontId="8" fillId="2" borderId="1" xfId="2" applyFont="1" applyAlignment="1">
      <alignment horizontal="center" vertical="center"/>
    </xf>
    <xf numFmtId="9" fontId="9" fillId="0" borderId="0" xfId="0" applyNumberFormat="1" applyFont="1"/>
    <xf numFmtId="165" fontId="7" fillId="7" borderId="5" xfId="4" applyNumberFormat="1" applyFont="1" applyFill="1" applyBorder="1" applyAlignment="1" applyProtection="1">
      <protection locked="0"/>
    </xf>
    <xf numFmtId="0" fontId="2" fillId="2" borderId="1" xfId="2" applyAlignment="1">
      <alignment wrapText="1"/>
    </xf>
    <xf numFmtId="0" fontId="2" fillId="2" borderId="1" xfId="2"/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vertical="center"/>
    </xf>
    <xf numFmtId="9" fontId="9" fillId="0" borderId="6" xfId="0" applyNumberFormat="1" applyFont="1" applyBorder="1" applyAlignment="1">
      <alignment vertical="center"/>
    </xf>
    <xf numFmtId="0" fontId="7" fillId="7" borderId="7" xfId="4" applyNumberFormat="1" applyFont="1" applyFill="1" applyBorder="1" applyAlignment="1" applyProtection="1">
      <alignment horizontal="center" vertical="center"/>
    </xf>
    <xf numFmtId="0" fontId="2" fillId="2" borderId="1" xfId="2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6" xfId="0" applyFont="1" applyBorder="1"/>
    <xf numFmtId="0" fontId="6" fillId="6" borderId="6" xfId="3" applyFont="1" applyFill="1" applyBorder="1" applyAlignment="1">
      <alignment horizontal="center" wrapText="1"/>
    </xf>
    <xf numFmtId="164" fontId="5" fillId="8" borderId="2" xfId="0" applyNumberFormat="1" applyFont="1" applyFill="1" applyBorder="1" applyAlignment="1">
      <alignment horizontal="center"/>
    </xf>
    <xf numFmtId="0" fontId="0" fillId="8" borderId="0" xfId="0" applyFill="1" applyAlignment="1">
      <alignment wrapText="1"/>
    </xf>
    <xf numFmtId="0" fontId="0" fillId="8" borderId="0" xfId="0" applyFill="1"/>
    <xf numFmtId="0" fontId="5" fillId="9" borderId="9" xfId="0" applyFont="1" applyFill="1" applyBorder="1"/>
    <xf numFmtId="0" fontId="9" fillId="0" borderId="12" xfId="0" applyFont="1" applyBorder="1" applyAlignment="1">
      <alignment horizontal="left" vertical="center"/>
    </xf>
    <xf numFmtId="0" fontId="0" fillId="0" borderId="6" xfId="0" applyBorder="1"/>
    <xf numFmtId="0" fontId="3" fillId="10" borderId="6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0" fillId="11" borderId="6" xfId="0" applyNumberFormat="1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1" fillId="12" borderId="6" xfId="0" applyFont="1" applyFill="1" applyBorder="1" applyAlignment="1">
      <alignment horizontal="center"/>
    </xf>
    <xf numFmtId="0" fontId="12" fillId="0" borderId="6" xfId="0" applyFont="1" applyBorder="1"/>
    <xf numFmtId="0" fontId="12" fillId="0" borderId="6" xfId="0" applyFont="1" applyBorder="1" applyAlignment="1">
      <alignment horizontal="center"/>
    </xf>
    <xf numFmtId="9" fontId="12" fillId="0" borderId="6" xfId="1" applyFont="1" applyBorder="1" applyAlignment="1">
      <alignment horizontal="center"/>
    </xf>
    <xf numFmtId="0" fontId="0" fillId="13" borderId="6" xfId="0" applyFill="1" applyBorder="1"/>
    <xf numFmtId="2" fontId="0" fillId="13" borderId="6" xfId="0" applyNumberFormat="1" applyFill="1" applyBorder="1"/>
    <xf numFmtId="166" fontId="0" fillId="13" borderId="6" xfId="0" applyNumberFormat="1" applyFill="1" applyBorder="1"/>
    <xf numFmtId="1" fontId="0" fillId="13" borderId="6" xfId="0" applyNumberFormat="1" applyFill="1" applyBorder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5" fillId="9" borderId="0" xfId="0" applyFont="1" applyFill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vertical="center" textRotation="45"/>
    </xf>
    <xf numFmtId="0" fontId="0" fillId="0" borderId="10" xfId="0" applyBorder="1" applyAlignment="1">
      <alignment horizontal="center" vertical="center" textRotation="45"/>
    </xf>
    <xf numFmtId="0" fontId="0" fillId="0" borderId="11" xfId="0" applyBorder="1" applyAlignment="1">
      <alignment horizontal="center" vertical="center" textRotation="45"/>
    </xf>
    <xf numFmtId="0" fontId="0" fillId="0" borderId="16" xfId="0" applyBorder="1" applyAlignment="1">
      <alignment horizontal="center" vertical="center" textRotation="45"/>
    </xf>
    <xf numFmtId="0" fontId="0" fillId="0" borderId="12" xfId="0" applyBorder="1" applyAlignment="1">
      <alignment horizontal="center" vertical="center" textRotation="45"/>
    </xf>
    <xf numFmtId="0" fontId="0" fillId="0" borderId="13" xfId="0" applyBorder="1" applyAlignment="1">
      <alignment horizontal="center" vertical="center" textRotation="45"/>
    </xf>
    <xf numFmtId="0" fontId="0" fillId="0" borderId="8" xfId="0" applyBorder="1" applyAlignment="1">
      <alignment horizontal="center" vertical="center" textRotation="45"/>
    </xf>
    <xf numFmtId="0" fontId="6" fillId="6" borderId="6" xfId="3" applyFont="1" applyFill="1" applyBorder="1" applyAlignment="1">
      <alignment horizontal="center" wrapText="1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</cellXfs>
  <cellStyles count="5">
    <cellStyle name="20% - Énfasis6" xfId="4" builtinId="50"/>
    <cellStyle name="Énfasis6" xfId="3" builtinId="49"/>
    <cellStyle name="Normal" xfId="0" builtinId="0"/>
    <cellStyle name="Porcentaje" xfId="1" builtinId="5"/>
    <cellStyle name="Salida" xfId="2" builtinId="2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ROI ESTIMADO - COMFAMA AFILIACIONES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'ROI - ESTIMADO'!$C$1</c:f>
              <c:strCache>
                <c:ptCount val="1"/>
                <c:pt idx="0">
                  <c:v>TIEMPO DE EJECUCIÓN MANUAL</c:v>
                </c:pt>
              </c:strCache>
            </c:strRef>
          </c:tx>
          <c:marker>
            <c:symbol val="none"/>
          </c:marker>
          <c:cat>
            <c:numRef>
              <c:f>'ROI - ESTIMADO'!$B$2:$B$38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'ROI - ESTIMADO'!$C$2:$C$38</c:f>
              <c:numCache>
                <c:formatCode>0</c:formatCode>
                <c:ptCount val="37"/>
                <c:pt idx="0" formatCode="General">
                  <c:v>0</c:v>
                </c:pt>
                <c:pt idx="1">
                  <c:v>567</c:v>
                </c:pt>
                <c:pt idx="2">
                  <c:v>1134</c:v>
                </c:pt>
                <c:pt idx="3">
                  <c:v>1701</c:v>
                </c:pt>
                <c:pt idx="4">
                  <c:v>2268</c:v>
                </c:pt>
                <c:pt idx="5">
                  <c:v>2835</c:v>
                </c:pt>
                <c:pt idx="6">
                  <c:v>3402</c:v>
                </c:pt>
                <c:pt idx="7">
                  <c:v>3969</c:v>
                </c:pt>
                <c:pt idx="8">
                  <c:v>4536</c:v>
                </c:pt>
                <c:pt idx="9">
                  <c:v>5103</c:v>
                </c:pt>
                <c:pt idx="10">
                  <c:v>5670</c:v>
                </c:pt>
                <c:pt idx="11">
                  <c:v>6237</c:v>
                </c:pt>
                <c:pt idx="12">
                  <c:v>6804</c:v>
                </c:pt>
                <c:pt idx="13">
                  <c:v>7371</c:v>
                </c:pt>
                <c:pt idx="14">
                  <c:v>7938</c:v>
                </c:pt>
                <c:pt idx="15">
                  <c:v>8505</c:v>
                </c:pt>
                <c:pt idx="16">
                  <c:v>9072</c:v>
                </c:pt>
                <c:pt idx="17">
                  <c:v>9639</c:v>
                </c:pt>
                <c:pt idx="18">
                  <c:v>10206</c:v>
                </c:pt>
                <c:pt idx="19">
                  <c:v>10773</c:v>
                </c:pt>
                <c:pt idx="20">
                  <c:v>11340</c:v>
                </c:pt>
                <c:pt idx="21">
                  <c:v>11907</c:v>
                </c:pt>
                <c:pt idx="22">
                  <c:v>12474</c:v>
                </c:pt>
                <c:pt idx="23">
                  <c:v>13041</c:v>
                </c:pt>
                <c:pt idx="24">
                  <c:v>13608</c:v>
                </c:pt>
                <c:pt idx="25">
                  <c:v>14175</c:v>
                </c:pt>
                <c:pt idx="26">
                  <c:v>14742</c:v>
                </c:pt>
                <c:pt idx="27">
                  <c:v>15309</c:v>
                </c:pt>
                <c:pt idx="28">
                  <c:v>15876</c:v>
                </c:pt>
                <c:pt idx="29">
                  <c:v>16443</c:v>
                </c:pt>
                <c:pt idx="30">
                  <c:v>17010</c:v>
                </c:pt>
                <c:pt idx="31">
                  <c:v>17577</c:v>
                </c:pt>
                <c:pt idx="32">
                  <c:v>18144</c:v>
                </c:pt>
                <c:pt idx="33">
                  <c:v>18711</c:v>
                </c:pt>
                <c:pt idx="34">
                  <c:v>19278</c:v>
                </c:pt>
                <c:pt idx="35">
                  <c:v>19845</c:v>
                </c:pt>
                <c:pt idx="36">
                  <c:v>20412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D-4789-8674-A06E9AABCFD2}"/>
            </c:ext>
          </c:extLst>
        </c:ser>
        <c:ser>
          <c:idx val="2"/>
          <c:order val="1"/>
          <c:tx>
            <c:strRef>
              <c:f>'ROI - ESTIMADO'!$D$1</c:f>
              <c:strCache>
                <c:ptCount val="1"/>
                <c:pt idx="0">
                  <c:v>TIEMPO DE EJECUCIÓN AUTO</c:v>
                </c:pt>
              </c:strCache>
            </c:strRef>
          </c:tx>
          <c:marker>
            <c:symbol val="none"/>
          </c:marker>
          <c:cat>
            <c:numRef>
              <c:f>'ROI - ESTIMADO'!$B$2:$B$38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numCache>
            </c:numRef>
          </c:cat>
          <c:val>
            <c:numRef>
              <c:f>'ROI - ESTIMADO'!$D$2:$D$38</c:f>
              <c:numCache>
                <c:formatCode>General</c:formatCode>
                <c:ptCount val="37"/>
                <c:pt idx="0">
                  <c:v>0</c:v>
                </c:pt>
                <c:pt idx="1">
                  <c:v>5580</c:v>
                </c:pt>
                <c:pt idx="2">
                  <c:v>5862</c:v>
                </c:pt>
                <c:pt idx="3">
                  <c:v>6144</c:v>
                </c:pt>
                <c:pt idx="4">
                  <c:v>6426</c:v>
                </c:pt>
                <c:pt idx="5">
                  <c:v>6708</c:v>
                </c:pt>
                <c:pt idx="6">
                  <c:v>6990</c:v>
                </c:pt>
                <c:pt idx="7">
                  <c:v>7272</c:v>
                </c:pt>
                <c:pt idx="8">
                  <c:v>7554</c:v>
                </c:pt>
                <c:pt idx="9">
                  <c:v>7836</c:v>
                </c:pt>
                <c:pt idx="10">
                  <c:v>8118</c:v>
                </c:pt>
                <c:pt idx="11">
                  <c:v>8400</c:v>
                </c:pt>
                <c:pt idx="12">
                  <c:v>8682</c:v>
                </c:pt>
                <c:pt idx="13">
                  <c:v>8964</c:v>
                </c:pt>
                <c:pt idx="14">
                  <c:v>9246</c:v>
                </c:pt>
                <c:pt idx="15">
                  <c:v>9528</c:v>
                </c:pt>
                <c:pt idx="16">
                  <c:v>9810</c:v>
                </c:pt>
                <c:pt idx="17">
                  <c:v>10092</c:v>
                </c:pt>
                <c:pt idx="18">
                  <c:v>10374</c:v>
                </c:pt>
                <c:pt idx="19">
                  <c:v>10656</c:v>
                </c:pt>
                <c:pt idx="20">
                  <c:v>10938</c:v>
                </c:pt>
                <c:pt idx="21">
                  <c:v>11220</c:v>
                </c:pt>
                <c:pt idx="22">
                  <c:v>11502</c:v>
                </c:pt>
                <c:pt idx="23">
                  <c:v>11784</c:v>
                </c:pt>
                <c:pt idx="24">
                  <c:v>12066</c:v>
                </c:pt>
                <c:pt idx="25">
                  <c:v>12348</c:v>
                </c:pt>
                <c:pt idx="26">
                  <c:v>12630</c:v>
                </c:pt>
                <c:pt idx="27">
                  <c:v>12912</c:v>
                </c:pt>
                <c:pt idx="28">
                  <c:v>13194</c:v>
                </c:pt>
                <c:pt idx="29">
                  <c:v>13476</c:v>
                </c:pt>
                <c:pt idx="30">
                  <c:v>13758</c:v>
                </c:pt>
                <c:pt idx="31">
                  <c:v>14040</c:v>
                </c:pt>
                <c:pt idx="32">
                  <c:v>14322</c:v>
                </c:pt>
                <c:pt idx="33">
                  <c:v>14604</c:v>
                </c:pt>
                <c:pt idx="34">
                  <c:v>14886</c:v>
                </c:pt>
                <c:pt idx="35">
                  <c:v>15168</c:v>
                </c:pt>
                <c:pt idx="36">
                  <c:v>15450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D-4789-8674-A06E9AABC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153984"/>
        <c:axId val="166618240"/>
      </c:lineChart>
      <c:catAx>
        <c:axId val="19415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6618240"/>
        <c:crosses val="autoZero"/>
        <c:auto val="1"/>
        <c:lblAlgn val="ctr"/>
        <c:lblOffset val="150"/>
        <c:noMultiLvlLbl val="0"/>
      </c:catAx>
      <c:valAx>
        <c:axId val="1666182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9415398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14514</xdr:colOff>
      <xdr:row>0</xdr:row>
      <xdr:rowOff>131811</xdr:rowOff>
    </xdr:from>
    <xdr:to>
      <xdr:col>7</xdr:col>
      <xdr:colOff>546485</xdr:colOff>
      <xdr:row>17</xdr:row>
      <xdr:rowOff>131811</xdr:rowOff>
    </xdr:to>
    <xdr:graphicFrame macro="">
      <xdr:nvGraphicFramePr>
        <xdr:cNvPr id="2" name="2 Gráfico">
          <a:extLst>
            <a:ext uri="{FF2B5EF4-FFF2-40B4-BE49-F238E27FC236}">
              <a16:creationId xmlns:a16="http://schemas.microsoft.com/office/drawing/2014/main" id="{999B0FCB-D07A-435C-955D-4C883AF2D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CFCC-EC9D-4CDC-8D8E-0AF3AFB1F237}">
  <dimension ref="A1:H35"/>
  <sheetViews>
    <sheetView topLeftCell="A10" zoomScaleNormal="100" workbookViewId="0">
      <selection activeCell="B9" sqref="B9"/>
    </sheetView>
  </sheetViews>
  <sheetFormatPr defaultColWidth="11.42578125" defaultRowHeight="15"/>
  <cols>
    <col min="1" max="1" width="14.7109375" customWidth="1"/>
    <col min="2" max="2" width="99" bestFit="1" customWidth="1"/>
    <col min="3" max="3" width="16.5703125" customWidth="1"/>
    <col min="4" max="4" width="14.42578125" customWidth="1"/>
    <col min="5" max="5" width="1.5703125" customWidth="1"/>
    <col min="6" max="6" width="13.85546875" customWidth="1"/>
    <col min="7" max="7" width="33.28515625" style="16" customWidth="1"/>
    <col min="8" max="8" width="25.28515625" customWidth="1"/>
  </cols>
  <sheetData>
    <row r="1" spans="1:8" ht="15.75" thickBot="1">
      <c r="A1" s="46" t="s">
        <v>0</v>
      </c>
      <c r="B1" s="46"/>
      <c r="C1" s="24"/>
      <c r="D1" s="24"/>
      <c r="E1" s="1"/>
      <c r="F1" s="21"/>
      <c r="G1" s="22"/>
      <c r="H1" s="23"/>
    </row>
    <row r="2" spans="1:8" ht="24.75" customHeight="1" thickBot="1">
      <c r="A2" s="55" t="s">
        <v>1</v>
      </c>
      <c r="B2" s="55"/>
      <c r="C2" s="20" t="s">
        <v>2</v>
      </c>
      <c r="D2" s="20" t="s">
        <v>3</v>
      </c>
      <c r="E2" s="2"/>
      <c r="F2" s="3" t="s">
        <v>4</v>
      </c>
      <c r="G2" s="4" t="s">
        <v>5</v>
      </c>
      <c r="H2" s="5" t="s">
        <v>6</v>
      </c>
    </row>
    <row r="3" spans="1:8">
      <c r="A3" s="47" t="s">
        <v>7</v>
      </c>
      <c r="B3" s="47"/>
      <c r="C3" s="19"/>
      <c r="D3" s="12">
        <f>AVERAGE(D4:D23)</f>
        <v>0</v>
      </c>
      <c r="E3" s="6"/>
      <c r="F3" s="7"/>
      <c r="G3" s="8"/>
      <c r="H3" s="9"/>
    </row>
    <row r="4" spans="1:8" ht="31.5" customHeight="1">
      <c r="A4" s="49" t="s">
        <v>8</v>
      </c>
      <c r="B4" s="18" t="s">
        <v>9</v>
      </c>
      <c r="C4" s="11" t="s">
        <v>10</v>
      </c>
      <c r="D4" s="12">
        <v>0</v>
      </c>
      <c r="E4" s="6"/>
      <c r="F4" s="13">
        <v>5</v>
      </c>
      <c r="G4" s="14"/>
      <c r="H4" s="9"/>
    </row>
    <row r="5" spans="1:8" ht="31.5" customHeight="1">
      <c r="A5" s="50"/>
      <c r="B5" s="15" t="s">
        <v>11</v>
      </c>
      <c r="C5" s="11" t="s">
        <v>10</v>
      </c>
      <c r="D5" s="12">
        <v>0</v>
      </c>
      <c r="E5" s="6"/>
      <c r="F5" s="13">
        <v>5</v>
      </c>
      <c r="G5" s="14"/>
      <c r="H5" s="9"/>
    </row>
    <row r="6" spans="1:8" ht="30.75" customHeight="1">
      <c r="A6" s="50"/>
      <c r="B6" s="10" t="s">
        <v>12</v>
      </c>
      <c r="C6" s="11" t="s">
        <v>10</v>
      </c>
      <c r="D6" s="12">
        <v>0</v>
      </c>
      <c r="E6" s="6"/>
      <c r="F6" s="13">
        <v>5</v>
      </c>
      <c r="G6" s="8"/>
      <c r="H6" s="9"/>
    </row>
    <row r="7" spans="1:8" ht="30.75" customHeight="1">
      <c r="A7" s="50"/>
      <c r="B7" s="10" t="s">
        <v>13</v>
      </c>
      <c r="C7" s="11" t="s">
        <v>10</v>
      </c>
      <c r="D7" s="12">
        <v>0</v>
      </c>
      <c r="E7" s="6"/>
      <c r="F7" s="13">
        <v>2</v>
      </c>
      <c r="G7" s="8"/>
      <c r="H7" s="9"/>
    </row>
    <row r="8" spans="1:8" ht="30.75" customHeight="1">
      <c r="A8" s="50"/>
      <c r="B8" s="45" t="s">
        <v>14</v>
      </c>
      <c r="C8" s="11" t="s">
        <v>10</v>
      </c>
      <c r="D8" s="12">
        <v>0</v>
      </c>
      <c r="E8" s="6"/>
      <c r="F8" s="13">
        <v>2</v>
      </c>
      <c r="G8" s="8"/>
      <c r="H8" s="9"/>
    </row>
    <row r="9" spans="1:8" ht="30.75" customHeight="1">
      <c r="A9" s="50"/>
      <c r="B9" s="10" t="s">
        <v>15</v>
      </c>
      <c r="C9" s="11" t="s">
        <v>10</v>
      </c>
      <c r="D9" s="12">
        <v>0</v>
      </c>
      <c r="E9" s="6"/>
      <c r="F9" s="13">
        <v>2</v>
      </c>
      <c r="G9" s="8"/>
      <c r="H9" s="9"/>
    </row>
    <row r="10" spans="1:8" ht="30.75" customHeight="1">
      <c r="A10" s="50"/>
      <c r="B10" s="10" t="s">
        <v>16</v>
      </c>
      <c r="C10" s="11" t="s">
        <v>10</v>
      </c>
      <c r="D10" s="12">
        <v>0</v>
      </c>
      <c r="E10" s="6"/>
      <c r="F10" s="13">
        <v>2</v>
      </c>
      <c r="G10" s="8"/>
      <c r="H10" s="9"/>
    </row>
    <row r="11" spans="1:8" ht="30.75" customHeight="1">
      <c r="A11" s="50"/>
      <c r="B11" s="10" t="s">
        <v>17</v>
      </c>
      <c r="C11" s="11" t="s">
        <v>10</v>
      </c>
      <c r="D11" s="12">
        <v>0</v>
      </c>
      <c r="E11" s="6"/>
      <c r="F11" s="13">
        <v>2</v>
      </c>
      <c r="G11" s="8"/>
      <c r="H11" s="9"/>
    </row>
    <row r="12" spans="1:8" ht="30.75" customHeight="1">
      <c r="A12" s="51"/>
      <c r="B12" s="10" t="s">
        <v>18</v>
      </c>
      <c r="C12" s="11" t="s">
        <v>10</v>
      </c>
      <c r="D12" s="12">
        <v>0</v>
      </c>
      <c r="E12" s="6"/>
      <c r="F12" s="13">
        <v>2</v>
      </c>
      <c r="G12" s="8"/>
      <c r="H12" s="9"/>
    </row>
    <row r="13" spans="1:8" ht="32.25" customHeight="1">
      <c r="A13" s="52" t="s">
        <v>19</v>
      </c>
      <c r="B13" s="10" t="s">
        <v>20</v>
      </c>
      <c r="C13" s="11" t="s">
        <v>10</v>
      </c>
      <c r="D13" s="12">
        <v>0</v>
      </c>
      <c r="E13" s="6"/>
      <c r="F13" s="13">
        <v>3</v>
      </c>
      <c r="G13" s="8"/>
      <c r="H13" s="9"/>
    </row>
    <row r="14" spans="1:8" ht="30.75" customHeight="1">
      <c r="A14" s="53"/>
      <c r="B14" s="10" t="s">
        <v>21</v>
      </c>
      <c r="C14" s="11" t="s">
        <v>10</v>
      </c>
      <c r="D14" s="12">
        <v>0</v>
      </c>
      <c r="F14" s="13">
        <v>3</v>
      </c>
      <c r="G14" s="8"/>
      <c r="H14" s="9"/>
    </row>
    <row r="15" spans="1:8" ht="30.75" customHeight="1">
      <c r="A15" s="53"/>
      <c r="B15" s="25" t="s">
        <v>22</v>
      </c>
      <c r="C15" s="11"/>
      <c r="D15" s="12"/>
      <c r="F15" s="13">
        <v>3</v>
      </c>
      <c r="G15" s="8"/>
      <c r="H15" s="9"/>
    </row>
    <row r="16" spans="1:8" ht="30" customHeight="1">
      <c r="A16" s="53"/>
      <c r="B16" s="25" t="s">
        <v>23</v>
      </c>
      <c r="C16" s="11" t="s">
        <v>10</v>
      </c>
      <c r="D16" s="12">
        <v>0</v>
      </c>
      <c r="F16" s="13">
        <v>3</v>
      </c>
      <c r="G16" s="8"/>
      <c r="H16" s="9"/>
    </row>
    <row r="17" spans="1:8" ht="31.5" customHeight="1">
      <c r="A17" s="53"/>
      <c r="B17" s="25" t="s">
        <v>24</v>
      </c>
      <c r="C17" s="11" t="s">
        <v>10</v>
      </c>
      <c r="D17" s="12">
        <v>0</v>
      </c>
      <c r="F17" s="13">
        <v>3</v>
      </c>
      <c r="G17" s="8"/>
      <c r="H17" s="9"/>
    </row>
    <row r="18" spans="1:8" ht="29.25" customHeight="1">
      <c r="A18" s="53"/>
      <c r="B18" s="25" t="s">
        <v>25</v>
      </c>
      <c r="C18" s="11" t="s">
        <v>10</v>
      </c>
      <c r="D18" s="12">
        <v>0</v>
      </c>
      <c r="F18" s="13">
        <v>3</v>
      </c>
      <c r="G18" s="8"/>
      <c r="H18" s="9"/>
    </row>
    <row r="19" spans="1:8" ht="29.25" customHeight="1">
      <c r="A19" s="53"/>
      <c r="B19" s="25" t="s">
        <v>26</v>
      </c>
      <c r="C19" s="11" t="s">
        <v>10</v>
      </c>
      <c r="D19" s="12">
        <v>0</v>
      </c>
      <c r="F19" s="13">
        <v>3</v>
      </c>
      <c r="G19" s="8"/>
      <c r="H19" s="9"/>
    </row>
    <row r="20" spans="1:8" ht="29.25" customHeight="1">
      <c r="A20" s="53"/>
      <c r="B20" s="25" t="s">
        <v>27</v>
      </c>
      <c r="C20" s="11" t="s">
        <v>10</v>
      </c>
      <c r="D20" s="12">
        <v>0</v>
      </c>
      <c r="F20" s="13">
        <v>3</v>
      </c>
      <c r="G20" s="8"/>
      <c r="H20" s="9"/>
    </row>
    <row r="21" spans="1:8" ht="27" customHeight="1">
      <c r="A21" s="54"/>
      <c r="B21" s="25" t="s">
        <v>28</v>
      </c>
      <c r="C21" s="11" t="s">
        <v>10</v>
      </c>
      <c r="D21" s="12">
        <v>0</v>
      </c>
      <c r="F21" s="13">
        <v>3</v>
      </c>
      <c r="G21" s="8"/>
      <c r="H21" s="9"/>
    </row>
    <row r="22" spans="1:8" ht="28.5" customHeight="1">
      <c r="A22" s="48" t="s">
        <v>29</v>
      </c>
      <c r="B22" s="26" t="s">
        <v>30</v>
      </c>
      <c r="C22" s="11" t="s">
        <v>10</v>
      </c>
      <c r="D22" s="12">
        <v>0</v>
      </c>
      <c r="F22" s="13">
        <v>2</v>
      </c>
      <c r="G22" s="8"/>
      <c r="H22" s="9"/>
    </row>
    <row r="23" spans="1:8" ht="27.75" customHeight="1">
      <c r="A23" s="48"/>
      <c r="B23" s="26" t="s">
        <v>31</v>
      </c>
      <c r="C23" s="11" t="s">
        <v>10</v>
      </c>
      <c r="D23" s="12">
        <v>0</v>
      </c>
      <c r="F23" s="13">
        <v>2</v>
      </c>
      <c r="G23" s="8"/>
      <c r="H23" s="9"/>
    </row>
    <row r="24" spans="1:8" ht="26.25" customHeight="1">
      <c r="A24" s="48"/>
      <c r="B24" s="26" t="s">
        <v>32</v>
      </c>
      <c r="C24" s="11" t="s">
        <v>10</v>
      </c>
      <c r="D24" s="12">
        <v>0</v>
      </c>
      <c r="F24" s="13">
        <v>2</v>
      </c>
      <c r="G24" s="8"/>
      <c r="H24" s="9"/>
    </row>
    <row r="25" spans="1:8" ht="25.5" customHeight="1">
      <c r="A25" s="48"/>
      <c r="B25" s="26" t="s">
        <v>33</v>
      </c>
      <c r="C25" s="11" t="s">
        <v>10</v>
      </c>
      <c r="D25" s="12">
        <v>0</v>
      </c>
      <c r="F25" s="13">
        <v>2</v>
      </c>
      <c r="G25" s="8"/>
      <c r="H25" s="9"/>
    </row>
    <row r="26" spans="1:8" ht="25.5" customHeight="1">
      <c r="A26" s="48" t="s">
        <v>34</v>
      </c>
      <c r="B26" s="26" t="s">
        <v>35</v>
      </c>
      <c r="C26" s="11" t="s">
        <v>10</v>
      </c>
      <c r="D26" s="12">
        <v>0</v>
      </c>
      <c r="F26" s="13">
        <v>4</v>
      </c>
      <c r="G26" s="8"/>
      <c r="H26" s="9"/>
    </row>
    <row r="27" spans="1:8" ht="24.75" customHeight="1">
      <c r="A27" s="48"/>
      <c r="B27" s="26" t="s">
        <v>36</v>
      </c>
      <c r="C27" s="11" t="s">
        <v>10</v>
      </c>
      <c r="D27" s="12">
        <v>0</v>
      </c>
      <c r="F27" s="13">
        <v>3</v>
      </c>
      <c r="G27" s="8"/>
      <c r="H27" s="9"/>
    </row>
    <row r="28" spans="1:8" ht="24" customHeight="1">
      <c r="A28" s="48"/>
      <c r="B28" s="26" t="s">
        <v>37</v>
      </c>
      <c r="C28" s="11" t="s">
        <v>10</v>
      </c>
      <c r="D28" s="12">
        <v>0</v>
      </c>
      <c r="F28" s="13">
        <v>3</v>
      </c>
      <c r="G28" s="8"/>
      <c r="H28" s="9"/>
    </row>
    <row r="29" spans="1:8" ht="21.75" customHeight="1">
      <c r="A29" s="48"/>
      <c r="B29" s="26" t="s">
        <v>38</v>
      </c>
      <c r="C29" s="11" t="s">
        <v>10</v>
      </c>
      <c r="D29" s="12">
        <v>0</v>
      </c>
      <c r="F29" s="13">
        <v>3</v>
      </c>
      <c r="G29" s="8"/>
      <c r="H29" s="9"/>
    </row>
    <row r="30" spans="1:8" ht="24" customHeight="1">
      <c r="A30" s="48"/>
      <c r="B30" s="26" t="s">
        <v>39</v>
      </c>
      <c r="C30" s="11" t="s">
        <v>10</v>
      </c>
      <c r="D30" s="12">
        <v>0</v>
      </c>
      <c r="F30" s="13">
        <v>3</v>
      </c>
      <c r="G30" s="8"/>
      <c r="H30" s="9"/>
    </row>
    <row r="31" spans="1:8" ht="23.25" customHeight="1">
      <c r="A31" s="48"/>
      <c r="B31" s="26" t="s">
        <v>40</v>
      </c>
      <c r="C31" s="11" t="s">
        <v>10</v>
      </c>
      <c r="D31" s="12">
        <v>0</v>
      </c>
      <c r="F31" s="13">
        <v>3</v>
      </c>
      <c r="G31" s="8"/>
      <c r="H31" s="9"/>
    </row>
    <row r="32" spans="1:8" ht="22.5" customHeight="1">
      <c r="A32" s="48"/>
      <c r="B32" s="26" t="s">
        <v>41</v>
      </c>
      <c r="C32" s="11" t="s">
        <v>10</v>
      </c>
      <c r="D32" s="12">
        <v>0</v>
      </c>
      <c r="F32" s="13">
        <v>3</v>
      </c>
      <c r="G32" s="8"/>
      <c r="H32" s="9"/>
    </row>
    <row r="33" spans="1:8" ht="24" customHeight="1">
      <c r="A33" s="48"/>
      <c r="B33" s="26" t="s">
        <v>42</v>
      </c>
      <c r="C33" s="11" t="s">
        <v>10</v>
      </c>
      <c r="D33" s="12">
        <v>0</v>
      </c>
      <c r="F33" s="13">
        <v>3</v>
      </c>
      <c r="G33" s="8"/>
      <c r="H33" s="9"/>
    </row>
    <row r="34" spans="1:8" ht="24" customHeight="1">
      <c r="A34" s="48"/>
      <c r="B34" s="26" t="s">
        <v>43</v>
      </c>
      <c r="C34" s="11" t="s">
        <v>10</v>
      </c>
      <c r="D34" s="12">
        <v>0</v>
      </c>
      <c r="F34" s="13">
        <v>3</v>
      </c>
      <c r="G34" s="8"/>
      <c r="H34" s="9"/>
    </row>
    <row r="35" spans="1:8" ht="23.25" customHeight="1">
      <c r="A35" s="48"/>
      <c r="B35" s="26" t="s">
        <v>44</v>
      </c>
      <c r="C35" s="11" t="s">
        <v>10</v>
      </c>
      <c r="D35" s="12">
        <v>0</v>
      </c>
      <c r="F35" s="13">
        <v>3</v>
      </c>
      <c r="G35" s="8"/>
      <c r="H35" s="9"/>
    </row>
  </sheetData>
  <mergeCells count="7">
    <mergeCell ref="A1:B1"/>
    <mergeCell ref="A3:B3"/>
    <mergeCell ref="A26:A35"/>
    <mergeCell ref="A4:A12"/>
    <mergeCell ref="A13:A21"/>
    <mergeCell ref="A22:A25"/>
    <mergeCell ref="A2:B2"/>
  </mergeCells>
  <conditionalFormatting sqref="D3:D35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{CD696D7E-7E9D-4889-9DAC-6898E8FC2197}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696D7E-7E9D-4889-9DAC-6898E8FC219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D3:D35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7744-80FC-484A-A351-B92D7484977A}">
  <dimension ref="A1:H82"/>
  <sheetViews>
    <sheetView tabSelected="1" topLeftCell="A7" zoomScale="90" zoomScaleNormal="90" workbookViewId="0">
      <selection activeCell="L13" sqref="L13"/>
    </sheetView>
  </sheetViews>
  <sheetFormatPr defaultColWidth="11.42578125" defaultRowHeight="15"/>
  <cols>
    <col min="2" max="2" width="13.28515625" style="17" bestFit="1" customWidth="1"/>
    <col min="3" max="3" width="21.28515625" style="17" bestFit="1" customWidth="1"/>
    <col min="4" max="4" width="16.5703125" style="17" bestFit="1" customWidth="1"/>
    <col min="5" max="5" width="11.42578125" customWidth="1"/>
    <col min="6" max="6" width="40.42578125" customWidth="1"/>
    <col min="7" max="7" width="32.85546875" bestFit="1" customWidth="1"/>
  </cols>
  <sheetData>
    <row r="1" spans="1:5" ht="30">
      <c r="A1" s="27" t="s">
        <v>45</v>
      </c>
      <c r="B1" s="27" t="s">
        <v>46</v>
      </c>
      <c r="C1" s="28" t="s">
        <v>47</v>
      </c>
      <c r="D1" s="28" t="s">
        <v>48</v>
      </c>
    </row>
    <row r="2" spans="1:5">
      <c r="A2" s="29">
        <v>0</v>
      </c>
      <c r="B2" s="29">
        <v>0</v>
      </c>
      <c r="C2" s="29">
        <v>0</v>
      </c>
      <c r="D2" s="29">
        <v>0</v>
      </c>
    </row>
    <row r="3" spans="1:5">
      <c r="A3" s="58">
        <v>1</v>
      </c>
      <c r="B3" s="30">
        <v>1</v>
      </c>
      <c r="C3" s="31">
        <f>F29</f>
        <v>567</v>
      </c>
      <c r="D3" s="32">
        <f>G23</f>
        <v>5580</v>
      </c>
      <c r="E3" t="str">
        <f t="shared" ref="E3:E5" si="0">IF(C3&gt;D3,"Mayor","")</f>
        <v/>
      </c>
    </row>
    <row r="4" spans="1:5">
      <c r="A4" s="58"/>
      <c r="B4" s="29">
        <v>2</v>
      </c>
      <c r="C4" s="31">
        <f>C3+C$3</f>
        <v>1134</v>
      </c>
      <c r="D4" s="30">
        <f t="shared" ref="D4:D38" si="1">D3+G$29</f>
        <v>5862</v>
      </c>
      <c r="E4" t="str">
        <f t="shared" si="0"/>
        <v/>
      </c>
    </row>
    <row r="5" spans="1:5">
      <c r="A5" s="58">
        <v>2</v>
      </c>
      <c r="B5" s="30">
        <v>3</v>
      </c>
      <c r="C5" s="31">
        <f t="shared" ref="C5:C38" si="2">C4+C$3</f>
        <v>1701</v>
      </c>
      <c r="D5" s="30">
        <f t="shared" si="1"/>
        <v>6144</v>
      </c>
      <c r="E5" t="str">
        <f t="shared" si="0"/>
        <v/>
      </c>
    </row>
    <row r="6" spans="1:5">
      <c r="A6" s="58"/>
      <c r="B6" s="29">
        <v>4</v>
      </c>
      <c r="C6" s="31">
        <f>C5+C$3</f>
        <v>2268</v>
      </c>
      <c r="D6" s="30">
        <f t="shared" si="1"/>
        <v>6426</v>
      </c>
    </row>
    <row r="7" spans="1:5" ht="15.75" customHeight="1">
      <c r="A7" s="58">
        <v>3</v>
      </c>
      <c r="B7" s="30">
        <v>5</v>
      </c>
      <c r="C7" s="31">
        <f t="shared" si="2"/>
        <v>2835</v>
      </c>
      <c r="D7" s="30">
        <f t="shared" si="1"/>
        <v>6708</v>
      </c>
    </row>
    <row r="8" spans="1:5">
      <c r="A8" s="58"/>
      <c r="B8" s="29">
        <v>6</v>
      </c>
      <c r="C8" s="31">
        <f t="shared" si="2"/>
        <v>3402</v>
      </c>
      <c r="D8" s="30">
        <f t="shared" si="1"/>
        <v>6990</v>
      </c>
    </row>
    <row r="9" spans="1:5">
      <c r="A9" s="58">
        <v>4</v>
      </c>
      <c r="B9" s="30">
        <v>7</v>
      </c>
      <c r="C9" s="31">
        <f t="shared" si="2"/>
        <v>3969</v>
      </c>
      <c r="D9" s="30">
        <f t="shared" si="1"/>
        <v>7272</v>
      </c>
    </row>
    <row r="10" spans="1:5">
      <c r="A10" s="58"/>
      <c r="B10" s="29">
        <v>8</v>
      </c>
      <c r="C10" s="31">
        <f t="shared" si="2"/>
        <v>4536</v>
      </c>
      <c r="D10" s="30">
        <f t="shared" si="1"/>
        <v>7554</v>
      </c>
    </row>
    <row r="11" spans="1:5">
      <c r="A11" s="58">
        <v>5</v>
      </c>
      <c r="B11" s="30">
        <v>9</v>
      </c>
      <c r="C11" s="31">
        <f t="shared" si="2"/>
        <v>5103</v>
      </c>
      <c r="D11" s="30">
        <f t="shared" si="1"/>
        <v>7836</v>
      </c>
    </row>
    <row r="12" spans="1:5">
      <c r="A12" s="58"/>
      <c r="B12" s="29">
        <v>10</v>
      </c>
      <c r="C12" s="31">
        <f t="shared" si="2"/>
        <v>5670</v>
      </c>
      <c r="D12" s="30">
        <f t="shared" si="1"/>
        <v>8118</v>
      </c>
    </row>
    <row r="13" spans="1:5">
      <c r="A13" s="58">
        <v>6</v>
      </c>
      <c r="B13" s="30">
        <v>11</v>
      </c>
      <c r="C13" s="31">
        <f t="shared" si="2"/>
        <v>6237</v>
      </c>
      <c r="D13" s="30">
        <f t="shared" si="1"/>
        <v>8400</v>
      </c>
    </row>
    <row r="14" spans="1:5">
      <c r="A14" s="58"/>
      <c r="B14" s="29">
        <v>12</v>
      </c>
      <c r="C14" s="31">
        <f t="shared" si="2"/>
        <v>6804</v>
      </c>
      <c r="D14" s="30">
        <f t="shared" si="1"/>
        <v>8682</v>
      </c>
    </row>
    <row r="15" spans="1:5">
      <c r="A15" s="58">
        <v>7</v>
      </c>
      <c r="B15" s="30">
        <v>13</v>
      </c>
      <c r="C15" s="31">
        <f>C14+C$3</f>
        <v>7371</v>
      </c>
      <c r="D15" s="30">
        <f t="shared" si="1"/>
        <v>8964</v>
      </c>
    </row>
    <row r="16" spans="1:5">
      <c r="A16" s="58"/>
      <c r="B16" s="29">
        <v>14</v>
      </c>
      <c r="C16" s="31">
        <f>C15+C$3</f>
        <v>7938</v>
      </c>
      <c r="D16" s="30">
        <f t="shared" si="1"/>
        <v>9246</v>
      </c>
    </row>
    <row r="17" spans="1:8">
      <c r="A17" s="58">
        <v>8</v>
      </c>
      <c r="B17" s="30">
        <v>15</v>
      </c>
      <c r="C17" s="31">
        <f t="shared" si="2"/>
        <v>8505</v>
      </c>
      <c r="D17" s="30">
        <f t="shared" si="1"/>
        <v>9528</v>
      </c>
    </row>
    <row r="18" spans="1:8">
      <c r="A18" s="58"/>
      <c r="B18" s="29">
        <v>16</v>
      </c>
      <c r="C18" s="31">
        <f t="shared" si="2"/>
        <v>9072</v>
      </c>
      <c r="D18" s="30">
        <f t="shared" si="1"/>
        <v>9810</v>
      </c>
    </row>
    <row r="19" spans="1:8">
      <c r="A19" s="58">
        <v>9</v>
      </c>
      <c r="B19" s="30">
        <v>17</v>
      </c>
      <c r="C19" s="31">
        <f t="shared" si="2"/>
        <v>9639</v>
      </c>
      <c r="D19" s="30">
        <f t="shared" si="1"/>
        <v>10092</v>
      </c>
    </row>
    <row r="20" spans="1:8">
      <c r="A20" s="58"/>
      <c r="B20" s="29">
        <v>18</v>
      </c>
      <c r="C20" s="31">
        <f t="shared" si="2"/>
        <v>10206</v>
      </c>
      <c r="D20" s="30">
        <f t="shared" si="1"/>
        <v>10374</v>
      </c>
    </row>
    <row r="21" spans="1:8">
      <c r="A21" s="59">
        <v>10</v>
      </c>
      <c r="B21" s="34">
        <v>19</v>
      </c>
      <c r="C21" s="33">
        <f t="shared" si="2"/>
        <v>10773</v>
      </c>
      <c r="D21" s="34">
        <f t="shared" si="1"/>
        <v>10656</v>
      </c>
    </row>
    <row r="22" spans="1:8" ht="15.75">
      <c r="A22" s="59"/>
      <c r="B22" s="29">
        <v>20</v>
      </c>
      <c r="C22" s="31">
        <f t="shared" si="2"/>
        <v>11340</v>
      </c>
      <c r="D22" s="30">
        <f t="shared" si="1"/>
        <v>10938</v>
      </c>
      <c r="F22" s="35" t="s">
        <v>49</v>
      </c>
      <c r="G22" s="35"/>
    </row>
    <row r="23" spans="1:8" ht="15.75">
      <c r="A23" s="58">
        <v>11</v>
      </c>
      <c r="B23" s="30">
        <v>21</v>
      </c>
      <c r="C23" s="31">
        <f t="shared" si="2"/>
        <v>11907</v>
      </c>
      <c r="D23" s="30">
        <f t="shared" si="1"/>
        <v>11220</v>
      </c>
      <c r="F23" s="36" t="s">
        <v>50</v>
      </c>
      <c r="G23" s="37">
        <v>5580</v>
      </c>
    </row>
    <row r="24" spans="1:8">
      <c r="A24" s="58"/>
      <c r="B24" s="29">
        <v>22</v>
      </c>
      <c r="C24" s="31">
        <f t="shared" si="2"/>
        <v>12474</v>
      </c>
      <c r="D24" s="30">
        <f t="shared" si="1"/>
        <v>11502</v>
      </c>
      <c r="G24" s="17"/>
    </row>
    <row r="25" spans="1:8">
      <c r="A25" s="58">
        <v>12</v>
      </c>
      <c r="B25" s="30">
        <v>23</v>
      </c>
      <c r="C25" s="31">
        <f t="shared" si="2"/>
        <v>13041</v>
      </c>
      <c r="D25" s="30">
        <f t="shared" si="1"/>
        <v>11784</v>
      </c>
    </row>
    <row r="26" spans="1:8">
      <c r="A26" s="58"/>
      <c r="B26" s="29">
        <v>24</v>
      </c>
      <c r="C26" s="31">
        <f t="shared" si="2"/>
        <v>13608</v>
      </c>
      <c r="D26" s="30">
        <f t="shared" si="1"/>
        <v>12066</v>
      </c>
    </row>
    <row r="27" spans="1:8">
      <c r="A27" s="58">
        <v>13</v>
      </c>
      <c r="B27" s="30">
        <v>25</v>
      </c>
      <c r="C27" s="31">
        <f t="shared" si="2"/>
        <v>14175</v>
      </c>
      <c r="D27" s="30">
        <f t="shared" si="1"/>
        <v>12348</v>
      </c>
    </row>
    <row r="28" spans="1:8" ht="15.75">
      <c r="A28" s="58"/>
      <c r="B28" s="29">
        <v>26</v>
      </c>
      <c r="C28" s="31">
        <f t="shared" si="2"/>
        <v>14742</v>
      </c>
      <c r="D28" s="30">
        <f t="shared" si="1"/>
        <v>12630</v>
      </c>
      <c r="F28" s="35" t="s">
        <v>51</v>
      </c>
      <c r="G28" s="35" t="s">
        <v>52</v>
      </c>
      <c r="H28" s="35" t="s">
        <v>53</v>
      </c>
    </row>
    <row r="29" spans="1:8" ht="15.75">
      <c r="A29" s="58">
        <v>14</v>
      </c>
      <c r="B29" s="30">
        <v>27</v>
      </c>
      <c r="C29" s="31">
        <f t="shared" si="2"/>
        <v>15309</v>
      </c>
      <c r="D29" s="30">
        <f t="shared" si="1"/>
        <v>12912</v>
      </c>
      <c r="F29" s="37">
        <v>567</v>
      </c>
      <c r="G29" s="37">
        <v>282</v>
      </c>
      <c r="H29" s="38">
        <f>1-(G29/F29)</f>
        <v>0.50264550264550267</v>
      </c>
    </row>
    <row r="30" spans="1:8">
      <c r="A30" s="58"/>
      <c r="B30" s="29">
        <v>28</v>
      </c>
      <c r="C30" s="31">
        <f t="shared" si="2"/>
        <v>15876</v>
      </c>
      <c r="D30" s="30">
        <f t="shared" si="1"/>
        <v>13194</v>
      </c>
    </row>
    <row r="31" spans="1:8">
      <c r="A31" s="58">
        <v>15</v>
      </c>
      <c r="B31" s="30">
        <v>29</v>
      </c>
      <c r="C31" s="31">
        <f t="shared" si="2"/>
        <v>16443</v>
      </c>
      <c r="D31" s="30">
        <f t="shared" si="1"/>
        <v>13476</v>
      </c>
    </row>
    <row r="32" spans="1:8">
      <c r="A32" s="58"/>
      <c r="B32" s="29">
        <v>30</v>
      </c>
      <c r="C32" s="31">
        <f t="shared" si="2"/>
        <v>17010</v>
      </c>
      <c r="D32" s="30">
        <f t="shared" si="1"/>
        <v>13758</v>
      </c>
    </row>
    <row r="33" spans="1:7">
      <c r="A33" s="58">
        <v>16</v>
      </c>
      <c r="B33" s="29">
        <v>31</v>
      </c>
      <c r="C33" s="31">
        <f t="shared" si="2"/>
        <v>17577</v>
      </c>
      <c r="D33" s="30">
        <f t="shared" si="1"/>
        <v>14040</v>
      </c>
      <c r="F33" s="56" t="s">
        <v>54</v>
      </c>
      <c r="G33" s="57"/>
    </row>
    <row r="34" spans="1:7">
      <c r="A34" s="58"/>
      <c r="B34" s="29">
        <v>32</v>
      </c>
      <c r="C34" s="31">
        <f t="shared" si="2"/>
        <v>18144</v>
      </c>
      <c r="D34" s="30">
        <f t="shared" si="1"/>
        <v>14322</v>
      </c>
      <c r="F34" s="39" t="s">
        <v>55</v>
      </c>
      <c r="G34" s="40">
        <f>G35/12</f>
        <v>0.41666666666666669</v>
      </c>
    </row>
    <row r="35" spans="1:7">
      <c r="A35" s="58">
        <v>17</v>
      </c>
      <c r="B35" s="29">
        <v>33</v>
      </c>
      <c r="C35" s="31">
        <f t="shared" si="2"/>
        <v>18711</v>
      </c>
      <c r="D35" s="30">
        <f t="shared" si="1"/>
        <v>14604</v>
      </c>
      <c r="F35" s="39" t="s">
        <v>56</v>
      </c>
      <c r="G35" s="41">
        <f>G36/2</f>
        <v>5</v>
      </c>
    </row>
    <row r="36" spans="1:7">
      <c r="A36" s="58"/>
      <c r="B36" s="29">
        <v>34</v>
      </c>
      <c r="C36" s="31">
        <f t="shared" si="2"/>
        <v>19278</v>
      </c>
      <c r="D36" s="30">
        <f t="shared" si="1"/>
        <v>14886</v>
      </c>
      <c r="F36" s="39" t="s">
        <v>57</v>
      </c>
      <c r="G36" s="42">
        <v>10</v>
      </c>
    </row>
    <row r="37" spans="1:7">
      <c r="A37" s="58">
        <v>18</v>
      </c>
      <c r="B37" s="29">
        <v>35</v>
      </c>
      <c r="C37" s="31">
        <f t="shared" si="2"/>
        <v>19845</v>
      </c>
      <c r="D37" s="30">
        <f t="shared" si="1"/>
        <v>15168</v>
      </c>
      <c r="F37" s="39" t="s">
        <v>58</v>
      </c>
      <c r="G37" s="42">
        <f>G36</f>
        <v>10</v>
      </c>
    </row>
    <row r="38" spans="1:7">
      <c r="A38" s="58"/>
      <c r="B38" s="29">
        <v>36</v>
      </c>
      <c r="C38" s="31">
        <f t="shared" si="2"/>
        <v>20412</v>
      </c>
      <c r="D38" s="30">
        <f t="shared" si="1"/>
        <v>15450</v>
      </c>
    </row>
    <row r="39" spans="1:7">
      <c r="A39" s="43"/>
      <c r="B39" s="44"/>
      <c r="D39"/>
    </row>
    <row r="40" spans="1:7">
      <c r="A40" s="43"/>
      <c r="B40" s="44"/>
      <c r="D40"/>
    </row>
    <row r="41" spans="1:7">
      <c r="A41" s="43"/>
      <c r="B41" s="44"/>
      <c r="D41"/>
    </row>
    <row r="42" spans="1:7">
      <c r="A42" s="43"/>
      <c r="B42" s="44"/>
      <c r="D42"/>
    </row>
    <row r="43" spans="1:7">
      <c r="A43" s="43"/>
      <c r="B43" s="44"/>
      <c r="D43"/>
    </row>
    <row r="44" spans="1:7">
      <c r="A44" s="43"/>
      <c r="B44" s="44"/>
      <c r="D44"/>
    </row>
    <row r="45" spans="1:7">
      <c r="A45" s="43"/>
      <c r="B45" s="44"/>
      <c r="D45"/>
    </row>
    <row r="46" spans="1:7">
      <c r="A46" s="43"/>
      <c r="B46" s="44"/>
      <c r="D46"/>
    </row>
    <row r="47" spans="1:7">
      <c r="A47" s="43"/>
      <c r="B47" s="44"/>
      <c r="D47"/>
    </row>
    <row r="48" spans="1:7">
      <c r="B48" s="43"/>
      <c r="C48" s="44"/>
    </row>
    <row r="49" spans="2:3">
      <c r="B49" s="43"/>
      <c r="C49" s="44"/>
    </row>
    <row r="50" spans="2:3">
      <c r="B50" s="43"/>
      <c r="C50" s="44"/>
    </row>
    <row r="51" spans="2:3">
      <c r="B51" s="43"/>
      <c r="C51" s="44"/>
    </row>
    <row r="52" spans="2:3">
      <c r="B52" s="43"/>
      <c r="C52" s="44"/>
    </row>
    <row r="53" spans="2:3">
      <c r="B53" s="43"/>
      <c r="C53" s="44"/>
    </row>
    <row r="54" spans="2:3">
      <c r="B54" s="43"/>
      <c r="C54" s="44"/>
    </row>
    <row r="55" spans="2:3">
      <c r="B55" s="43"/>
      <c r="C55" s="44"/>
    </row>
    <row r="56" spans="2:3">
      <c r="B56" s="43"/>
      <c r="C56" s="44"/>
    </row>
    <row r="57" spans="2:3">
      <c r="B57" s="43"/>
      <c r="C57" s="44"/>
    </row>
    <row r="58" spans="2:3">
      <c r="B58" s="43"/>
      <c r="C58" s="44"/>
    </row>
    <row r="59" spans="2:3">
      <c r="B59" s="43"/>
      <c r="C59" s="44"/>
    </row>
    <row r="60" spans="2:3">
      <c r="B60" s="43"/>
      <c r="C60" s="44"/>
    </row>
    <row r="61" spans="2:3">
      <c r="B61" s="43"/>
      <c r="C61" s="44"/>
    </row>
    <row r="62" spans="2:3">
      <c r="B62" s="43"/>
      <c r="C62" s="44"/>
    </row>
    <row r="63" spans="2:3">
      <c r="B63" s="43"/>
      <c r="C63" s="44"/>
    </row>
    <row r="64" spans="2:3">
      <c r="B64" s="43"/>
      <c r="C64" s="44"/>
    </row>
    <row r="65" spans="2:3">
      <c r="B65" s="43"/>
      <c r="C65" s="44"/>
    </row>
    <row r="66" spans="2:3">
      <c r="B66" s="43"/>
      <c r="C66" s="44"/>
    </row>
    <row r="67" spans="2:3">
      <c r="B67" s="43"/>
      <c r="C67" s="44"/>
    </row>
    <row r="68" spans="2:3">
      <c r="B68" s="43"/>
      <c r="C68" s="44"/>
    </row>
    <row r="69" spans="2:3">
      <c r="B69" s="43"/>
      <c r="C69" s="44"/>
    </row>
    <row r="70" spans="2:3">
      <c r="B70" s="43"/>
      <c r="C70" s="44"/>
    </row>
    <row r="71" spans="2:3">
      <c r="B71" s="43"/>
      <c r="C71" s="44"/>
    </row>
    <row r="72" spans="2:3">
      <c r="B72" s="43"/>
      <c r="C72" s="44"/>
    </row>
    <row r="73" spans="2:3">
      <c r="B73" s="43"/>
      <c r="C73" s="44"/>
    </row>
    <row r="74" spans="2:3">
      <c r="B74" s="43"/>
      <c r="C74" s="44"/>
    </row>
    <row r="75" spans="2:3">
      <c r="B75" s="43"/>
      <c r="C75" s="44"/>
    </row>
    <row r="76" spans="2:3">
      <c r="B76" s="43"/>
      <c r="C76" s="44"/>
    </row>
    <row r="77" spans="2:3">
      <c r="B77" s="43"/>
      <c r="C77" s="44"/>
    </row>
    <row r="78" spans="2:3">
      <c r="B78" s="43"/>
      <c r="C78" s="44"/>
    </row>
    <row r="79" spans="2:3">
      <c r="B79" s="43"/>
      <c r="C79" s="44"/>
    </row>
    <row r="80" spans="2:3">
      <c r="B80" s="43"/>
      <c r="C80" s="44"/>
    </row>
    <row r="81" spans="2:3">
      <c r="B81" s="43"/>
      <c r="C81" s="44"/>
    </row>
    <row r="82" spans="2:3">
      <c r="B82" s="43"/>
      <c r="C82" s="44"/>
    </row>
  </sheetData>
  <mergeCells count="19">
    <mergeCell ref="A13:A14"/>
    <mergeCell ref="A35:A36"/>
    <mergeCell ref="A37:A38"/>
    <mergeCell ref="A3:A4"/>
    <mergeCell ref="A5:A6"/>
    <mergeCell ref="A7:A8"/>
    <mergeCell ref="A9:A10"/>
    <mergeCell ref="A11:A12"/>
    <mergeCell ref="F33:G33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</mergeCells>
  <conditionalFormatting sqref="E2">
    <cfRule type="cellIs" dxfId="1" priority="1" operator="greaterThan">
      <formula>$C$2&gt;$D$2</formula>
    </cfRule>
    <cfRule type="cellIs" dxfId="0" priority="2" operator="greaterThan">
      <formula>"C2&gt;D2"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Daniel Carvajal Aguilar</dc:creator>
  <cp:keywords/>
  <dc:description/>
  <cp:lastModifiedBy>Henry Daniel Carvajal Aguilar</cp:lastModifiedBy>
  <cp:revision/>
  <dcterms:created xsi:type="dcterms:W3CDTF">2023-08-11T15:43:47Z</dcterms:created>
  <dcterms:modified xsi:type="dcterms:W3CDTF">2023-08-29T13:05:27Z</dcterms:modified>
  <cp:category/>
  <cp:contentStatus/>
</cp:coreProperties>
</file>