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Sync\Seafile\EdZhu-Drive\GitHub-repo\leaf-root-economics\leaf-root-economics\Data\"/>
    </mc:Choice>
  </mc:AlternateContent>
  <xr:revisionPtr revIDLastSave="0" documentId="13_ncr:1_{1E04BA59-484B-436B-8DF0-5A2D2FF60489}" xr6:coauthVersionLast="47" xr6:coauthVersionMax="47" xr10:uidLastSave="{00000000-0000-0000-0000-000000000000}"/>
  <bookViews>
    <workbookView xWindow="-120" yWindow="-120" windowWidth="29040" windowHeight="15990" xr2:uid="{428A4148-37FA-6D4F-B661-AC052700E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" i="1" l="1"/>
  <c r="M89" i="1"/>
  <c r="L89" i="1"/>
  <c r="K89" i="1"/>
  <c r="J89" i="1"/>
  <c r="I89" i="1"/>
  <c r="H89" i="1"/>
  <c r="G89" i="1"/>
  <c r="F89" i="1"/>
  <c r="E89" i="1"/>
  <c r="N88" i="1"/>
  <c r="M88" i="1"/>
  <c r="L88" i="1"/>
  <c r="K88" i="1"/>
  <c r="J88" i="1"/>
  <c r="I88" i="1"/>
  <c r="H88" i="1"/>
  <c r="G88" i="1"/>
  <c r="F88" i="1"/>
  <c r="E88" i="1"/>
  <c r="N87" i="1"/>
  <c r="M87" i="1"/>
  <c r="L87" i="1"/>
  <c r="K87" i="1"/>
  <c r="J87" i="1"/>
  <c r="I87" i="1"/>
  <c r="H87" i="1"/>
  <c r="G87" i="1"/>
  <c r="F87" i="1"/>
  <c r="E87" i="1"/>
  <c r="N86" i="1"/>
  <c r="M86" i="1"/>
  <c r="L86" i="1"/>
  <c r="K86" i="1"/>
  <c r="J86" i="1"/>
  <c r="I86" i="1"/>
  <c r="H86" i="1"/>
  <c r="G86" i="1"/>
  <c r="F86" i="1"/>
  <c r="E86" i="1"/>
  <c r="N85" i="1"/>
  <c r="M85" i="1"/>
  <c r="L85" i="1"/>
  <c r="K85" i="1"/>
  <c r="J85" i="1"/>
  <c r="I85" i="1"/>
  <c r="H85" i="1"/>
  <c r="G85" i="1"/>
  <c r="F85" i="1"/>
  <c r="E85" i="1"/>
  <c r="N84" i="1"/>
  <c r="M84" i="1"/>
  <c r="L84" i="1"/>
  <c r="K84" i="1"/>
  <c r="J84" i="1"/>
  <c r="I84" i="1"/>
  <c r="H84" i="1"/>
  <c r="G84" i="1"/>
  <c r="F84" i="1"/>
  <c r="E84" i="1"/>
  <c r="N83" i="1"/>
  <c r="M83" i="1"/>
  <c r="L83" i="1"/>
  <c r="K83" i="1"/>
  <c r="J83" i="1"/>
  <c r="I83" i="1"/>
  <c r="H83" i="1"/>
  <c r="G83" i="1"/>
  <c r="F83" i="1"/>
  <c r="E83" i="1"/>
  <c r="N82" i="1"/>
  <c r="M82" i="1"/>
  <c r="L82" i="1"/>
  <c r="K82" i="1"/>
  <c r="J82" i="1"/>
  <c r="I82" i="1"/>
  <c r="H82" i="1"/>
  <c r="G82" i="1"/>
  <c r="F82" i="1"/>
  <c r="E82" i="1"/>
  <c r="N81" i="1"/>
  <c r="M81" i="1"/>
  <c r="L81" i="1"/>
  <c r="K81" i="1"/>
  <c r="J81" i="1"/>
  <c r="I81" i="1"/>
  <c r="H81" i="1"/>
  <c r="G81" i="1"/>
  <c r="F81" i="1"/>
  <c r="E81" i="1"/>
  <c r="N80" i="1"/>
  <c r="M80" i="1"/>
  <c r="L80" i="1"/>
  <c r="K80" i="1"/>
  <c r="J80" i="1"/>
  <c r="I80" i="1"/>
  <c r="H80" i="1"/>
  <c r="G80" i="1"/>
  <c r="F80" i="1"/>
  <c r="E80" i="1"/>
  <c r="N79" i="1"/>
  <c r="M79" i="1"/>
  <c r="L79" i="1"/>
  <c r="K79" i="1"/>
  <c r="J79" i="1"/>
  <c r="I79" i="1"/>
  <c r="H79" i="1"/>
  <c r="G79" i="1"/>
  <c r="F79" i="1"/>
  <c r="E79" i="1"/>
  <c r="N78" i="1"/>
  <c r="M78" i="1"/>
  <c r="L78" i="1"/>
  <c r="K78" i="1"/>
  <c r="J78" i="1"/>
  <c r="I78" i="1"/>
  <c r="H78" i="1"/>
  <c r="G78" i="1"/>
  <c r="F78" i="1"/>
  <c r="E78" i="1"/>
  <c r="N77" i="1"/>
  <c r="M77" i="1"/>
  <c r="L77" i="1"/>
  <c r="K77" i="1"/>
  <c r="J77" i="1"/>
  <c r="I77" i="1"/>
  <c r="H77" i="1"/>
  <c r="G77" i="1"/>
  <c r="F77" i="1"/>
  <c r="E77" i="1"/>
  <c r="N76" i="1"/>
  <c r="M76" i="1"/>
  <c r="L76" i="1"/>
  <c r="K76" i="1"/>
  <c r="J76" i="1"/>
  <c r="I76" i="1"/>
  <c r="H76" i="1"/>
  <c r="G76" i="1"/>
  <c r="F76" i="1"/>
  <c r="E76" i="1"/>
  <c r="N75" i="1"/>
  <c r="M75" i="1"/>
  <c r="L75" i="1"/>
  <c r="K75" i="1"/>
  <c r="J75" i="1"/>
  <c r="I75" i="1"/>
  <c r="H75" i="1"/>
  <c r="G75" i="1"/>
  <c r="F75" i="1"/>
  <c r="E75" i="1"/>
  <c r="N74" i="1"/>
  <c r="M74" i="1"/>
  <c r="L74" i="1"/>
  <c r="K74" i="1"/>
  <c r="J74" i="1"/>
  <c r="I74" i="1"/>
  <c r="H74" i="1"/>
  <c r="G74" i="1"/>
  <c r="F74" i="1"/>
  <c r="E74" i="1"/>
  <c r="N73" i="1"/>
  <c r="M73" i="1"/>
  <c r="L73" i="1"/>
  <c r="K73" i="1"/>
  <c r="J73" i="1"/>
  <c r="I73" i="1"/>
  <c r="H73" i="1"/>
  <c r="G73" i="1"/>
  <c r="F73" i="1"/>
  <c r="E73" i="1"/>
  <c r="N72" i="1"/>
  <c r="M72" i="1"/>
  <c r="L72" i="1"/>
  <c r="K72" i="1"/>
  <c r="J72" i="1"/>
  <c r="I72" i="1"/>
  <c r="H72" i="1"/>
  <c r="G72" i="1"/>
  <c r="F72" i="1"/>
  <c r="E72" i="1"/>
  <c r="N71" i="1"/>
  <c r="M71" i="1"/>
  <c r="L71" i="1"/>
  <c r="K71" i="1"/>
  <c r="J71" i="1"/>
  <c r="I71" i="1"/>
  <c r="H71" i="1"/>
  <c r="G71" i="1"/>
  <c r="F71" i="1"/>
  <c r="E71" i="1"/>
  <c r="N70" i="1"/>
  <c r="M70" i="1"/>
  <c r="L70" i="1"/>
  <c r="K70" i="1"/>
  <c r="J70" i="1"/>
  <c r="I70" i="1"/>
  <c r="H70" i="1"/>
  <c r="G70" i="1"/>
  <c r="F70" i="1"/>
  <c r="E70" i="1"/>
  <c r="N69" i="1"/>
  <c r="M69" i="1"/>
  <c r="L69" i="1"/>
  <c r="K69" i="1"/>
  <c r="J69" i="1"/>
  <c r="I69" i="1"/>
  <c r="H69" i="1"/>
  <c r="G69" i="1"/>
  <c r="F69" i="1"/>
  <c r="E69" i="1"/>
  <c r="N68" i="1"/>
  <c r="M68" i="1"/>
  <c r="L68" i="1"/>
  <c r="K68" i="1"/>
  <c r="J68" i="1"/>
  <c r="I68" i="1"/>
  <c r="H68" i="1"/>
  <c r="G68" i="1"/>
  <c r="F68" i="1"/>
  <c r="E68" i="1"/>
  <c r="N67" i="1"/>
  <c r="M67" i="1"/>
  <c r="L67" i="1"/>
  <c r="K67" i="1"/>
  <c r="J67" i="1"/>
  <c r="I67" i="1"/>
  <c r="H67" i="1"/>
  <c r="G67" i="1"/>
  <c r="F67" i="1"/>
  <c r="E67" i="1"/>
  <c r="N66" i="1"/>
  <c r="M66" i="1"/>
  <c r="L66" i="1"/>
  <c r="K66" i="1"/>
  <c r="J66" i="1"/>
  <c r="I66" i="1"/>
  <c r="H66" i="1"/>
  <c r="G66" i="1"/>
  <c r="F66" i="1"/>
  <c r="E66" i="1"/>
  <c r="N65" i="1"/>
  <c r="M65" i="1"/>
  <c r="L65" i="1"/>
  <c r="K65" i="1"/>
  <c r="J65" i="1"/>
  <c r="I65" i="1"/>
  <c r="H65" i="1"/>
  <c r="G65" i="1"/>
  <c r="F65" i="1"/>
  <c r="E65" i="1"/>
  <c r="N64" i="1"/>
  <c r="M64" i="1"/>
  <c r="L64" i="1"/>
  <c r="K64" i="1"/>
  <c r="J64" i="1"/>
  <c r="I64" i="1"/>
  <c r="H64" i="1"/>
  <c r="G64" i="1"/>
  <c r="F64" i="1"/>
  <c r="E64" i="1"/>
  <c r="N63" i="1"/>
  <c r="M63" i="1"/>
  <c r="L63" i="1"/>
  <c r="K63" i="1"/>
  <c r="J63" i="1"/>
  <c r="I63" i="1"/>
  <c r="H63" i="1"/>
  <c r="G63" i="1"/>
  <c r="F63" i="1"/>
  <c r="E63" i="1"/>
  <c r="N62" i="1"/>
  <c r="M62" i="1"/>
  <c r="L62" i="1"/>
  <c r="K62" i="1"/>
  <c r="J62" i="1"/>
  <c r="I62" i="1"/>
  <c r="H62" i="1"/>
  <c r="G62" i="1"/>
  <c r="F62" i="1"/>
  <c r="E62" i="1"/>
  <c r="N61" i="1"/>
  <c r="M61" i="1"/>
  <c r="L61" i="1"/>
  <c r="K61" i="1"/>
  <c r="J61" i="1"/>
  <c r="I61" i="1"/>
  <c r="H61" i="1"/>
  <c r="G61" i="1"/>
  <c r="F61" i="1"/>
  <c r="E61" i="1"/>
  <c r="N60" i="1"/>
  <c r="M60" i="1"/>
  <c r="L60" i="1"/>
  <c r="K60" i="1"/>
  <c r="J60" i="1"/>
  <c r="I60" i="1"/>
  <c r="H60" i="1"/>
  <c r="G60" i="1"/>
  <c r="F60" i="1"/>
  <c r="E60" i="1"/>
  <c r="N59" i="1"/>
  <c r="M59" i="1"/>
  <c r="L59" i="1"/>
  <c r="K59" i="1"/>
  <c r="J59" i="1"/>
  <c r="I59" i="1"/>
  <c r="H59" i="1"/>
  <c r="G59" i="1"/>
  <c r="F59" i="1"/>
  <c r="E59" i="1"/>
  <c r="N58" i="1"/>
  <c r="M58" i="1"/>
  <c r="L58" i="1"/>
  <c r="K58" i="1"/>
  <c r="J58" i="1"/>
  <c r="I58" i="1"/>
  <c r="H58" i="1"/>
  <c r="G58" i="1"/>
  <c r="F58" i="1"/>
  <c r="E58" i="1"/>
  <c r="N57" i="1"/>
  <c r="M57" i="1"/>
  <c r="L57" i="1"/>
  <c r="K57" i="1"/>
  <c r="J57" i="1"/>
  <c r="I57" i="1"/>
  <c r="H57" i="1"/>
  <c r="G57" i="1"/>
  <c r="F57" i="1"/>
  <c r="E57" i="1"/>
  <c r="N56" i="1"/>
  <c r="M56" i="1"/>
  <c r="L56" i="1"/>
  <c r="K56" i="1"/>
  <c r="J56" i="1"/>
  <c r="I56" i="1"/>
  <c r="H56" i="1"/>
  <c r="G56" i="1"/>
  <c r="F56" i="1"/>
  <c r="E56" i="1"/>
  <c r="N55" i="1"/>
  <c r="M55" i="1"/>
  <c r="L55" i="1"/>
  <c r="K55" i="1"/>
  <c r="J55" i="1"/>
  <c r="I55" i="1"/>
  <c r="H55" i="1"/>
  <c r="G55" i="1"/>
  <c r="F55" i="1"/>
  <c r="E55" i="1"/>
  <c r="N54" i="1"/>
  <c r="M54" i="1"/>
  <c r="L54" i="1"/>
  <c r="K54" i="1"/>
  <c r="J54" i="1"/>
  <c r="I54" i="1"/>
  <c r="H54" i="1"/>
  <c r="G54" i="1"/>
  <c r="F54" i="1"/>
  <c r="E54" i="1"/>
  <c r="N53" i="1"/>
  <c r="M53" i="1"/>
  <c r="L53" i="1"/>
  <c r="K53" i="1"/>
  <c r="J53" i="1"/>
  <c r="I53" i="1"/>
  <c r="H53" i="1"/>
  <c r="G53" i="1"/>
  <c r="F53" i="1"/>
  <c r="E53" i="1"/>
  <c r="N52" i="1"/>
  <c r="M52" i="1"/>
  <c r="L52" i="1"/>
  <c r="K52" i="1"/>
  <c r="J52" i="1"/>
  <c r="I52" i="1"/>
  <c r="H52" i="1"/>
  <c r="G52" i="1"/>
  <c r="F52" i="1"/>
  <c r="E52" i="1"/>
  <c r="N51" i="1"/>
  <c r="M51" i="1"/>
  <c r="L51" i="1"/>
  <c r="K51" i="1"/>
  <c r="J51" i="1"/>
  <c r="I51" i="1"/>
  <c r="H51" i="1"/>
  <c r="G51" i="1"/>
  <c r="F51" i="1"/>
  <c r="E51" i="1"/>
  <c r="N50" i="1"/>
  <c r="M50" i="1"/>
  <c r="L50" i="1"/>
  <c r="K50" i="1"/>
  <c r="J50" i="1"/>
  <c r="I50" i="1"/>
  <c r="H50" i="1"/>
  <c r="G50" i="1"/>
  <c r="F50" i="1"/>
  <c r="E50" i="1"/>
  <c r="N49" i="1"/>
  <c r="M49" i="1"/>
  <c r="L49" i="1"/>
  <c r="K49" i="1"/>
  <c r="J49" i="1"/>
  <c r="I49" i="1"/>
  <c r="H49" i="1"/>
  <c r="G49" i="1"/>
  <c r="F49" i="1"/>
  <c r="E49" i="1"/>
  <c r="N48" i="1"/>
  <c r="M48" i="1"/>
  <c r="L48" i="1"/>
  <c r="K48" i="1"/>
  <c r="J48" i="1"/>
  <c r="I48" i="1"/>
  <c r="H48" i="1"/>
  <c r="G48" i="1"/>
  <c r="F48" i="1"/>
  <c r="E48" i="1"/>
  <c r="N47" i="1"/>
  <c r="M47" i="1"/>
  <c r="L47" i="1"/>
  <c r="K47" i="1"/>
  <c r="J47" i="1"/>
  <c r="I47" i="1"/>
  <c r="H47" i="1"/>
  <c r="G47" i="1"/>
  <c r="F47" i="1"/>
  <c r="E47" i="1"/>
  <c r="N46" i="1"/>
  <c r="M46" i="1"/>
  <c r="L46" i="1"/>
  <c r="K46" i="1"/>
  <c r="J46" i="1"/>
  <c r="I46" i="1"/>
  <c r="H46" i="1"/>
  <c r="G46" i="1"/>
  <c r="F46" i="1"/>
  <c r="E46" i="1"/>
  <c r="N45" i="1"/>
  <c r="M45" i="1"/>
  <c r="L45" i="1"/>
  <c r="K45" i="1"/>
  <c r="J45" i="1"/>
  <c r="I45" i="1"/>
  <c r="H45" i="1"/>
  <c r="G45" i="1"/>
  <c r="F45" i="1"/>
  <c r="E45" i="1"/>
  <c r="N44" i="1"/>
  <c r="M44" i="1"/>
  <c r="L44" i="1"/>
  <c r="K44" i="1"/>
  <c r="J44" i="1"/>
  <c r="I44" i="1"/>
  <c r="H44" i="1"/>
  <c r="G44" i="1"/>
  <c r="F44" i="1"/>
  <c r="E44" i="1"/>
  <c r="N43" i="1"/>
  <c r="M43" i="1"/>
  <c r="L43" i="1"/>
  <c r="K43" i="1"/>
  <c r="J43" i="1"/>
  <c r="I43" i="1"/>
  <c r="H43" i="1"/>
  <c r="G43" i="1"/>
  <c r="F43" i="1"/>
  <c r="E43" i="1"/>
  <c r="N42" i="1"/>
  <c r="M42" i="1"/>
  <c r="L42" i="1"/>
  <c r="K42" i="1"/>
  <c r="J42" i="1"/>
  <c r="I42" i="1"/>
  <c r="H42" i="1"/>
  <c r="G42" i="1"/>
  <c r="F42" i="1"/>
  <c r="E42" i="1"/>
  <c r="N41" i="1"/>
  <c r="M41" i="1"/>
  <c r="L41" i="1"/>
  <c r="K41" i="1"/>
  <c r="J41" i="1"/>
  <c r="I41" i="1"/>
  <c r="H41" i="1"/>
  <c r="G41" i="1"/>
  <c r="F41" i="1"/>
  <c r="E41" i="1"/>
  <c r="N40" i="1"/>
  <c r="M40" i="1"/>
  <c r="L40" i="1"/>
  <c r="K40" i="1"/>
  <c r="J40" i="1"/>
  <c r="I40" i="1"/>
  <c r="H40" i="1"/>
  <c r="G40" i="1"/>
  <c r="F40" i="1"/>
  <c r="E40" i="1"/>
  <c r="N39" i="1"/>
  <c r="M39" i="1"/>
  <c r="L39" i="1"/>
  <c r="K39" i="1"/>
  <c r="J39" i="1"/>
  <c r="I39" i="1"/>
  <c r="H39" i="1"/>
  <c r="G39" i="1"/>
  <c r="F39" i="1"/>
  <c r="E39" i="1"/>
  <c r="N38" i="1"/>
  <c r="M38" i="1"/>
  <c r="L38" i="1"/>
  <c r="K38" i="1"/>
  <c r="J38" i="1"/>
  <c r="I38" i="1"/>
  <c r="H38" i="1"/>
  <c r="G38" i="1"/>
  <c r="F38" i="1"/>
  <c r="E38" i="1"/>
  <c r="N37" i="1"/>
  <c r="M37" i="1"/>
  <c r="L37" i="1"/>
  <c r="K37" i="1"/>
  <c r="J37" i="1"/>
  <c r="I37" i="1"/>
  <c r="H37" i="1"/>
  <c r="G37" i="1"/>
  <c r="F37" i="1"/>
  <c r="E37" i="1"/>
  <c r="N36" i="1"/>
  <c r="M36" i="1"/>
  <c r="L36" i="1"/>
  <c r="K36" i="1"/>
  <c r="J36" i="1"/>
  <c r="I36" i="1"/>
  <c r="H36" i="1"/>
  <c r="G36" i="1"/>
  <c r="F36" i="1"/>
  <c r="E36" i="1"/>
  <c r="N35" i="1"/>
  <c r="M35" i="1"/>
  <c r="L35" i="1"/>
  <c r="K35" i="1"/>
  <c r="J35" i="1"/>
  <c r="I35" i="1"/>
  <c r="H35" i="1"/>
  <c r="G35" i="1"/>
  <c r="F35" i="1"/>
  <c r="E35" i="1"/>
  <c r="N34" i="1"/>
  <c r="M34" i="1"/>
  <c r="L34" i="1"/>
  <c r="K34" i="1"/>
  <c r="J34" i="1"/>
  <c r="I34" i="1"/>
  <c r="H34" i="1"/>
  <c r="G34" i="1"/>
  <c r="F34" i="1"/>
  <c r="E34" i="1"/>
  <c r="N33" i="1"/>
  <c r="M33" i="1"/>
  <c r="L33" i="1"/>
  <c r="K33" i="1"/>
  <c r="J33" i="1"/>
  <c r="I33" i="1"/>
  <c r="H33" i="1"/>
  <c r="G33" i="1"/>
  <c r="F33" i="1"/>
  <c r="E33" i="1"/>
  <c r="N32" i="1"/>
  <c r="M32" i="1"/>
  <c r="L32" i="1"/>
  <c r="K32" i="1"/>
  <c r="J32" i="1"/>
  <c r="I32" i="1"/>
  <c r="H32" i="1"/>
  <c r="G32" i="1"/>
  <c r="F32" i="1"/>
  <c r="E32" i="1"/>
  <c r="N31" i="1"/>
  <c r="M31" i="1"/>
  <c r="L31" i="1"/>
  <c r="K31" i="1"/>
  <c r="J31" i="1"/>
  <c r="I31" i="1"/>
  <c r="H31" i="1"/>
  <c r="G31" i="1"/>
  <c r="F31" i="1"/>
  <c r="E31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N27" i="1"/>
  <c r="M27" i="1"/>
  <c r="L27" i="1"/>
  <c r="K27" i="1"/>
  <c r="J27" i="1"/>
  <c r="I27" i="1"/>
  <c r="H27" i="1"/>
  <c r="G27" i="1"/>
  <c r="F27" i="1"/>
  <c r="E27" i="1"/>
  <c r="N26" i="1"/>
  <c r="M26" i="1"/>
  <c r="L26" i="1"/>
  <c r="K26" i="1"/>
  <c r="J26" i="1"/>
  <c r="I26" i="1"/>
  <c r="H26" i="1"/>
  <c r="G26" i="1"/>
  <c r="F26" i="1"/>
  <c r="E26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N19" i="1"/>
  <c r="M19" i="1"/>
  <c r="L19" i="1"/>
  <c r="K19" i="1"/>
  <c r="J19" i="1"/>
  <c r="I19" i="1"/>
  <c r="H19" i="1"/>
  <c r="G19" i="1"/>
  <c r="F19" i="1"/>
  <c r="E19" i="1"/>
  <c r="N18" i="1"/>
  <c r="M18" i="1"/>
  <c r="L18" i="1"/>
  <c r="K18" i="1"/>
  <c r="J18" i="1"/>
  <c r="I18" i="1"/>
  <c r="H18" i="1"/>
  <c r="G18" i="1"/>
  <c r="F18" i="1"/>
  <c r="E18" i="1"/>
  <c r="N17" i="1"/>
  <c r="M17" i="1"/>
  <c r="L17" i="1"/>
  <c r="K17" i="1"/>
  <c r="J17" i="1"/>
  <c r="I17" i="1"/>
  <c r="H17" i="1"/>
  <c r="G17" i="1"/>
  <c r="F17" i="1"/>
  <c r="E17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J10" i="1"/>
  <c r="I10" i="1"/>
  <c r="H10" i="1"/>
  <c r="G10" i="1"/>
  <c r="F10" i="1"/>
  <c r="E10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<sst xmlns="http://schemas.openxmlformats.org/spreadsheetml/2006/main" count="384" uniqueCount="181">
  <si>
    <t>SampleID</t>
    <phoneticPr fontId="0" type="noConversion"/>
  </si>
  <si>
    <t>SpeciesID</t>
    <phoneticPr fontId="0" type="noConversion"/>
  </si>
  <si>
    <t>Root_dry_matter_content (g/g)</t>
    <phoneticPr fontId="0" type="noConversion"/>
  </si>
  <si>
    <t>Specific_root_respiration (nmol/g/s)</t>
    <phoneticPr fontId="0" type="noConversion"/>
  </si>
  <si>
    <t>Specific_root_respiration @ 25 degrees (nmol/g/s)</t>
    <phoneticPr fontId="0" type="noConversion"/>
  </si>
  <si>
    <t>Mean_root_diameter (mm)</t>
    <phoneticPr fontId="0" type="noConversion"/>
  </si>
  <si>
    <t>Specific_root_length (m/g)</t>
  </si>
  <si>
    <t>Specific_root_area (cm2/g)</t>
  </si>
  <si>
    <t>Root_tissue_density (g/cm3)</t>
  </si>
  <si>
    <t>Light saturated net photosynthetic rate</t>
    <phoneticPr fontId="0" type="noConversion"/>
  </si>
  <si>
    <t>Maximum rate of Rubisco activity at 25℃</t>
    <phoneticPr fontId="0" type="noConversion"/>
  </si>
  <si>
    <t xml:space="preserve"> leaf dark respiration rate at 25℃</t>
  </si>
  <si>
    <t>SH001A</t>
  </si>
  <si>
    <t>SH001</t>
  </si>
  <si>
    <t>SH001B</t>
  </si>
  <si>
    <t>SH001C</t>
  </si>
  <si>
    <t>SH002A</t>
  </si>
  <si>
    <t>SH002</t>
  </si>
  <si>
    <t>SH002B</t>
  </si>
  <si>
    <t>SH002C</t>
  </si>
  <si>
    <t>SH003A</t>
  </si>
  <si>
    <t>SH003</t>
  </si>
  <si>
    <t>SH003B</t>
  </si>
  <si>
    <t>SH003C</t>
  </si>
  <si>
    <r>
      <t>SH004</t>
    </r>
    <r>
      <rPr>
        <sz val="11"/>
        <color theme="1"/>
        <rFont val="等线"/>
        <family val="3"/>
        <charset val="134"/>
        <scheme val="minor"/>
      </rPr>
      <t>A</t>
    </r>
  </si>
  <si>
    <t>SH004</t>
  </si>
  <si>
    <t>SH005A</t>
  </si>
  <si>
    <t>SH005</t>
  </si>
  <si>
    <t>SH005B</t>
  </si>
  <si>
    <t>SH005C</t>
  </si>
  <si>
    <t>SH006A</t>
  </si>
  <si>
    <t>SH006</t>
  </si>
  <si>
    <t>SH006B</t>
  </si>
  <si>
    <t>SH006C</t>
  </si>
  <si>
    <t>SH007A</t>
  </si>
  <si>
    <t>SH007</t>
  </si>
  <si>
    <t>SH007B</t>
  </si>
  <si>
    <t>SH007C</t>
  </si>
  <si>
    <t>SH009A</t>
  </si>
  <si>
    <t>SH009</t>
  </si>
  <si>
    <t>SH009B</t>
  </si>
  <si>
    <t>SH009C</t>
  </si>
  <si>
    <t>SH010A</t>
  </si>
  <si>
    <t>SH010</t>
  </si>
  <si>
    <t>SH010B</t>
  </si>
  <si>
    <t>SH010C</t>
  </si>
  <si>
    <t>SH011A</t>
  </si>
  <si>
    <t>SH011</t>
  </si>
  <si>
    <t>SH011B</t>
  </si>
  <si>
    <t>SH011C</t>
  </si>
  <si>
    <t>SH012A</t>
  </si>
  <si>
    <t>SH012</t>
  </si>
  <si>
    <t>SH012B</t>
  </si>
  <si>
    <t>SH012C</t>
  </si>
  <si>
    <t>SH013A</t>
  </si>
  <si>
    <t>SH013</t>
  </si>
  <si>
    <t>SH013B</t>
  </si>
  <si>
    <t>SH013C</t>
  </si>
  <si>
    <t>SH014A</t>
  </si>
  <si>
    <t>SH014</t>
  </si>
  <si>
    <t>SH021</t>
  </si>
  <si>
    <t>SH022</t>
  </si>
  <si>
    <t>SH023</t>
  </si>
  <si>
    <t>SH024</t>
  </si>
  <si>
    <t>SH025</t>
  </si>
  <si>
    <t>SH026</t>
  </si>
  <si>
    <t>SH027</t>
  </si>
  <si>
    <t>SH028</t>
  </si>
  <si>
    <t>SH029</t>
  </si>
  <si>
    <t>SH030</t>
  </si>
  <si>
    <t>SH032</t>
  </si>
  <si>
    <t>SH033</t>
  </si>
  <si>
    <t>SH034</t>
  </si>
  <si>
    <t>WH901A</t>
  </si>
  <si>
    <t>WH901</t>
  </si>
  <si>
    <t>WH901B</t>
  </si>
  <si>
    <t>WH901C</t>
  </si>
  <si>
    <t>WH902A</t>
  </si>
  <si>
    <t>WH902</t>
  </si>
  <si>
    <t>WH902B</t>
  </si>
  <si>
    <t>WH902C</t>
  </si>
  <si>
    <t>WH903A</t>
  </si>
  <si>
    <t>WH903</t>
  </si>
  <si>
    <t>WH903B</t>
  </si>
  <si>
    <t>WH903C</t>
  </si>
  <si>
    <t>WH904A</t>
  </si>
  <si>
    <t>WH904</t>
  </si>
  <si>
    <t>WH904B</t>
  </si>
  <si>
    <t>WH904C</t>
  </si>
  <si>
    <t>WH905A</t>
  </si>
  <si>
    <t>WH905</t>
  </si>
  <si>
    <t>WH905B</t>
  </si>
  <si>
    <t>WH905C</t>
  </si>
  <si>
    <t>WH906A</t>
  </si>
  <si>
    <t>WH906</t>
  </si>
  <si>
    <t>WH906B</t>
  </si>
  <si>
    <t>WH906C</t>
  </si>
  <si>
    <t>WH907A</t>
  </si>
  <si>
    <t>WH907</t>
  </si>
  <si>
    <t>WH907B</t>
  </si>
  <si>
    <t>WH907C</t>
  </si>
  <si>
    <t>WH908</t>
  </si>
  <si>
    <t>WH909</t>
    <phoneticPr fontId="0" type="noConversion"/>
  </si>
  <si>
    <t>WH909</t>
  </si>
  <si>
    <t>WH910</t>
  </si>
  <si>
    <t>WH911</t>
  </si>
  <si>
    <t>WH912</t>
  </si>
  <si>
    <t>WH913</t>
  </si>
  <si>
    <t>WH921</t>
  </si>
  <si>
    <t>WH922</t>
  </si>
  <si>
    <t>WH923</t>
  </si>
  <si>
    <t>WH924</t>
  </si>
  <si>
    <t>WH925</t>
  </si>
  <si>
    <t>WH926</t>
  </si>
  <si>
    <t>WH927</t>
  </si>
  <si>
    <t>WH928</t>
  </si>
  <si>
    <t>WH929</t>
  </si>
  <si>
    <t>WH930</t>
  </si>
  <si>
    <t>WH931</t>
  </si>
  <si>
    <t>WH932</t>
  </si>
  <si>
    <t xml:space="preserve">SpeciesFullName </t>
  </si>
  <si>
    <t>RDMC</t>
  </si>
  <si>
    <t>SRR</t>
  </si>
  <si>
    <t>SRR25</t>
  </si>
  <si>
    <t>RD</t>
  </si>
  <si>
    <t>SRL</t>
  </si>
  <si>
    <t>SRA</t>
  </si>
  <si>
    <t>RTD</t>
  </si>
  <si>
    <t>Asat</t>
  </si>
  <si>
    <t>Vcmax25</t>
  </si>
  <si>
    <t>Rdark25</t>
  </si>
  <si>
    <t>%</t>
  </si>
  <si>
    <t>mg/g</t>
  </si>
  <si>
    <t>LNC</t>
  </si>
  <si>
    <t>LCC</t>
  </si>
  <si>
    <t>LPC</t>
  </si>
  <si>
    <t>RNC</t>
  </si>
  <si>
    <t>RCC</t>
  </si>
  <si>
    <t>RPC</t>
  </si>
  <si>
    <t>Elaeocarpus sylvestris</t>
  </si>
  <si>
    <t>Itea omeiensis</t>
  </si>
  <si>
    <t>Altingia chinensis</t>
  </si>
  <si>
    <t>Schima superba</t>
  </si>
  <si>
    <t>Castanopsis fargesii</t>
  </si>
  <si>
    <t>Ilex macrocarpa</t>
  </si>
  <si>
    <t>Engelhardia roxburghiana</t>
  </si>
  <si>
    <t>Castanopsis eyrei</t>
  </si>
  <si>
    <t>Castanopsis faberi</t>
  </si>
  <si>
    <t>Triadica cochinchinensis</t>
  </si>
  <si>
    <t>Camphora parthenoxylon</t>
  </si>
  <si>
    <t>Pinus massoniana</t>
  </si>
  <si>
    <t>Cunninghamia lanceolata</t>
  </si>
  <si>
    <t>Syzygium buxifolium</t>
  </si>
  <si>
    <t>Machilus grijsii</t>
  </si>
  <si>
    <t>Rhododendron henryi</t>
  </si>
  <si>
    <t>Adinandra millettii</t>
  </si>
  <si>
    <t>Rhododendron farrerae</t>
  </si>
  <si>
    <t>Eurya loquaiana</t>
  </si>
  <si>
    <t>Lyonia ovalifolia</t>
  </si>
  <si>
    <t>Machilus pauhoi</t>
  </si>
  <si>
    <t>Vaccinium bracteatum</t>
  </si>
  <si>
    <t>Castanopsis fordii</t>
  </si>
  <si>
    <t>Rhaphiolepis indica</t>
  </si>
  <si>
    <t>Sabia discolor</t>
  </si>
  <si>
    <t>Smilax china</t>
  </si>
  <si>
    <t>Neolitsea chui</t>
  </si>
  <si>
    <t>Diospyros morrisiana</t>
  </si>
  <si>
    <t>Litsea elongata</t>
  </si>
  <si>
    <t>Elaeocarpus glabripetalus</t>
  </si>
  <si>
    <t>Styrax confusus</t>
  </si>
  <si>
    <t>Castanopsis lamontii</t>
  </si>
  <si>
    <t>Camellia edithae</t>
  </si>
  <si>
    <t>Ilex championii</t>
  </si>
  <si>
    <t>Lithocarpus skanianus</t>
  </si>
  <si>
    <t>Loropetalum chinense</t>
  </si>
  <si>
    <t>Camellia sinensis</t>
  </si>
  <si>
    <t>Elaeocarpus chinensis</t>
  </si>
  <si>
    <t>Pittosporum pauciflorum</t>
  </si>
  <si>
    <t>Holboellia angustifolia</t>
  </si>
  <si>
    <t>Fissistigma oldhamii</t>
  </si>
  <si>
    <t>SpeciesCH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</si>
</sst>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i/>
      <sz val="12"/>
      <color indexed="10"/>
      <name val="等线"/>
      <family val="3"/>
      <charset val="134"/>
    </font>
    <font>
      <i/>
      <sz val="12"/>
      <color rgb="FFFF0000"/>
      <name val="等线"/>
      <family val="2"/>
      <scheme val="minor"/>
    </font>
    <font>
      <sz val="12"/>
      <name val="等线"/>
      <family val="2"/>
      <scheme val="minor"/>
    </font>
    <font>
      <i/>
      <sz val="11"/>
      <color rgb="FFFF0000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/>
    <xf numFmtId="0" fontId="2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5" fillId="5" borderId="0" xfId="0" applyFont="1" applyFill="1"/>
    <xf numFmtId="176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7" fillId="5" borderId="1" xfId="0" applyFont="1" applyFill="1" applyBorder="1"/>
    <xf numFmtId="0" fontId="8" fillId="0" borderId="1" xfId="0" applyFont="1" applyBorder="1"/>
  </cellXfs>
  <cellStyles count="3">
    <cellStyle name="常规" xfId="0" builtinId="0"/>
    <cellStyle name="常规 2" xfId="1" xr:uid="{560A5197-0268-4BBA-99C5-0FAF2E9588F3}"/>
    <cellStyle name="常规 3" xfId="2" xr:uid="{D8CA9706-0E72-4B41-A64B-4488D658BE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afileSync/Seafile/EdZhu-Drive/Projects_LPICEA_2024/2406-07-&#31119;&#24314;&#19978;&#26477;&#37326;&#22806;/2408-&#26681;&#21494;&#24615;&#29366;&#32852;&#21512;&#20998;&#26512;/rawdata/&#31119;&#24314;_&#25968;&#25454;&#27719;&#24635;&#25972;&#29702;2024.8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 level_整理汇总2024.7"/>
      <sheetName val="Species level_整理汇总2024.8"/>
      <sheetName val="Species list"/>
      <sheetName val="leaf_photosynthesis"/>
      <sheetName val="leaf_respiration"/>
      <sheetName val="stem _respiration"/>
      <sheetName val="root data"/>
      <sheetName val="Ks"/>
      <sheetName val="Huble value"/>
      <sheetName val="WD"/>
      <sheetName val="SLA"/>
      <sheetName val="TLP"/>
      <sheetName val="DBH_H"/>
    </sheetNames>
    <sheetDataSet>
      <sheetData sheetId="0"/>
      <sheetData sheetId="1"/>
      <sheetData sheetId="2">
        <row r="1">
          <cell r="A1" t="str">
            <v>Species_ID</v>
          </cell>
        </row>
      </sheetData>
      <sheetData sheetId="3">
        <row r="1">
          <cell r="B1" t="str">
            <v>SampleID</v>
          </cell>
          <cell r="C1" t="str">
            <v>Asat(umol/m2/s)</v>
          </cell>
          <cell r="D1" t="str">
            <v>Vcmax25(umol/m2/s)</v>
          </cell>
        </row>
        <row r="2">
          <cell r="B2" t="str">
            <v>编号</v>
          </cell>
          <cell r="C2" t="str">
            <v>Light saturated net photosynthetic rate</v>
          </cell>
          <cell r="D2" t="str">
            <v>Maximum rate of Rubisco activity at 25℃</v>
          </cell>
        </row>
        <row r="3">
          <cell r="B3" t="str">
            <v>SH001A</v>
          </cell>
          <cell r="C3">
            <v>7.3651767489999997</v>
          </cell>
          <cell r="D3">
            <v>33.752024444944396</v>
          </cell>
        </row>
        <row r="4">
          <cell r="B4" t="str">
            <v>SH001B</v>
          </cell>
          <cell r="C4">
            <v>1.981656321</v>
          </cell>
          <cell r="D4">
            <v>11.2165915304266</v>
          </cell>
        </row>
        <row r="5">
          <cell r="B5" t="str">
            <v>SH001C</v>
          </cell>
          <cell r="C5">
            <v>4.9287592250000003</v>
          </cell>
          <cell r="D5">
            <v>24.858643700355199</v>
          </cell>
        </row>
        <row r="6">
          <cell r="B6" t="str">
            <v>SH002A</v>
          </cell>
          <cell r="C6">
            <v>15.43805732</v>
          </cell>
          <cell r="D6">
            <v>80.585067587193805</v>
          </cell>
        </row>
        <row r="7">
          <cell r="B7" t="str">
            <v>SH002B</v>
          </cell>
          <cell r="C7">
            <v>5.7592626320000004</v>
          </cell>
          <cell r="D7">
            <v>26.1394826426123</v>
          </cell>
        </row>
        <row r="8">
          <cell r="B8" t="str">
            <v>SH002C</v>
          </cell>
          <cell r="C8">
            <v>6.3069234400000003</v>
          </cell>
          <cell r="D8">
            <v>28.032982724989601</v>
          </cell>
        </row>
        <row r="9">
          <cell r="B9" t="str">
            <v>SH003A</v>
          </cell>
          <cell r="C9">
            <v>6.3769417659999998</v>
          </cell>
          <cell r="D9">
            <v>32.910466251886099</v>
          </cell>
        </row>
        <row r="10">
          <cell r="B10" t="str">
            <v>SH003B</v>
          </cell>
          <cell r="C10">
            <v>10.096939190000001</v>
          </cell>
          <cell r="D10">
            <v>40.519307670553403</v>
          </cell>
        </row>
        <row r="11">
          <cell r="B11" t="str">
            <v>SH003C</v>
          </cell>
          <cell r="C11">
            <v>1.0662428939999999</v>
          </cell>
          <cell r="D11">
            <v>3.9210391881490598</v>
          </cell>
        </row>
        <row r="12">
          <cell r="B12" t="str">
            <v>SH004A</v>
          </cell>
          <cell r="C12">
            <v>6.7841563450000004</v>
          </cell>
          <cell r="D12">
            <v>42.065883591504502</v>
          </cell>
        </row>
        <row r="13">
          <cell r="B13" t="str">
            <v>SH004B</v>
          </cell>
          <cell r="C13">
            <v>7.9827492150000001</v>
          </cell>
          <cell r="D13">
            <v>32.683753285813303</v>
          </cell>
        </row>
        <row r="14">
          <cell r="B14" t="str">
            <v>SH004C</v>
          </cell>
          <cell r="C14">
            <v>9.3808100099999994</v>
          </cell>
          <cell r="D14">
            <v>39.968455459929103</v>
          </cell>
        </row>
        <row r="15">
          <cell r="B15" t="str">
            <v>SH005A</v>
          </cell>
          <cell r="C15">
            <v>6.087925866</v>
          </cell>
          <cell r="D15">
            <v>31.973714409577401</v>
          </cell>
        </row>
        <row r="16">
          <cell r="B16" t="str">
            <v>SH005B</v>
          </cell>
          <cell r="C16">
            <v>4.0517674760000002</v>
          </cell>
          <cell r="D16">
            <v>19.3684828777129</v>
          </cell>
        </row>
        <row r="17">
          <cell r="B17" t="str">
            <v>SH005C</v>
          </cell>
          <cell r="C17">
            <v>5.476160052</v>
          </cell>
          <cell r="D17">
            <v>24.8460372199768</v>
          </cell>
        </row>
        <row r="18">
          <cell r="B18" t="str">
            <v>SH006A</v>
          </cell>
          <cell r="C18">
            <v>6.1158616209999996</v>
          </cell>
          <cell r="D18">
            <v>26.136320964706201</v>
          </cell>
        </row>
        <row r="19">
          <cell r="B19" t="str">
            <v>SH006B</v>
          </cell>
          <cell r="C19">
            <v>2.721143176</v>
          </cell>
          <cell r="D19">
            <v>13.9418977643305</v>
          </cell>
        </row>
        <row r="20">
          <cell r="B20" t="str">
            <v>SH006C</v>
          </cell>
          <cell r="C20">
            <v>2.4510623310000001</v>
          </cell>
          <cell r="D20">
            <v>14.4985192620157</v>
          </cell>
        </row>
        <row r="21">
          <cell r="B21" t="str">
            <v>SH007A</v>
          </cell>
          <cell r="C21">
            <v>5.5202889180000003</v>
          </cell>
          <cell r="D21">
            <v>27.015156288644501</v>
          </cell>
        </row>
        <row r="22">
          <cell r="B22" t="str">
            <v>SH007B</v>
          </cell>
          <cell r="C22">
            <v>3.352236897</v>
          </cell>
          <cell r="D22">
            <v>18.780218146773599</v>
          </cell>
        </row>
        <row r="23">
          <cell r="B23" t="str">
            <v>SH007C</v>
          </cell>
          <cell r="C23">
            <v>2.5840462259999999</v>
          </cell>
          <cell r="D23">
            <v>16.340929654362</v>
          </cell>
        </row>
        <row r="24">
          <cell r="B24" t="str">
            <v>SH009A</v>
          </cell>
          <cell r="C24">
            <v>0.48746028800000002</v>
          </cell>
          <cell r="D24">
            <v>1.6880584477303699</v>
          </cell>
        </row>
        <row r="25">
          <cell r="B25" t="str">
            <v>SH009B</v>
          </cell>
          <cell r="C25">
            <v>7.9405001540000004</v>
          </cell>
          <cell r="D25">
            <v>30.782702123418701</v>
          </cell>
        </row>
        <row r="26">
          <cell r="B26" t="str">
            <v>SH009C</v>
          </cell>
          <cell r="C26">
            <v>4.4373412119999998</v>
          </cell>
          <cell r="D26">
            <v>23.942597953554799</v>
          </cell>
        </row>
        <row r="27">
          <cell r="B27" t="str">
            <v>SH010A</v>
          </cell>
          <cell r="C27">
            <v>1.9971891349999999</v>
          </cell>
          <cell r="D27">
            <v>13.198951809655901</v>
          </cell>
        </row>
        <row r="28">
          <cell r="B28" t="str">
            <v>SH010B</v>
          </cell>
          <cell r="C28">
            <v>3.6187832759999998</v>
          </cell>
          <cell r="D28">
            <v>23.4143597177613</v>
          </cell>
        </row>
        <row r="29">
          <cell r="B29" t="str">
            <v>SH010C</v>
          </cell>
          <cell r="C29">
            <v>5.9432317049999996</v>
          </cell>
          <cell r="D29">
            <v>25.357037949302001</v>
          </cell>
        </row>
        <row r="30">
          <cell r="B30" t="str">
            <v>SH011A</v>
          </cell>
          <cell r="C30">
            <v>3.842043882</v>
          </cell>
          <cell r="D30">
            <v>17.1053734871359</v>
          </cell>
        </row>
        <row r="31">
          <cell r="B31" t="str">
            <v>SH011B</v>
          </cell>
          <cell r="C31">
            <v>2.710231447</v>
          </cell>
          <cell r="D31">
            <v>16.1386748206235</v>
          </cell>
        </row>
        <row r="32">
          <cell r="B32" t="str">
            <v>SH011C</v>
          </cell>
          <cell r="C32">
            <v>6.2213777920000002</v>
          </cell>
          <cell r="D32">
            <v>24.204191142458502</v>
          </cell>
        </row>
        <row r="33">
          <cell r="B33" t="str">
            <v>SH012A</v>
          </cell>
          <cell r="C33">
            <v>11.940987890000001</v>
          </cell>
          <cell r="D33">
            <v>42.485605595236002</v>
          </cell>
        </row>
        <row r="34">
          <cell r="B34" t="str">
            <v>SH012B</v>
          </cell>
          <cell r="C34">
            <v>4.3026017630000002</v>
          </cell>
          <cell r="D34">
            <v>15.754504038262199</v>
          </cell>
        </row>
        <row r="35">
          <cell r="B35" t="str">
            <v>SH012C</v>
          </cell>
          <cell r="C35">
            <v>5.4598033340000001</v>
          </cell>
          <cell r="D35">
            <v>21.456093178417799</v>
          </cell>
        </row>
        <row r="36">
          <cell r="B36" t="str">
            <v>SH013A</v>
          </cell>
          <cell r="C36">
            <v>1.392024878</v>
          </cell>
          <cell r="D36">
            <v>6.9298281000219202</v>
          </cell>
        </row>
        <row r="37">
          <cell r="B37" t="str">
            <v>SH013B</v>
          </cell>
          <cell r="C37">
            <v>2.6179425090000001</v>
          </cell>
          <cell r="D37">
            <v>14.5390000543201</v>
          </cell>
        </row>
        <row r="38">
          <cell r="B38" t="str">
            <v>SH013C</v>
          </cell>
          <cell r="C38">
            <v>4.1940793530000002</v>
          </cell>
          <cell r="D38">
            <v>20.404533954689999</v>
          </cell>
        </row>
        <row r="39">
          <cell r="B39" t="str">
            <v>SH014A</v>
          </cell>
          <cell r="C39">
            <v>3.6357743920000001</v>
          </cell>
          <cell r="D39">
            <v>15.7956210527643</v>
          </cell>
        </row>
        <row r="40">
          <cell r="B40" t="str">
            <v>SH014C</v>
          </cell>
          <cell r="C40">
            <v>1.4107740019999999</v>
          </cell>
          <cell r="D40">
            <v>4.8458741946575401</v>
          </cell>
        </row>
        <row r="41">
          <cell r="B41" t="str">
            <v>SH021</v>
          </cell>
          <cell r="C41">
            <v>2.9897065900000004</v>
          </cell>
          <cell r="D41">
            <v>17.867784172941899</v>
          </cell>
        </row>
        <row r="42">
          <cell r="B42" t="str">
            <v>SH022</v>
          </cell>
          <cell r="C42">
            <v>3.1333517773333335</v>
          </cell>
          <cell r="D42">
            <v>15.6301730937573</v>
          </cell>
        </row>
        <row r="43">
          <cell r="B43" t="str">
            <v>SH023</v>
          </cell>
          <cell r="C43">
            <v>2.4417691239999999</v>
          </cell>
          <cell r="D43">
            <v>12.592415972320467</v>
          </cell>
        </row>
        <row r="44">
          <cell r="B44" t="str">
            <v>SH024</v>
          </cell>
          <cell r="C44">
            <v>2.917402072666667</v>
          </cell>
          <cell r="D44">
            <v>12.800500515224465</v>
          </cell>
        </row>
        <row r="45">
          <cell r="B45" t="str">
            <v>SH025</v>
          </cell>
          <cell r="C45">
            <v>6.2836634163333338</v>
          </cell>
          <cell r="D45">
            <v>22.593165121217268</v>
          </cell>
        </row>
        <row r="46">
          <cell r="B46" t="str">
            <v>SH026</v>
          </cell>
          <cell r="C46">
            <v>4.429070894333333</v>
          </cell>
          <cell r="D46">
            <v>18.076000474152867</v>
          </cell>
        </row>
        <row r="47">
          <cell r="B47" t="str">
            <v>SH027</v>
          </cell>
          <cell r="C47">
            <v>4.4390019463333337</v>
          </cell>
          <cell r="D47">
            <v>16.347178093970232</v>
          </cell>
        </row>
        <row r="48">
          <cell r="B48" t="str">
            <v>SH028</v>
          </cell>
          <cell r="C48">
            <v>4.2655583760000004</v>
          </cell>
          <cell r="D48">
            <v>17.964969220296634</v>
          </cell>
        </row>
        <row r="49">
          <cell r="B49" t="str">
            <v>SH029</v>
          </cell>
          <cell r="C49">
            <v>3.2825402990000003</v>
          </cell>
          <cell r="D49">
            <v>12.924027996594234</v>
          </cell>
        </row>
        <row r="50">
          <cell r="B50" t="str">
            <v>SH030</v>
          </cell>
          <cell r="C50">
            <v>3.9530928260000002</v>
          </cell>
          <cell r="D50">
            <v>15.037379270234728</v>
          </cell>
        </row>
        <row r="51">
          <cell r="B51" t="str">
            <v>SH031</v>
          </cell>
          <cell r="C51">
            <v>3.3909296526666668</v>
          </cell>
          <cell r="D51">
            <v>14.514243657413466</v>
          </cell>
        </row>
        <row r="52">
          <cell r="B52" t="str">
            <v>SH032</v>
          </cell>
          <cell r="C52">
            <v>11.265361759666666</v>
          </cell>
          <cell r="D52">
            <v>44.886492728631765</v>
          </cell>
        </row>
        <row r="53">
          <cell r="B53" t="str">
            <v>SH033</v>
          </cell>
          <cell r="C53">
            <v>1.7602842656666666</v>
          </cell>
          <cell r="D53">
            <v>7.8563740944154645</v>
          </cell>
        </row>
        <row r="54">
          <cell r="B54" t="str">
            <v>SH034</v>
          </cell>
          <cell r="C54">
            <v>2.240133573</v>
          </cell>
          <cell r="D54">
            <v>10.281510920813256</v>
          </cell>
        </row>
        <row r="55">
          <cell r="B55" t="str">
            <v>WH901A</v>
          </cell>
          <cell r="C55">
            <v>2.6589377490000001</v>
          </cell>
          <cell r="D55">
            <v>9.8540412604748102</v>
          </cell>
        </row>
        <row r="56">
          <cell r="B56" t="str">
            <v>WH901B</v>
          </cell>
          <cell r="C56">
            <v>4.1191372199999998</v>
          </cell>
          <cell r="D56">
            <v>16.435370990934</v>
          </cell>
        </row>
        <row r="57">
          <cell r="B57" t="str">
            <v>WH901C</v>
          </cell>
          <cell r="C57">
            <v>4.1438186430000004</v>
          </cell>
          <cell r="D57">
            <v>17.975330078985198</v>
          </cell>
        </row>
        <row r="58">
          <cell r="B58" t="str">
            <v>WH902A</v>
          </cell>
          <cell r="C58">
            <v>2.4940002849999998</v>
          </cell>
          <cell r="D58">
            <v>9.4452034844523496</v>
          </cell>
        </row>
        <row r="59">
          <cell r="B59" t="str">
            <v>WH902B</v>
          </cell>
          <cell r="C59">
            <v>1.934611511</v>
          </cell>
          <cell r="D59">
            <v>7.4467420504293198</v>
          </cell>
        </row>
        <row r="60">
          <cell r="B60" t="str">
            <v>WH902C</v>
          </cell>
          <cell r="C60">
            <v>2.4709496500000001</v>
          </cell>
          <cell r="D60">
            <v>8.6744234989184097</v>
          </cell>
        </row>
        <row r="61">
          <cell r="B61" t="str">
            <v>WH903A</v>
          </cell>
          <cell r="C61">
            <v>4.9632583950000004</v>
          </cell>
          <cell r="D61">
            <v>20.371382093576901</v>
          </cell>
        </row>
        <row r="62">
          <cell r="B62" t="str">
            <v>WH903B</v>
          </cell>
          <cell r="C62">
            <v>3.579987305</v>
          </cell>
          <cell r="D62">
            <v>15.763120601492201</v>
          </cell>
        </row>
        <row r="63">
          <cell r="B63" t="str">
            <v>WH903C</v>
          </cell>
          <cell r="C63">
            <v>2.8140677209999998</v>
          </cell>
          <cell r="D63">
            <v>11.0546389563199</v>
          </cell>
        </row>
        <row r="64">
          <cell r="B64" t="str">
            <v>WH904A</v>
          </cell>
          <cell r="C64">
            <v>4.4336376949999998</v>
          </cell>
          <cell r="D64">
            <v>18.338354127074599</v>
          </cell>
        </row>
        <row r="65">
          <cell r="B65" t="str">
            <v>WH904B</v>
          </cell>
          <cell r="C65">
            <v>4.8206885100000001</v>
          </cell>
          <cell r="D65">
            <v>21.1358621125555</v>
          </cell>
        </row>
        <row r="66">
          <cell r="B66" t="str">
            <v>WH904C</v>
          </cell>
          <cell r="C66">
            <v>3.0468472289999999</v>
          </cell>
          <cell r="D66">
            <v>11.9713952657501</v>
          </cell>
        </row>
        <row r="67">
          <cell r="B67" t="str">
            <v>WH905A</v>
          </cell>
          <cell r="C67">
            <v>7.8091054819999997</v>
          </cell>
          <cell r="D67">
            <v>31.972973694841802</v>
          </cell>
        </row>
        <row r="68">
          <cell r="B68" t="str">
            <v>WH905B</v>
          </cell>
          <cell r="C68">
            <v>2.9953012999999999</v>
          </cell>
          <cell r="D68">
            <v>12.8254016294936</v>
          </cell>
        </row>
        <row r="69">
          <cell r="B69" t="str">
            <v>WH905C</v>
          </cell>
          <cell r="C69">
            <v>3.2391688379999999</v>
          </cell>
          <cell r="D69">
            <v>16.169676652607698</v>
          </cell>
        </row>
        <row r="70">
          <cell r="B70" t="str">
            <v>WH906A</v>
          </cell>
          <cell r="C70">
            <v>1.451917202</v>
          </cell>
          <cell r="D70">
            <v>6.4479292647715898</v>
          </cell>
        </row>
        <row r="71">
          <cell r="B71" t="str">
            <v>WH906B</v>
          </cell>
          <cell r="C71">
            <v>3.185867193</v>
          </cell>
          <cell r="D71">
            <v>11.924461095773101</v>
          </cell>
        </row>
        <row r="72">
          <cell r="B72" t="str">
            <v>WH906C</v>
          </cell>
          <cell r="C72">
            <v>1.4586197329999999</v>
          </cell>
          <cell r="D72">
            <v>5.6540717626613999</v>
          </cell>
        </row>
        <row r="73">
          <cell r="B73" t="str">
            <v>WH907A</v>
          </cell>
          <cell r="C73">
            <v>4.6662208459999999</v>
          </cell>
          <cell r="D73">
            <v>20.5477997920025</v>
          </cell>
        </row>
        <row r="74">
          <cell r="B74" t="str">
            <v>WH907B</v>
          </cell>
          <cell r="C74">
            <v>5.1175712759999996</v>
          </cell>
          <cell r="D74">
            <v>24.253221373054</v>
          </cell>
        </row>
        <row r="75">
          <cell r="B75" t="str">
            <v>WH907C</v>
          </cell>
          <cell r="C75">
            <v>3.9687770580000001</v>
          </cell>
          <cell r="D75">
            <v>17.5142732856538</v>
          </cell>
        </row>
        <row r="76">
          <cell r="B76" t="str">
            <v>WH908</v>
          </cell>
          <cell r="C76">
            <v>2.6477754835000002</v>
          </cell>
          <cell r="D76">
            <v>10.884255707246124</v>
          </cell>
        </row>
        <row r="77">
          <cell r="B77" t="str">
            <v>WH909</v>
          </cell>
          <cell r="C77">
            <v>1.9110928249999999</v>
          </cell>
          <cell r="D77">
            <v>10.26587928888952</v>
          </cell>
        </row>
        <row r="78">
          <cell r="B78" t="str">
            <v>WH910</v>
          </cell>
          <cell r="C78">
            <v>5.2838079660000004</v>
          </cell>
          <cell r="D78">
            <v>21.122238367233567</v>
          </cell>
        </row>
        <row r="79">
          <cell r="B79" t="str">
            <v>WH911</v>
          </cell>
          <cell r="C79">
            <v>4.6748568216666664</v>
          </cell>
          <cell r="D79">
            <v>16.048711468353432</v>
          </cell>
        </row>
        <row r="80">
          <cell r="B80" t="str">
            <v>WH912</v>
          </cell>
          <cell r="C80">
            <v>3.306872927666666</v>
          </cell>
          <cell r="D80">
            <v>14.013321747253235</v>
          </cell>
        </row>
        <row r="81">
          <cell r="B81" t="str">
            <v>WH913</v>
          </cell>
          <cell r="C81">
            <v>1.779349496</v>
          </cell>
          <cell r="D81">
            <v>6.5663330162578699</v>
          </cell>
        </row>
        <row r="82">
          <cell r="B82" t="str">
            <v>WH921</v>
          </cell>
          <cell r="C82">
            <v>3.7685515330000001</v>
          </cell>
          <cell r="D82">
            <v>14.8638416804343</v>
          </cell>
        </row>
        <row r="83">
          <cell r="B83" t="str">
            <v>WH922</v>
          </cell>
          <cell r="C83">
            <v>3.2459121030000002</v>
          </cell>
          <cell r="D83">
            <v>18.781420166310699</v>
          </cell>
        </row>
        <row r="84">
          <cell r="B84" t="str">
            <v>WH923</v>
          </cell>
          <cell r="C84">
            <v>1.9778435703333335</v>
          </cell>
          <cell r="D84">
            <v>6.617345137639866</v>
          </cell>
        </row>
        <row r="85">
          <cell r="B85" t="str">
            <v>WH924</v>
          </cell>
          <cell r="C85">
            <v>2.883208818</v>
          </cell>
          <cell r="D85">
            <v>10.205257999897329</v>
          </cell>
        </row>
        <row r="86">
          <cell r="B86" t="str">
            <v>WH925</v>
          </cell>
          <cell r="C86">
            <v>2.7233393193333337</v>
          </cell>
          <cell r="D86">
            <v>11.773422536646066</v>
          </cell>
        </row>
        <row r="87">
          <cell r="B87" t="str">
            <v>WH926</v>
          </cell>
          <cell r="C87">
            <v>2.4669937353333333</v>
          </cell>
          <cell r="D87">
            <v>8.8219370241462034</v>
          </cell>
        </row>
        <row r="88">
          <cell r="B88" t="str">
            <v>WH927</v>
          </cell>
          <cell r="C88">
            <v>1.779349496</v>
          </cell>
          <cell r="D88">
            <v>6.5663330156031199</v>
          </cell>
        </row>
        <row r="89">
          <cell r="B89" t="str">
            <v>WH928</v>
          </cell>
          <cell r="C89">
            <v>2.9931048069999999</v>
          </cell>
          <cell r="D89">
            <v>11.500858596463798</v>
          </cell>
        </row>
        <row r="90">
          <cell r="B90" t="str">
            <v>WH929</v>
          </cell>
          <cell r="C90">
            <v>3.6347736079999997</v>
          </cell>
          <cell r="D90">
            <v>14.477364596698493</v>
          </cell>
        </row>
        <row r="91">
          <cell r="B91" t="str">
            <v>WH930</v>
          </cell>
          <cell r="C91">
            <v>3.0203518166666665</v>
          </cell>
          <cell r="D91">
            <v>10.36018348668725</v>
          </cell>
        </row>
        <row r="92">
          <cell r="B92" t="str">
            <v>WH931</v>
          </cell>
          <cell r="C92">
            <v>3.9419241876666669</v>
          </cell>
          <cell r="D92">
            <v>15.3011638232437</v>
          </cell>
        </row>
        <row r="93">
          <cell r="B93" t="str">
            <v>WH932</v>
          </cell>
          <cell r="C93">
            <v>3.2161888580000002</v>
          </cell>
          <cell r="D93">
            <v>14.9682180212872</v>
          </cell>
        </row>
      </sheetData>
      <sheetData sheetId="4">
        <row r="1">
          <cell r="B1" t="str">
            <v>SampleID</v>
          </cell>
          <cell r="C1" t="str">
            <v>Rdark,25 (umol/m2/s)</v>
          </cell>
        </row>
        <row r="2">
          <cell r="B2"/>
          <cell r="C2" t="str">
            <v xml:space="preserve"> leaf dark respiration rate at 25℃</v>
          </cell>
        </row>
        <row r="3">
          <cell r="B3" t="str">
            <v>SH001A</v>
          </cell>
          <cell r="C3">
            <v>-0.91404340954095198</v>
          </cell>
        </row>
        <row r="4">
          <cell r="B4" t="str">
            <v>SH002A</v>
          </cell>
          <cell r="C4">
            <v>-1.2330945689974699</v>
          </cell>
        </row>
        <row r="5">
          <cell r="B5" t="str">
            <v>SH003A</v>
          </cell>
          <cell r="C5">
            <v>-0.40589999999999998</v>
          </cell>
        </row>
        <row r="6">
          <cell r="B6" t="str">
            <v>SH004A</v>
          </cell>
          <cell r="C6">
            <v>-1.10143295826364</v>
          </cell>
        </row>
        <row r="7">
          <cell r="B7" t="str">
            <v>SH005A</v>
          </cell>
          <cell r="C7">
            <v>-1.02765935809554</v>
          </cell>
        </row>
        <row r="8">
          <cell r="B8" t="str">
            <v>SH006B</v>
          </cell>
          <cell r="C8">
            <v>-0.70310067605436299</v>
          </cell>
        </row>
        <row r="9">
          <cell r="B9" t="str">
            <v>SH007A</v>
          </cell>
          <cell r="C9">
            <v>-0.33850000000000002</v>
          </cell>
        </row>
        <row r="10">
          <cell r="B10" t="str">
            <v>SH007B</v>
          </cell>
          <cell r="C10">
            <v>-1.23479699880974</v>
          </cell>
        </row>
        <row r="11">
          <cell r="B11" t="str">
            <v>SH009B</v>
          </cell>
          <cell r="C11">
            <v>-1.3993821617358</v>
          </cell>
        </row>
        <row r="12">
          <cell r="B12" t="str">
            <v>SH010A</v>
          </cell>
          <cell r="C12">
            <v>-0.51394134690356197</v>
          </cell>
        </row>
        <row r="13">
          <cell r="B13" t="str">
            <v>SH011A</v>
          </cell>
          <cell r="C13">
            <v>-1.09253297374227</v>
          </cell>
        </row>
        <row r="14">
          <cell r="B14" t="str">
            <v>SH012C</v>
          </cell>
          <cell r="C14">
            <v>-1.1662485449307101</v>
          </cell>
        </row>
        <row r="15">
          <cell r="B15" t="str">
            <v>SH013A</v>
          </cell>
          <cell r="C15">
            <v>-0.33972866123706202</v>
          </cell>
        </row>
        <row r="16">
          <cell r="B16" t="str">
            <v>SH014A</v>
          </cell>
          <cell r="C16">
            <v>-0.40934346842584102</v>
          </cell>
        </row>
        <row r="17">
          <cell r="B17" t="str">
            <v>SH021</v>
          </cell>
          <cell r="C17">
            <v>4.0438754845114097E-2</v>
          </cell>
        </row>
        <row r="18">
          <cell r="B18" t="str">
            <v>SH022</v>
          </cell>
          <cell r="C18">
            <v>-0.28094185589037501</v>
          </cell>
        </row>
        <row r="19">
          <cell r="B19" t="str">
            <v>SH024</v>
          </cell>
          <cell r="C19">
            <v>6.7528041707849401E-2</v>
          </cell>
        </row>
        <row r="20">
          <cell r="B20" t="str">
            <v>SH025</v>
          </cell>
          <cell r="C20">
            <v>-0.36547832732020602</v>
          </cell>
        </row>
        <row r="21">
          <cell r="B21" t="str">
            <v>SH026</v>
          </cell>
          <cell r="C21">
            <v>-0.16349872084872699</v>
          </cell>
        </row>
        <row r="22">
          <cell r="B22" t="str">
            <v>SH027</v>
          </cell>
          <cell r="C22">
            <v>-0.362287078746307</v>
          </cell>
        </row>
        <row r="23">
          <cell r="B23" t="str">
            <v>SH028</v>
          </cell>
          <cell r="C23">
            <v>-0.51916340393136595</v>
          </cell>
        </row>
        <row r="24">
          <cell r="B24" t="str">
            <v>SH029</v>
          </cell>
          <cell r="C24">
            <v>-0.47839999999999999</v>
          </cell>
        </row>
        <row r="25">
          <cell r="B25" t="str">
            <v>SH030</v>
          </cell>
          <cell r="C25">
            <v>-0.222115765034194</v>
          </cell>
        </row>
        <row r="26">
          <cell r="B26" t="str">
            <v>SH032</v>
          </cell>
          <cell r="C26">
            <v>-0.51659542237147105</v>
          </cell>
        </row>
        <row r="27">
          <cell r="B27" t="str">
            <v>SH034</v>
          </cell>
          <cell r="C27">
            <v>-0.159226108868813</v>
          </cell>
        </row>
        <row r="28">
          <cell r="B28" t="str">
            <v>WH901A</v>
          </cell>
          <cell r="C28">
            <v>-0.251619632777483</v>
          </cell>
        </row>
        <row r="29">
          <cell r="B29" t="str">
            <v>WH902A</v>
          </cell>
          <cell r="C29">
            <v>-0.41144443698954702</v>
          </cell>
        </row>
        <row r="30">
          <cell r="B30" t="str">
            <v>WH903A</v>
          </cell>
          <cell r="C30">
            <v>-0.38856173116995102</v>
          </cell>
        </row>
        <row r="31">
          <cell r="B31" t="str">
            <v>WH904A</v>
          </cell>
          <cell r="C31">
            <v>-1.39138804794146</v>
          </cell>
        </row>
        <row r="32">
          <cell r="B32" t="str">
            <v>WH905A</v>
          </cell>
          <cell r="C32">
            <v>-0.41620407991964098</v>
          </cell>
        </row>
        <row r="33">
          <cell r="B33" t="str">
            <v>WH906A</v>
          </cell>
          <cell r="C33">
            <v>-0.74121967729736404</v>
          </cell>
        </row>
        <row r="34">
          <cell r="B34" t="str">
            <v>WH907A</v>
          </cell>
          <cell r="C34">
            <v>-0.602345830471675</v>
          </cell>
        </row>
        <row r="35">
          <cell r="B35" t="str">
            <v>WH908</v>
          </cell>
          <cell r="C35">
            <v>-1.4086645709560199</v>
          </cell>
        </row>
        <row r="36">
          <cell r="B36" t="str">
            <v>WH909</v>
          </cell>
          <cell r="C36">
            <v>-1.06030326887316</v>
          </cell>
        </row>
        <row r="37">
          <cell r="B37" t="str">
            <v>WH910</v>
          </cell>
          <cell r="C37">
            <v>-1.1205793000727</v>
          </cell>
        </row>
        <row r="38">
          <cell r="B38" t="str">
            <v>WH911</v>
          </cell>
          <cell r="C38">
            <v>-0.99107478299863705</v>
          </cell>
        </row>
        <row r="39">
          <cell r="B39" t="str">
            <v>WH912</v>
          </cell>
          <cell r="C39">
            <v>-0.63308624283231396</v>
          </cell>
        </row>
        <row r="40">
          <cell r="B40" t="str">
            <v>WH913</v>
          </cell>
          <cell r="C40">
            <v>-0.94018885924954598</v>
          </cell>
        </row>
        <row r="41">
          <cell r="B41" t="str">
            <v>WH921</v>
          </cell>
          <cell r="C41">
            <v>-0.77342670008790104</v>
          </cell>
        </row>
        <row r="42">
          <cell r="B42" t="str">
            <v>WH922</v>
          </cell>
          <cell r="C42">
            <v>-0.78375041539897095</v>
          </cell>
        </row>
        <row r="43">
          <cell r="B43" t="str">
            <v>WH923</v>
          </cell>
          <cell r="C43">
            <v>-0.34246563765424098</v>
          </cell>
        </row>
        <row r="44">
          <cell r="B44" t="str">
            <v>WH924</v>
          </cell>
          <cell r="C44">
            <v>-0.61071828193361799</v>
          </cell>
        </row>
        <row r="45">
          <cell r="B45" t="str">
            <v>WH925</v>
          </cell>
          <cell r="C45">
            <v>-0.86734360629882701</v>
          </cell>
        </row>
        <row r="46">
          <cell r="B46" t="str">
            <v>WH926</v>
          </cell>
          <cell r="C46">
            <v>-0.92797665396731399</v>
          </cell>
        </row>
        <row r="47">
          <cell r="B47" t="str">
            <v>WH927</v>
          </cell>
          <cell r="C47">
            <v>-0.758458489134333</v>
          </cell>
        </row>
        <row r="48">
          <cell r="B48" t="str">
            <v>WH928</v>
          </cell>
          <cell r="C48">
            <v>-0.81962181270351397</v>
          </cell>
        </row>
        <row r="49">
          <cell r="B49" t="str">
            <v>WH929</v>
          </cell>
          <cell r="C49">
            <v>-0.53593386613771798</v>
          </cell>
        </row>
        <row r="50">
          <cell r="B50" t="str">
            <v>WH930</v>
          </cell>
          <cell r="C50">
            <v>-0.49792302777444702</v>
          </cell>
        </row>
        <row r="51">
          <cell r="B51" t="str">
            <v>WH931</v>
          </cell>
          <cell r="C51">
            <v>-0.84095018758323203</v>
          </cell>
        </row>
        <row r="52">
          <cell r="B52" t="str">
            <v>WH932</v>
          </cell>
          <cell r="C52">
            <v>-0.73321163664933797</v>
          </cell>
        </row>
      </sheetData>
      <sheetData sheetId="5">
        <row r="1">
          <cell r="AA1" t="str">
            <v>SampleID</v>
          </cell>
        </row>
      </sheetData>
      <sheetData sheetId="6">
        <row r="1">
          <cell r="B1" t="str">
            <v>SampleID</v>
          </cell>
          <cell r="C1" t="str">
            <v>类型</v>
          </cell>
          <cell r="D1" t="str">
            <v>物种名</v>
          </cell>
          <cell r="E1" t="str">
            <v>重复</v>
          </cell>
          <cell r="F1" t="str">
            <v>气室体积 (L)</v>
          </cell>
          <cell r="G1" t="str">
            <v>测呼吸时温度</v>
          </cell>
          <cell r="H1" t="str">
            <v>鲜重 (g)</v>
          </cell>
          <cell r="I1" t="str">
            <v>干重 (g)</v>
          </cell>
          <cell r="J1" t="str">
            <v>干物质含量 (g/g)</v>
          </cell>
          <cell r="K1" t="str">
            <v>比呼吸强度 - 原始Rr (nmol/g/s)</v>
          </cell>
          <cell r="L1" t="str">
            <v>比呼吸强度 - 25度标准化Rr25  (nmol/g/s)</v>
          </cell>
          <cell r="M1" t="str">
            <v>根均直径RD（mm）</v>
          </cell>
          <cell r="N1" t="str">
            <v>根长（mm）</v>
          </cell>
          <cell r="O1" t="str">
            <v>根表面积（mm2）</v>
          </cell>
          <cell r="P1" t="str">
            <v>根体积（mm3）</v>
          </cell>
          <cell r="Q1" t="str">
            <v>比根长SRL（m/g）</v>
          </cell>
          <cell r="R1" t="str">
            <v>比根面积SRA（cm2/g）</v>
          </cell>
          <cell r="S1" t="str">
            <v>根组织密度RTD（g/cm3）</v>
          </cell>
        </row>
        <row r="2">
          <cell r="B2"/>
          <cell r="C2"/>
          <cell r="D2"/>
          <cell r="E2" t="str">
            <v>空白为仅一株</v>
          </cell>
          <cell r="F2" t="str">
            <v>默认 0.118L、定做0.2144L</v>
          </cell>
          <cell r="G2" t="str">
            <v>若测量多个值则取平均</v>
          </cell>
          <cell r="H2" t="str">
            <v>Sample_FW</v>
          </cell>
          <cell r="I2" t="str">
            <v>Sample_DW</v>
          </cell>
          <cell r="J2" t="str">
            <v>Root_dry_matter_content (g/g)</v>
          </cell>
          <cell r="K2" t="str">
            <v>Specific_root_respiration (nmol/g/s)</v>
          </cell>
          <cell r="L2" t="str">
            <v>Specific_root_respiration @ 25 degrees (nmol/g/s)</v>
          </cell>
          <cell r="M2" t="str">
            <v>Mean_root_diameter (mm)</v>
          </cell>
          <cell r="N2" t="str">
            <v>Total.Root.Length.mm</v>
          </cell>
          <cell r="O2" t="str">
            <v>Surface.Area.mm2</v>
          </cell>
          <cell r="P2" t="str">
            <v>Volume.mm3</v>
          </cell>
          <cell r="Q2" t="str">
            <v>Specific_root_length (m/g)</v>
          </cell>
          <cell r="R2" t="str">
            <v>Specific_root_area (cm2/g)</v>
          </cell>
          <cell r="S2" t="str">
            <v>Root_tissue_density (g/cm3)</v>
          </cell>
        </row>
        <row r="3">
          <cell r="B3" t="str">
            <v>SH001A</v>
          </cell>
          <cell r="C3" t="str">
            <v>TREE</v>
          </cell>
          <cell r="D3" t="str">
            <v>001 蕈树 Altingia chinensis</v>
          </cell>
          <cell r="E3" t="str">
            <v>A</v>
          </cell>
          <cell r="F3">
            <v>0.21440000000000001</v>
          </cell>
          <cell r="G3">
            <v>29.5</v>
          </cell>
          <cell r="H3">
            <v>1.9900000000000001E-2</v>
          </cell>
          <cell r="I3">
            <v>3.3E-3</v>
          </cell>
          <cell r="J3">
            <v>0.16582914572864321</v>
          </cell>
          <cell r="K3">
            <v>81.405318638507495</v>
          </cell>
          <cell r="L3">
            <v>61.525761247842802</v>
          </cell>
          <cell r="M3">
            <v>0.255</v>
          </cell>
          <cell r="N3">
            <v>672.30399999999997</v>
          </cell>
          <cell r="O3">
            <v>533.35900000000004</v>
          </cell>
          <cell r="P3">
            <v>41.296999999999997</v>
          </cell>
          <cell r="Q3">
            <v>203.72848484848484</v>
          </cell>
          <cell r="R3">
            <v>1616.2393939393939</v>
          </cell>
          <cell r="S3">
            <v>7.9908952224132496E-2</v>
          </cell>
        </row>
        <row r="4">
          <cell r="B4" t="str">
            <v>SH002A</v>
          </cell>
          <cell r="C4" t="str">
            <v>TREE</v>
          </cell>
          <cell r="D4" t="str">
            <v>002 木荷 Schima superba</v>
          </cell>
          <cell r="E4" t="str">
            <v>A</v>
          </cell>
          <cell r="F4">
            <v>0.21440000000000001</v>
          </cell>
          <cell r="G4">
            <v>27.7</v>
          </cell>
          <cell r="H4">
            <v>2.3E-2</v>
          </cell>
          <cell r="I4">
            <v>8.3999999999999995E-3</v>
          </cell>
          <cell r="J4">
            <v>0.36521739130434783</v>
          </cell>
          <cell r="K4">
            <v>20.681981311471901</v>
          </cell>
          <cell r="L4">
            <v>17.279677295769599</v>
          </cell>
          <cell r="M4">
            <v>0.312</v>
          </cell>
          <cell r="N4">
            <v>347.59399999999999</v>
          </cell>
          <cell r="O4">
            <v>340.149</v>
          </cell>
          <cell r="P4">
            <v>28.776</v>
          </cell>
          <cell r="Q4">
            <v>41.380238095238099</v>
          </cell>
          <cell r="R4">
            <v>404.93928571428575</v>
          </cell>
          <cell r="S4">
            <v>0.29190992493744788</v>
          </cell>
        </row>
        <row r="5">
          <cell r="B5" t="str">
            <v>SH003A</v>
          </cell>
          <cell r="C5" t="str">
            <v>TREE</v>
          </cell>
          <cell r="D5" t="str">
            <v>003 栲 Castanopsis fargesii</v>
          </cell>
          <cell r="E5" t="str">
            <v>A</v>
          </cell>
          <cell r="F5">
            <v>0.21440000000000001</v>
          </cell>
          <cell r="G5">
            <v>29.7</v>
          </cell>
          <cell r="H5">
            <v>1.5100000000000001E-2</v>
          </cell>
          <cell r="I5">
            <v>8.3999999999999995E-3</v>
          </cell>
          <cell r="J5">
            <v>0.55629139072847678</v>
          </cell>
          <cell r="K5">
            <v>10.272710757051099</v>
          </cell>
          <cell r="L5">
            <v>7.6859137667405797</v>
          </cell>
          <cell r="M5">
            <v>0.28799999999999998</v>
          </cell>
          <cell r="N5">
            <v>473.99099999999999</v>
          </cell>
          <cell r="O5">
            <v>423.83100000000002</v>
          </cell>
          <cell r="P5">
            <v>36.575000000000003</v>
          </cell>
          <cell r="Q5">
            <v>56.427500000000002</v>
          </cell>
          <cell r="R5">
            <v>504.56071428571437</v>
          </cell>
          <cell r="S5">
            <v>0.22966507177033491</v>
          </cell>
        </row>
        <row r="6">
          <cell r="B6" t="str">
            <v>SH004A</v>
          </cell>
          <cell r="C6" t="str">
            <v>TREE</v>
          </cell>
          <cell r="D6" t="str">
            <v>004 大果冬青 Ilex macrocarpa</v>
          </cell>
          <cell r="E6" t="str">
            <v>A</v>
          </cell>
          <cell r="F6">
            <v>0.21440000000000001</v>
          </cell>
          <cell r="G6">
            <v>29.2</v>
          </cell>
          <cell r="H6">
            <v>1.9300000000000001E-2</v>
          </cell>
          <cell r="I6">
            <v>7.4999999999999997E-3</v>
          </cell>
          <cell r="J6">
            <v>0.38860103626942999</v>
          </cell>
          <cell r="K6">
            <v>25.2097553451108</v>
          </cell>
          <cell r="L6">
            <v>19.352321625627599</v>
          </cell>
          <cell r="M6">
            <v>0.316</v>
          </cell>
          <cell r="N6">
            <v>349.96199999999999</v>
          </cell>
          <cell r="O6">
            <v>345.22300000000001</v>
          </cell>
          <cell r="P6">
            <v>32.381</v>
          </cell>
          <cell r="Q6">
            <v>46.6616</v>
          </cell>
          <cell r="R6">
            <v>460.29733333333337</v>
          </cell>
          <cell r="S6">
            <v>0.23161730644513756</v>
          </cell>
        </row>
        <row r="7">
          <cell r="B7" t="str">
            <v>SH005A</v>
          </cell>
          <cell r="C7" t="str">
            <v>TREE</v>
          </cell>
          <cell r="D7" t="str">
            <v>005 黄杞 Engelhardia roxburghiana</v>
          </cell>
          <cell r="E7" t="str">
            <v>A</v>
          </cell>
          <cell r="F7">
            <v>0.21440000000000001</v>
          </cell>
          <cell r="G7">
            <v>29.3</v>
          </cell>
          <cell r="H7">
            <v>2.0400000000000001E-2</v>
          </cell>
          <cell r="I7">
            <v>7.4999999999999997E-3</v>
          </cell>
          <cell r="J7">
            <v>0.36764705882352938</v>
          </cell>
          <cell r="K7">
            <v>85.338147019484893</v>
          </cell>
          <cell r="L7">
            <v>65.167602699162501</v>
          </cell>
          <cell r="M7">
            <v>0.32300000000000001</v>
          </cell>
          <cell r="N7">
            <v>508.11799999999999</v>
          </cell>
          <cell r="O7">
            <v>512.81299999999999</v>
          </cell>
          <cell r="P7">
            <v>48.289000000000001</v>
          </cell>
          <cell r="Q7">
            <v>67.749066666666664</v>
          </cell>
          <cell r="R7">
            <v>683.75066666666669</v>
          </cell>
          <cell r="S7">
            <v>0.15531487502329722</v>
          </cell>
        </row>
        <row r="8">
          <cell r="B8" t="str">
            <v>SH006A</v>
          </cell>
          <cell r="C8" t="str">
            <v>TREE</v>
          </cell>
          <cell r="D8" t="str">
            <v>006 甜槠 Castanopsis eyrei</v>
          </cell>
          <cell r="E8" t="str">
            <v>A</v>
          </cell>
          <cell r="F8">
            <v>0.21440000000000001</v>
          </cell>
          <cell r="G8">
            <v>27.8</v>
          </cell>
          <cell r="H8">
            <v>2.64E-2</v>
          </cell>
          <cell r="I8">
            <v>7.9000000000000008E-3</v>
          </cell>
          <cell r="J8">
            <v>0.29924242424242425</v>
          </cell>
          <cell r="K8">
            <v>65.136774818270894</v>
          </cell>
          <cell r="L8">
            <v>54.096176695292897</v>
          </cell>
          <cell r="M8">
            <v>0.36599999999999999</v>
          </cell>
          <cell r="N8">
            <v>469.23099999999999</v>
          </cell>
          <cell r="O8">
            <v>532.90300000000002</v>
          </cell>
          <cell r="P8">
            <v>58.845999999999997</v>
          </cell>
          <cell r="Q8">
            <v>59.396329113924047</v>
          </cell>
          <cell r="R8">
            <v>674.56075949367084</v>
          </cell>
          <cell r="S8">
            <v>0.13424871699010979</v>
          </cell>
        </row>
        <row r="9">
          <cell r="B9" t="str">
            <v>SH006B</v>
          </cell>
          <cell r="C9" t="str">
            <v>TREE</v>
          </cell>
          <cell r="D9" t="str">
            <v>006 甜槠 Castanopsis eyrei</v>
          </cell>
          <cell r="E9" t="str">
            <v>B</v>
          </cell>
          <cell r="F9">
            <v>0.21440000000000001</v>
          </cell>
          <cell r="G9">
            <v>29.1</v>
          </cell>
          <cell r="H9">
            <v>1.7000000000000001E-2</v>
          </cell>
          <cell r="I9">
            <v>8.3000000000000001E-3</v>
          </cell>
          <cell r="J9">
            <v>0.48823529411764705</v>
          </cell>
          <cell r="K9">
            <v>23.1491402520981</v>
          </cell>
          <cell r="L9">
            <v>17.864776978324301</v>
          </cell>
          <cell r="M9">
            <v>0.33500000000000002</v>
          </cell>
          <cell r="N9">
            <v>357.28899999999999</v>
          </cell>
          <cell r="O9">
            <v>373.30599999999998</v>
          </cell>
          <cell r="P9">
            <v>36.197000000000003</v>
          </cell>
          <cell r="Q9">
            <v>43.046867469879516</v>
          </cell>
          <cell r="R9">
            <v>449.76626506024098</v>
          </cell>
          <cell r="S9">
            <v>0.229300770782109</v>
          </cell>
        </row>
        <row r="10">
          <cell r="B10" t="str">
            <v>SH006C</v>
          </cell>
          <cell r="C10" t="str">
            <v>TREE</v>
          </cell>
          <cell r="D10" t="str">
            <v>006 甜槠 Castanopsis eyrei</v>
          </cell>
          <cell r="E10" t="str">
            <v>C</v>
          </cell>
          <cell r="F10">
            <v>0.21440000000000001</v>
          </cell>
          <cell r="G10">
            <v>28.3</v>
          </cell>
          <cell r="H10">
            <v>5.2600000000000001E-2</v>
          </cell>
          <cell r="I10">
            <v>2.1399999999999999E-2</v>
          </cell>
          <cell r="J10">
            <v>0.40684410646387831</v>
          </cell>
          <cell r="K10">
            <v>20.2550133613951</v>
          </cell>
          <cell r="L10">
            <v>16.3371972048934</v>
          </cell>
          <cell r="M10">
            <v>0.44800000000000001</v>
          </cell>
          <cell r="N10">
            <v>396.61700000000002</v>
          </cell>
          <cell r="O10">
            <v>556.69000000000005</v>
          </cell>
          <cell r="P10">
            <v>69.814999999999998</v>
          </cell>
          <cell r="Q10">
            <v>18.533504672897198</v>
          </cell>
          <cell r="R10">
            <v>260.13551401869159</v>
          </cell>
          <cell r="S10">
            <v>0.30652438587696051</v>
          </cell>
        </row>
        <row r="11">
          <cell r="B11" t="str">
            <v>SH007A</v>
          </cell>
          <cell r="C11" t="str">
            <v>TREE</v>
          </cell>
          <cell r="D11" t="str">
            <v>007 罗浮锥 Castanopsis faberi</v>
          </cell>
          <cell r="E11" t="str">
            <v>A</v>
          </cell>
          <cell r="F11">
            <v>0.21440000000000001</v>
          </cell>
          <cell r="G11">
            <v>28.9</v>
          </cell>
          <cell r="H11">
            <v>3.5299999999999998E-2</v>
          </cell>
          <cell r="I11">
            <v>1.5599999999999999E-2</v>
          </cell>
          <cell r="J11">
            <v>0.44192634560906519</v>
          </cell>
          <cell r="K11">
            <v>41.970544463800998</v>
          </cell>
          <cell r="L11">
            <v>32.739401675250299</v>
          </cell>
          <cell r="M11">
            <v>0.49399999999999999</v>
          </cell>
          <cell r="N11">
            <v>242.142</v>
          </cell>
          <cell r="O11">
            <v>377.57900000000001</v>
          </cell>
          <cell r="P11">
            <v>51.795999999999999</v>
          </cell>
          <cell r="Q11">
            <v>15.521923076923077</v>
          </cell>
          <cell r="R11">
            <v>242.03782051282053</v>
          </cell>
          <cell r="S11">
            <v>0.30118155842149968</v>
          </cell>
        </row>
        <row r="12">
          <cell r="B12" t="str">
            <v>SH009B</v>
          </cell>
          <cell r="C12" t="str">
            <v>TREE</v>
          </cell>
          <cell r="D12" t="str">
            <v>009 山乌桕 Triadica cochinchinensis</v>
          </cell>
          <cell r="E12" t="str">
            <v>B</v>
          </cell>
          <cell r="F12">
            <v>0.21440000000000001</v>
          </cell>
          <cell r="G12">
            <v>28.85</v>
          </cell>
          <cell r="H12">
            <v>2.1999999999999999E-2</v>
          </cell>
          <cell r="I12">
            <v>1.03E-2</v>
          </cell>
          <cell r="J12">
            <v>0.4681818181818182</v>
          </cell>
          <cell r="K12">
            <v>69.187345597083905</v>
          </cell>
          <cell r="L12">
            <v>54.116850758021897</v>
          </cell>
          <cell r="M12">
            <v>0.35199999999999998</v>
          </cell>
          <cell r="N12">
            <v>301.28300000000002</v>
          </cell>
          <cell r="O12">
            <v>332.69099999999997</v>
          </cell>
          <cell r="P12">
            <v>35.287999999999997</v>
          </cell>
          <cell r="Q12">
            <v>29.250776699029128</v>
          </cell>
          <cell r="R12">
            <v>323.0009708737864</v>
          </cell>
          <cell r="S12">
            <v>0.29188392654726819</v>
          </cell>
        </row>
        <row r="13">
          <cell r="B13" t="str">
            <v>SH010A</v>
          </cell>
          <cell r="C13" t="str">
            <v>TREE</v>
          </cell>
          <cell r="D13" t="str">
            <v>010 山杜英 Elaeocarpus sylvestis</v>
          </cell>
          <cell r="E13" t="str">
            <v>A</v>
          </cell>
          <cell r="F13">
            <v>0.21440000000000001</v>
          </cell>
          <cell r="G13">
            <v>28.4</v>
          </cell>
          <cell r="H13">
            <v>4.2500000000000003E-2</v>
          </cell>
          <cell r="I13">
            <v>1.7500000000000002E-2</v>
          </cell>
          <cell r="J13">
            <v>0.41176470588235298</v>
          </cell>
          <cell r="K13">
            <v>11.652129524022801</v>
          </cell>
          <cell r="L13">
            <v>9.3449268975113995</v>
          </cell>
          <cell r="M13">
            <v>0.434</v>
          </cell>
          <cell r="N13">
            <v>360.14100000000002</v>
          </cell>
          <cell r="O13">
            <v>491.7</v>
          </cell>
          <cell r="P13">
            <v>60.539000000000001</v>
          </cell>
          <cell r="Q13">
            <v>20.579485714285713</v>
          </cell>
          <cell r="R13">
            <v>280.97142857142853</v>
          </cell>
          <cell r="S13">
            <v>0.28906985579543765</v>
          </cell>
        </row>
        <row r="14">
          <cell r="B14" t="str">
            <v>SH011A</v>
          </cell>
          <cell r="C14" t="str">
            <v>TREE</v>
          </cell>
          <cell r="D14" t="str">
            <v>011 黄樟 Camphora parthenoxylon</v>
          </cell>
          <cell r="E14" t="str">
            <v>A</v>
          </cell>
          <cell r="F14">
            <v>0.21440000000000001</v>
          </cell>
          <cell r="G14">
            <v>29.5</v>
          </cell>
          <cell r="H14">
            <v>6.2899999999999998E-2</v>
          </cell>
          <cell r="I14">
            <v>2.7400000000000001E-2</v>
          </cell>
          <cell r="J14">
            <v>0.43561208267090623</v>
          </cell>
          <cell r="K14">
            <v>11.671774048795299</v>
          </cell>
          <cell r="L14">
            <v>8.8214725459628003</v>
          </cell>
          <cell r="M14">
            <v>0.51900000000000002</v>
          </cell>
          <cell r="N14">
            <v>340.39400000000001</v>
          </cell>
          <cell r="O14">
            <v>554.34199999999998</v>
          </cell>
          <cell r="P14">
            <v>82.39</v>
          </cell>
          <cell r="Q14">
            <v>12.423138686131388</v>
          </cell>
          <cell r="R14">
            <v>202.31459854014599</v>
          </cell>
          <cell r="S14">
            <v>0.33256463163005218</v>
          </cell>
        </row>
        <row r="15">
          <cell r="B15" t="str">
            <v>SH012C</v>
          </cell>
          <cell r="C15" t="str">
            <v>TREE</v>
          </cell>
          <cell r="D15" t="str">
            <v>012 马尾松 Pinus massoniana</v>
          </cell>
          <cell r="E15" t="str">
            <v>C</v>
          </cell>
          <cell r="F15">
            <v>0.21440000000000001</v>
          </cell>
          <cell r="G15">
            <v>27.27</v>
          </cell>
          <cell r="H15">
            <v>4.87E-2</v>
          </cell>
          <cell r="I15">
            <v>1.9900000000000001E-2</v>
          </cell>
          <cell r="J15">
            <v>0.40862422997946612</v>
          </cell>
          <cell r="K15">
            <v>8.7425761087569391</v>
          </cell>
          <cell r="L15">
            <v>7.4992361086660697</v>
          </cell>
          <cell r="M15">
            <v>0.503</v>
          </cell>
          <cell r="N15">
            <v>349.56200000000001</v>
          </cell>
          <cell r="O15">
            <v>551.96500000000003</v>
          </cell>
          <cell r="P15">
            <v>79.141000000000005</v>
          </cell>
          <cell r="Q15">
            <v>17.565929648241209</v>
          </cell>
          <cell r="R15">
            <v>277.36934673366835</v>
          </cell>
          <cell r="S15">
            <v>0.25144994377124374</v>
          </cell>
        </row>
        <row r="16">
          <cell r="B16" t="str">
            <v>SH013A</v>
          </cell>
          <cell r="C16" t="str">
            <v>TREE</v>
          </cell>
          <cell r="D16" t="str">
            <v>013 杉木 Cunninghamia lanceolata</v>
          </cell>
          <cell r="E16" t="str">
            <v>A</v>
          </cell>
          <cell r="F16">
            <v>0.21440000000000001</v>
          </cell>
          <cell r="G16">
            <v>26.7</v>
          </cell>
          <cell r="H16">
            <v>0.13969999999999999</v>
          </cell>
          <cell r="I16">
            <v>4.2799999999999998E-2</v>
          </cell>
          <cell r="J16">
            <v>0.30637079455977095</v>
          </cell>
          <cell r="K16">
            <v>4.0726152240484801</v>
          </cell>
          <cell r="L16">
            <v>3.6224433849383901</v>
          </cell>
          <cell r="M16">
            <v>0.68600000000000005</v>
          </cell>
          <cell r="N16">
            <v>453.62900000000002</v>
          </cell>
          <cell r="O16">
            <v>981.221</v>
          </cell>
          <cell r="P16">
            <v>189.68799999999999</v>
          </cell>
          <cell r="Q16">
            <v>10.598808411214954</v>
          </cell>
          <cell r="R16">
            <v>229.25724299065422</v>
          </cell>
          <cell r="S16">
            <v>0.22563367213529584</v>
          </cell>
        </row>
        <row r="17">
          <cell r="B17" t="str">
            <v>SH014A</v>
          </cell>
          <cell r="C17" t="str">
            <v>TREE</v>
          </cell>
          <cell r="D17" t="str">
            <v>014 赤楠 Syzygium buxifolium</v>
          </cell>
          <cell r="E17" t="str">
            <v>A</v>
          </cell>
          <cell r="F17">
            <v>0.21440000000000001</v>
          </cell>
          <cell r="G17">
            <v>27.15</v>
          </cell>
          <cell r="H17">
            <v>8.5400000000000004E-2</v>
          </cell>
          <cell r="I17">
            <v>1.9599999999999999E-2</v>
          </cell>
          <cell r="J17">
            <v>0.22950819672131145</v>
          </cell>
          <cell r="K17">
            <v>11.301738595798801</v>
          </cell>
          <cell r="L17">
            <v>9.7674882303957506</v>
          </cell>
          <cell r="M17">
            <v>0.35799999999999998</v>
          </cell>
          <cell r="N17">
            <v>1399.836</v>
          </cell>
          <cell r="O17">
            <v>1557.261</v>
          </cell>
          <cell r="P17">
            <v>174.89500000000001</v>
          </cell>
          <cell r="Q17">
            <v>71.420204081632662</v>
          </cell>
          <cell r="R17">
            <v>794.52091836734689</v>
          </cell>
          <cell r="S17">
            <v>0.11206724034420651</v>
          </cell>
        </row>
        <row r="18">
          <cell r="B18" t="str">
            <v>SH021</v>
          </cell>
          <cell r="C18" t="str">
            <v>SHURB</v>
          </cell>
          <cell r="D18" t="str">
            <v>021 黄绒润楠 Machilus grijsii</v>
          </cell>
          <cell r="E18"/>
          <cell r="F18">
            <v>0.21440000000000001</v>
          </cell>
          <cell r="G18">
            <v>27.55</v>
          </cell>
          <cell r="H18">
            <v>0.14680000000000001</v>
          </cell>
          <cell r="I18">
            <v>4.2999999999999997E-2</v>
          </cell>
          <cell r="J18">
            <v>0.2929155313351498</v>
          </cell>
          <cell r="K18">
            <v>2.2456755906796202</v>
          </cell>
          <cell r="L18">
            <v>1.89336767947179</v>
          </cell>
          <cell r="M18">
            <v>0.72499999999999998</v>
          </cell>
          <cell r="N18">
            <v>429.59399999999999</v>
          </cell>
          <cell r="O18">
            <v>979.61</v>
          </cell>
          <cell r="P18">
            <v>194.239</v>
          </cell>
          <cell r="Q18">
            <v>9.9905581395348833</v>
          </cell>
          <cell r="R18">
            <v>227.81627906976749</v>
          </cell>
          <cell r="S18">
            <v>0.2213767574997812</v>
          </cell>
        </row>
        <row r="19">
          <cell r="B19" t="str">
            <v>SH022</v>
          </cell>
          <cell r="C19" t="str">
            <v>SHURB</v>
          </cell>
          <cell r="D19" t="str">
            <v>022 弯蒴杜鹃 Rhododendron henryi</v>
          </cell>
          <cell r="E19"/>
          <cell r="F19">
            <v>0.21440000000000001</v>
          </cell>
          <cell r="G19">
            <v>27.45</v>
          </cell>
          <cell r="H19">
            <v>5.79E-2</v>
          </cell>
          <cell r="I19">
            <v>2.29E-2</v>
          </cell>
          <cell r="J19">
            <v>0.39550949913644212</v>
          </cell>
          <cell r="K19">
            <v>14.236334925244501</v>
          </cell>
          <cell r="L19">
            <v>12.076529168599601</v>
          </cell>
          <cell r="M19">
            <v>0.41799999999999998</v>
          </cell>
          <cell r="N19">
            <v>557.68899999999996</v>
          </cell>
          <cell r="O19">
            <v>727.19500000000005</v>
          </cell>
          <cell r="P19">
            <v>93.838999999999999</v>
          </cell>
          <cell r="Q19">
            <v>24.353231441048035</v>
          </cell>
          <cell r="R19">
            <v>317.55240174672491</v>
          </cell>
          <cell r="S19">
            <v>0.24403499611035925</v>
          </cell>
        </row>
        <row r="20">
          <cell r="B20" t="str">
            <v>SH023</v>
          </cell>
          <cell r="C20" t="str">
            <v>SHURB</v>
          </cell>
          <cell r="D20" t="str">
            <v>023 杨桐 Adinandra millettii</v>
          </cell>
          <cell r="E20"/>
          <cell r="F20">
            <v>0.21440000000000001</v>
          </cell>
          <cell r="G20">
            <v>27.8</v>
          </cell>
          <cell r="H20">
            <v>6.3399999999999998E-2</v>
          </cell>
          <cell r="I20">
            <v>2.3199999999999998E-2</v>
          </cell>
          <cell r="J20">
            <v>0.36593059936908517</v>
          </cell>
          <cell r="K20">
            <v>5.54504871836573</v>
          </cell>
          <cell r="L20">
            <v>4.6051702143622197</v>
          </cell>
          <cell r="M20">
            <v>0.46800000000000003</v>
          </cell>
          <cell r="N20">
            <v>484.38299999999998</v>
          </cell>
          <cell r="O20">
            <v>711.46699999999998</v>
          </cell>
          <cell r="P20">
            <v>106.426</v>
          </cell>
          <cell r="Q20">
            <v>20.878577586206898</v>
          </cell>
          <cell r="R20">
            <v>306.66681034482764</v>
          </cell>
          <cell r="S20">
            <v>0.21799184409824665</v>
          </cell>
        </row>
        <row r="21">
          <cell r="B21" t="str">
            <v>SH024</v>
          </cell>
          <cell r="C21" t="str">
            <v>SHURB</v>
          </cell>
          <cell r="D21" t="str">
            <v>024 丁香杜鹃 Rhododendron farrerae</v>
          </cell>
          <cell r="E21"/>
          <cell r="F21">
            <v>0.21440000000000001</v>
          </cell>
          <cell r="G21">
            <v>26.55</v>
          </cell>
          <cell r="H21">
            <v>6.1800000000000001E-2</v>
          </cell>
          <cell r="I21">
            <v>2.5899999999999999E-2</v>
          </cell>
          <cell r="J21">
            <v>0.41909385113268605</v>
          </cell>
          <cell r="K21">
            <v>7.48155977022512</v>
          </cell>
          <cell r="L21">
            <v>6.7201082662225602</v>
          </cell>
          <cell r="M21">
            <v>0.254</v>
          </cell>
          <cell r="N21">
            <v>1334.0609999999999</v>
          </cell>
          <cell r="O21">
            <v>1056.172</v>
          </cell>
          <cell r="P21">
            <v>88.988</v>
          </cell>
          <cell r="Q21">
            <v>51.508146718146719</v>
          </cell>
          <cell r="R21">
            <v>407.78841698841705</v>
          </cell>
          <cell r="S21">
            <v>0.29105047871623141</v>
          </cell>
        </row>
        <row r="22">
          <cell r="B22" t="str">
            <v>SH025</v>
          </cell>
          <cell r="C22" t="str">
            <v>SHURB</v>
          </cell>
          <cell r="D22" t="str">
            <v>025 细枝柃 Eurya loquaiana</v>
          </cell>
          <cell r="E22"/>
          <cell r="F22">
            <v>0.21440000000000001</v>
          </cell>
          <cell r="G22">
            <v>27.1</v>
          </cell>
          <cell r="H22">
            <v>3.04E-2</v>
          </cell>
          <cell r="I22">
            <v>1.0200000000000001E-2</v>
          </cell>
          <cell r="J22">
            <v>0.33552631578947373</v>
          </cell>
          <cell r="K22">
            <v>20.077941544662</v>
          </cell>
          <cell r="L22">
            <v>17.407003212628201</v>
          </cell>
          <cell r="M22">
            <v>0.224</v>
          </cell>
          <cell r="N22">
            <v>1007.275</v>
          </cell>
          <cell r="O22">
            <v>696.12599999999998</v>
          </cell>
          <cell r="P22">
            <v>54.36</v>
          </cell>
          <cell r="Q22">
            <v>98.75245098039214</v>
          </cell>
          <cell r="R22">
            <v>682.4764705882352</v>
          </cell>
          <cell r="S22">
            <v>0.18763796909492275</v>
          </cell>
        </row>
        <row r="23">
          <cell r="B23" t="str">
            <v>SH026</v>
          </cell>
          <cell r="C23" t="str">
            <v>SHURB</v>
          </cell>
          <cell r="D23" t="str">
            <v>026 矩叶鼠刺 Itea oblonga</v>
          </cell>
          <cell r="E23"/>
          <cell r="F23">
            <v>0.21440000000000001</v>
          </cell>
          <cell r="G23">
            <v>27.45</v>
          </cell>
          <cell r="H23">
            <v>4.5900000000000003E-2</v>
          </cell>
          <cell r="I23">
            <v>1.9400000000000001E-2</v>
          </cell>
          <cell r="J23">
            <v>0.42265795206971674</v>
          </cell>
          <cell r="K23">
            <v>20.1199678388057</v>
          </cell>
          <cell r="L23">
            <v>17.0675514275631</v>
          </cell>
          <cell r="M23">
            <v>0.24299999999999999</v>
          </cell>
          <cell r="N23">
            <v>927.76800000000003</v>
          </cell>
          <cell r="O23">
            <v>709.62599999999998</v>
          </cell>
          <cell r="P23">
            <v>63.115000000000002</v>
          </cell>
          <cell r="Q23">
            <v>47.823092783505153</v>
          </cell>
          <cell r="R23">
            <v>365.78659793814433</v>
          </cell>
          <cell r="S23">
            <v>0.3073754258100293</v>
          </cell>
        </row>
        <row r="24">
          <cell r="B24" t="str">
            <v>SH027</v>
          </cell>
          <cell r="C24" t="str">
            <v>SHURB</v>
          </cell>
          <cell r="D24" t="str">
            <v>027 珍珠花 Lyonia ovalifolia</v>
          </cell>
          <cell r="E24"/>
          <cell r="F24">
            <v>0.21440000000000001</v>
          </cell>
          <cell r="G24">
            <v>26.7</v>
          </cell>
          <cell r="H24">
            <v>2.98E-2</v>
          </cell>
          <cell r="I24">
            <v>1.01E-2</v>
          </cell>
          <cell r="J24">
            <v>0.33892617449664431</v>
          </cell>
          <cell r="K24">
            <v>27.613137677508899</v>
          </cell>
          <cell r="L24">
            <v>24.560883465404</v>
          </cell>
          <cell r="M24">
            <v>0.224</v>
          </cell>
          <cell r="N24">
            <v>867.21</v>
          </cell>
          <cell r="O24">
            <v>606.93299999999999</v>
          </cell>
          <cell r="P24">
            <v>44.704000000000001</v>
          </cell>
          <cell r="Q24">
            <v>85.862376237623764</v>
          </cell>
          <cell r="R24">
            <v>600.92376237623762</v>
          </cell>
          <cell r="S24">
            <v>0.22593056549749463</v>
          </cell>
        </row>
        <row r="25">
          <cell r="B25" t="str">
            <v>SH028</v>
          </cell>
          <cell r="C25" t="str">
            <v>SHURB</v>
          </cell>
          <cell r="D25" t="str">
            <v>028 刨花润楠 Machilus pauhoi</v>
          </cell>
          <cell r="E25"/>
          <cell r="F25">
            <v>0.21440000000000001</v>
          </cell>
          <cell r="G25">
            <v>27.15</v>
          </cell>
          <cell r="H25">
            <v>7.0800000000000002E-2</v>
          </cell>
          <cell r="I25">
            <v>2.3599999999999999E-2</v>
          </cell>
          <cell r="J25">
            <v>0.33333333333333331</v>
          </cell>
          <cell r="K25">
            <v>4.91657554732521</v>
          </cell>
          <cell r="L25">
            <v>4.2491332979690402</v>
          </cell>
          <cell r="M25">
            <v>0.34499999999999997</v>
          </cell>
          <cell r="N25">
            <v>897.82399999999996</v>
          </cell>
          <cell r="O25">
            <v>969.03300000000002</v>
          </cell>
          <cell r="P25">
            <v>102.80200000000001</v>
          </cell>
          <cell r="Q25">
            <v>38.043389830508474</v>
          </cell>
          <cell r="R25">
            <v>410.60720338983049</v>
          </cell>
          <cell r="S25">
            <v>0.22956751814167037</v>
          </cell>
        </row>
        <row r="26">
          <cell r="B26" t="str">
            <v>SH029</v>
          </cell>
          <cell r="C26" t="str">
            <v>SHURB</v>
          </cell>
          <cell r="D26" t="str">
            <v>029 南烛 Vaccinium bracteatum</v>
          </cell>
          <cell r="E26"/>
          <cell r="F26">
            <v>0.21440000000000001</v>
          </cell>
          <cell r="G26">
            <v>27.3</v>
          </cell>
          <cell r="H26">
            <v>3.3099999999999997E-2</v>
          </cell>
          <cell r="I26">
            <v>1.5699999999999999E-2</v>
          </cell>
          <cell r="J26">
            <v>0.47432024169184289</v>
          </cell>
          <cell r="K26">
            <v>24.622773642713199</v>
          </cell>
          <cell r="L26">
            <v>21.081633556053401</v>
          </cell>
          <cell r="M26">
            <v>0.254</v>
          </cell>
          <cell r="N26">
            <v>740.88199999999995</v>
          </cell>
          <cell r="O26">
            <v>590.90700000000004</v>
          </cell>
          <cell r="P26">
            <v>48.277999999999999</v>
          </cell>
          <cell r="Q26">
            <v>47.189936305732481</v>
          </cell>
          <cell r="R26">
            <v>376.37388535031857</v>
          </cell>
          <cell r="S26">
            <v>0.32519988400513689</v>
          </cell>
        </row>
        <row r="27">
          <cell r="B27" t="str">
            <v>SH030</v>
          </cell>
          <cell r="C27" t="str">
            <v>SHURB</v>
          </cell>
          <cell r="D27" t="str">
            <v>030 毛锥 Castanopsis fordii</v>
          </cell>
          <cell r="E27"/>
          <cell r="F27">
            <v>0.21440000000000001</v>
          </cell>
          <cell r="G27">
            <v>28.3</v>
          </cell>
          <cell r="H27">
            <v>0.1552</v>
          </cell>
          <cell r="I27">
            <v>5.8500000000000003E-2</v>
          </cell>
          <cell r="J27">
            <v>0.37693298969072164</v>
          </cell>
          <cell r="K27">
            <v>14.8190525105591</v>
          </cell>
          <cell r="L27">
            <v>11.9526844507596</v>
          </cell>
          <cell r="M27">
            <v>0.33600000000000002</v>
          </cell>
          <cell r="N27">
            <v>2073.5839999999998</v>
          </cell>
          <cell r="O27">
            <v>2163.6320000000001</v>
          </cell>
          <cell r="P27">
            <v>225.28200000000001</v>
          </cell>
          <cell r="Q27">
            <v>35.44588034188034</v>
          </cell>
          <cell r="R27">
            <v>369.85162393162392</v>
          </cell>
          <cell r="S27">
            <v>0.2596745412416438</v>
          </cell>
        </row>
        <row r="28">
          <cell r="B28" t="str">
            <v>SH032</v>
          </cell>
          <cell r="C28" t="str">
            <v>SHURB</v>
          </cell>
          <cell r="D28" t="str">
            <v>032 石斑木 Rhaphiolepis indica</v>
          </cell>
          <cell r="E28"/>
          <cell r="F28">
            <v>0.21440000000000001</v>
          </cell>
          <cell r="G28">
            <v>27.8</v>
          </cell>
          <cell r="H28">
            <v>9.4899999999999998E-2</v>
          </cell>
          <cell r="I28">
            <v>3.3599999999999998E-2</v>
          </cell>
          <cell r="J28">
            <v>0.35405690200210749</v>
          </cell>
          <cell r="K28">
            <v>8.6146292588893996</v>
          </cell>
          <cell r="L28">
            <v>7.15446086874113</v>
          </cell>
          <cell r="M28">
            <v>0.38100000000000001</v>
          </cell>
          <cell r="N28">
            <v>853.13400000000001</v>
          </cell>
          <cell r="O28">
            <v>1021.325</v>
          </cell>
          <cell r="P28">
            <v>120.386</v>
          </cell>
          <cell r="Q28">
            <v>25.390892857142859</v>
          </cell>
          <cell r="R28">
            <v>303.96577380952385</v>
          </cell>
          <cell r="S28">
            <v>0.2791022211885103</v>
          </cell>
        </row>
        <row r="29">
          <cell r="B29" t="str">
            <v>SH033</v>
          </cell>
          <cell r="C29" t="str">
            <v>LIANA</v>
          </cell>
          <cell r="D29" t="str">
            <v>033 灰背清风藤 Sabia discolor</v>
          </cell>
          <cell r="E29" t="str">
            <v>不测</v>
          </cell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</row>
        <row r="30">
          <cell r="B30" t="str">
            <v>SH034</v>
          </cell>
          <cell r="C30" t="str">
            <v>LIANA</v>
          </cell>
          <cell r="D30" t="str">
            <v>034 菝葜 Smilax china</v>
          </cell>
          <cell r="E30" t="str">
            <v>不测</v>
          </cell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</row>
        <row r="31">
          <cell r="B31" t="str">
            <v>WH901A</v>
          </cell>
          <cell r="C31" t="str">
            <v>TREE</v>
          </cell>
          <cell r="D31" t="str">
            <v>WH901 鸭公树 Neolitsea chui</v>
          </cell>
          <cell r="E31" t="str">
            <v>A</v>
          </cell>
          <cell r="F31">
            <v>0.11799999999999999</v>
          </cell>
          <cell r="G31">
            <v>24.55</v>
          </cell>
          <cell r="H31">
            <v>4.5400000000000003E-2</v>
          </cell>
          <cell r="I31">
            <v>1.26E-2</v>
          </cell>
          <cell r="J31">
            <v>0.27753303964757708</v>
          </cell>
          <cell r="K31">
            <v>9.1634021726711392</v>
          </cell>
          <cell r="L31">
            <v>9.4726147530592009</v>
          </cell>
          <cell r="M31">
            <v>0.34499999999999997</v>
          </cell>
          <cell r="N31">
            <v>550.69600000000003</v>
          </cell>
          <cell r="O31">
            <v>595.71600000000001</v>
          </cell>
          <cell r="P31">
            <v>58.045999999999999</v>
          </cell>
          <cell r="Q31">
            <v>43.706031746031755</v>
          </cell>
          <cell r="R31">
            <v>472.79047619047617</v>
          </cell>
          <cell r="S31">
            <v>0.21706922096268477</v>
          </cell>
        </row>
        <row r="32">
          <cell r="B32" t="str">
            <v>WH902A</v>
          </cell>
          <cell r="C32" t="str">
            <v>TREE</v>
          </cell>
          <cell r="D32" t="str">
            <v>WH902 刨花润楠 Machilus pauhoi</v>
          </cell>
          <cell r="E32" t="str">
            <v>A</v>
          </cell>
          <cell r="F32">
            <v>0.11799999999999999</v>
          </cell>
          <cell r="G32">
            <v>24.45</v>
          </cell>
          <cell r="H32">
            <v>0.13769999999999999</v>
          </cell>
          <cell r="I32">
            <v>2.58E-2</v>
          </cell>
          <cell r="J32">
            <v>0.18736383442265797</v>
          </cell>
          <cell r="K32">
            <v>9.9785602082156508</v>
          </cell>
          <cell r="L32">
            <v>10.3928922289147</v>
          </cell>
          <cell r="M32">
            <v>0.72099999999999997</v>
          </cell>
          <cell r="N32">
            <v>393.90600000000001</v>
          </cell>
          <cell r="O32">
            <v>893.04499999999996</v>
          </cell>
          <cell r="P32">
            <v>176.6</v>
          </cell>
          <cell r="Q32">
            <v>15.267674418604651</v>
          </cell>
          <cell r="R32">
            <v>346.14147286821708</v>
          </cell>
          <cell r="S32">
            <v>0.14609286523216308</v>
          </cell>
        </row>
        <row r="33">
          <cell r="B33" t="str">
            <v>WH903A</v>
          </cell>
          <cell r="C33" t="str">
            <v>TREE</v>
          </cell>
          <cell r="D33" t="str">
            <v>WH903 罗浮柿 Diospyros morrisiana</v>
          </cell>
          <cell r="E33" t="str">
            <v>A</v>
          </cell>
          <cell r="F33">
            <v>0.11799999999999999</v>
          </cell>
          <cell r="G33">
            <v>24.87</v>
          </cell>
          <cell r="H33">
            <v>0.13070000000000001</v>
          </cell>
          <cell r="I33">
            <v>3.1099999999999999E-2</v>
          </cell>
          <cell r="J33">
            <v>0.23794950267788828</v>
          </cell>
          <cell r="K33">
            <v>8.28442280441935</v>
          </cell>
          <cell r="L33">
            <v>8.36346332151445</v>
          </cell>
          <cell r="M33">
            <v>0.53100000000000003</v>
          </cell>
          <cell r="N33">
            <v>585.01599999999996</v>
          </cell>
          <cell r="O33">
            <v>975.298</v>
          </cell>
          <cell r="P33">
            <v>139.101</v>
          </cell>
          <cell r="Q33">
            <v>18.810803858520899</v>
          </cell>
          <cell r="R33">
            <v>313.60064308681677</v>
          </cell>
          <cell r="S33">
            <v>0.22357855083716147</v>
          </cell>
        </row>
        <row r="34">
          <cell r="B34" t="str">
            <v>WH904A</v>
          </cell>
          <cell r="C34" t="str">
            <v>TREE</v>
          </cell>
          <cell r="D34" t="str">
            <v>WH904 毛锥 Castanopsis fordii</v>
          </cell>
          <cell r="E34" t="str">
            <v>A</v>
          </cell>
          <cell r="F34">
            <v>0.11799999999999999</v>
          </cell>
          <cell r="G34">
            <v>25.1</v>
          </cell>
          <cell r="H34">
            <v>7.9799999999999996E-2</v>
          </cell>
          <cell r="I34">
            <v>1.72E-2</v>
          </cell>
          <cell r="J34">
            <v>0.2155388471177945</v>
          </cell>
          <cell r="K34">
            <v>16.081508122508801</v>
          </cell>
          <cell r="L34">
            <v>15.9652870976141</v>
          </cell>
          <cell r="M34">
            <v>0.42099999999999999</v>
          </cell>
          <cell r="N34">
            <v>670.45299999999997</v>
          </cell>
          <cell r="O34">
            <v>882.21799999999996</v>
          </cell>
          <cell r="P34">
            <v>105.956</v>
          </cell>
          <cell r="Q34">
            <v>38.979825581395346</v>
          </cell>
          <cell r="R34">
            <v>512.91744186046503</v>
          </cell>
          <cell r="S34">
            <v>0.16233153384423721</v>
          </cell>
        </row>
        <row r="35">
          <cell r="B35" t="str">
            <v>WH905A</v>
          </cell>
          <cell r="C35" t="str">
            <v>TREE</v>
          </cell>
          <cell r="D35" t="str">
            <v>WH905 罗浮锥 Castanopsis faberi</v>
          </cell>
          <cell r="E35" t="str">
            <v>A</v>
          </cell>
          <cell r="F35">
            <v>0.11799999999999999</v>
          </cell>
          <cell r="G35">
            <v>25.03</v>
          </cell>
          <cell r="H35">
            <v>0.1187</v>
          </cell>
          <cell r="I35">
            <v>3.3099999999999997E-2</v>
          </cell>
          <cell r="J35">
            <v>0.27885425442291489</v>
          </cell>
          <cell r="K35">
            <v>6.7662585473266503</v>
          </cell>
          <cell r="L35">
            <v>6.7515198142227799</v>
          </cell>
          <cell r="M35">
            <v>0.58899999999999997</v>
          </cell>
          <cell r="N35">
            <v>468.48200000000003</v>
          </cell>
          <cell r="O35">
            <v>865.91</v>
          </cell>
          <cell r="P35">
            <v>139.06100000000001</v>
          </cell>
          <cell r="Q35">
            <v>14.153534743202417</v>
          </cell>
          <cell r="R35">
            <v>261.60422960725077</v>
          </cell>
          <cell r="S35">
            <v>0.23802503937121114</v>
          </cell>
        </row>
        <row r="36">
          <cell r="B36" t="str">
            <v>WH906A</v>
          </cell>
          <cell r="C36" t="str">
            <v>TREE</v>
          </cell>
          <cell r="D36" t="str">
            <v>WH906 山杜英 Elaeocarpus sylvestis</v>
          </cell>
          <cell r="E36" t="str">
            <v>A</v>
          </cell>
          <cell r="F36">
            <v>0.11799999999999999</v>
          </cell>
          <cell r="G36">
            <v>24.15</v>
          </cell>
          <cell r="H36">
            <v>4.24E-2</v>
          </cell>
          <cell r="I36">
            <v>1.77E-2</v>
          </cell>
          <cell r="J36">
            <v>0.41745283018867924</v>
          </cell>
          <cell r="K36">
            <v>8.3602175224697604</v>
          </cell>
          <cell r="L36">
            <v>8.9077052273538992</v>
          </cell>
          <cell r="M36">
            <v>0.40600000000000003</v>
          </cell>
          <cell r="N36">
            <v>353.99799999999999</v>
          </cell>
          <cell r="O36">
            <v>451.06700000000001</v>
          </cell>
          <cell r="P36">
            <v>52.982999999999997</v>
          </cell>
          <cell r="Q36">
            <v>19.999887005649715</v>
          </cell>
          <cell r="R36">
            <v>254.84011299435028</v>
          </cell>
          <cell r="S36">
            <v>0.33406941849272415</v>
          </cell>
        </row>
        <row r="37">
          <cell r="B37" t="str">
            <v>WH907A</v>
          </cell>
          <cell r="C37" t="str">
            <v>TREE</v>
          </cell>
          <cell r="D37" t="str">
            <v>WH907 栲 Castanopsis fargesii</v>
          </cell>
          <cell r="E37" t="str">
            <v>A</v>
          </cell>
          <cell r="F37">
            <v>0.11799999999999999</v>
          </cell>
          <cell r="G37">
            <v>23.93</v>
          </cell>
          <cell r="H37">
            <v>6.1699999999999998E-2</v>
          </cell>
          <cell r="I37">
            <v>1.4E-2</v>
          </cell>
          <cell r="J37">
            <v>0.22690437601296598</v>
          </cell>
          <cell r="K37">
            <v>14.057600597526299</v>
          </cell>
          <cell r="L37">
            <v>15.2339328437243</v>
          </cell>
          <cell r="M37">
            <v>0.27900000000000003</v>
          </cell>
          <cell r="N37">
            <v>1240.424</v>
          </cell>
          <cell r="O37">
            <v>1076.7180000000001</v>
          </cell>
          <cell r="P37">
            <v>95.063000000000002</v>
          </cell>
          <cell r="Q37">
            <v>88.60171428571428</v>
          </cell>
          <cell r="R37">
            <v>769.08428571428578</v>
          </cell>
          <cell r="S37">
            <v>0.14727075728727265</v>
          </cell>
        </row>
        <row r="38">
          <cell r="B38" t="str">
            <v>WH908</v>
          </cell>
          <cell r="C38" t="str">
            <v>TREE</v>
          </cell>
          <cell r="D38" t="str">
            <v>WH908 黄丹木姜子 Litsea elongata</v>
          </cell>
          <cell r="E38"/>
          <cell r="F38">
            <v>0.11799999999999999</v>
          </cell>
          <cell r="G38">
            <v>25.3</v>
          </cell>
          <cell r="H38">
            <v>0.15939999999999999</v>
          </cell>
          <cell r="I38">
            <v>3.2300000000000002E-2</v>
          </cell>
          <cell r="J38">
            <v>0.20263488080301131</v>
          </cell>
          <cell r="K38">
            <v>9.2261986409010497</v>
          </cell>
          <cell r="L38">
            <v>9.0288167814162392</v>
          </cell>
          <cell r="M38">
            <v>0.66900000000000004</v>
          </cell>
          <cell r="N38">
            <v>517.44100000000003</v>
          </cell>
          <cell r="O38">
            <v>1083.7750000000001</v>
          </cell>
          <cell r="P38">
            <v>206.01400000000001</v>
          </cell>
          <cell r="Q38">
            <v>16.01984520123839</v>
          </cell>
          <cell r="R38">
            <v>335.53405572755418</v>
          </cell>
          <cell r="S38">
            <v>0.15678546118224976</v>
          </cell>
        </row>
        <row r="39">
          <cell r="B39" t="str">
            <v>WH909</v>
          </cell>
          <cell r="C39" t="str">
            <v>TREE</v>
          </cell>
          <cell r="D39" t="str">
            <v>WH909 木荷 Schima superba</v>
          </cell>
          <cell r="E39"/>
          <cell r="F39">
            <v>0.11799999999999999</v>
          </cell>
          <cell r="G39">
            <v>24.85</v>
          </cell>
          <cell r="H39">
            <v>4.6600000000000003E-2</v>
          </cell>
          <cell r="I39">
            <v>1.61E-2</v>
          </cell>
          <cell r="J39">
            <v>0.34549356223175964</v>
          </cell>
          <cell r="K39">
            <v>7.4053541631549704</v>
          </cell>
          <cell r="L39">
            <v>7.4869867993670498</v>
          </cell>
          <cell r="M39">
            <v>0.42299999999999999</v>
          </cell>
          <cell r="N39">
            <v>313.952</v>
          </cell>
          <cell r="O39">
            <v>415.32400000000001</v>
          </cell>
          <cell r="P39">
            <v>51.838999999999999</v>
          </cell>
          <cell r="Q39">
            <v>19.500124223602484</v>
          </cell>
          <cell r="R39">
            <v>257.96521739130435</v>
          </cell>
          <cell r="S39">
            <v>0.31057697872258339</v>
          </cell>
        </row>
        <row r="40">
          <cell r="B40" t="str">
            <v>WH910</v>
          </cell>
          <cell r="C40" t="str">
            <v>TREE</v>
          </cell>
          <cell r="D40" t="str">
            <v>WH910 秃瓣杜英 Elaeocarpus glabripetalus</v>
          </cell>
          <cell r="E40"/>
          <cell r="F40">
            <v>0.11799999999999999</v>
          </cell>
          <cell r="G40">
            <v>26.13</v>
          </cell>
          <cell r="H40">
            <v>6.8000000000000005E-2</v>
          </cell>
          <cell r="I40">
            <v>1.95E-2</v>
          </cell>
          <cell r="J40">
            <v>0.28676470588235292</v>
          </cell>
          <cell r="K40">
            <v>10.6955456299053</v>
          </cell>
          <cell r="L40">
            <v>9.8797593722579293</v>
          </cell>
          <cell r="M40">
            <v>0.42399999999999999</v>
          </cell>
          <cell r="N40">
            <v>548.32500000000005</v>
          </cell>
          <cell r="O40">
            <v>725.70899999999995</v>
          </cell>
          <cell r="P40">
            <v>87.117000000000004</v>
          </cell>
          <cell r="Q40">
            <v>28.119230769230771</v>
          </cell>
          <cell r="R40">
            <v>372.15846153846155</v>
          </cell>
          <cell r="S40">
            <v>0.22383690898446917</v>
          </cell>
        </row>
        <row r="41">
          <cell r="B41" t="str">
            <v>WH911</v>
          </cell>
          <cell r="C41" t="str">
            <v>TREE</v>
          </cell>
          <cell r="D41" t="str">
            <v>WH911 赛山梅 Styrax confusus</v>
          </cell>
          <cell r="E41"/>
          <cell r="F41">
            <v>0.11799999999999999</v>
          </cell>
          <cell r="G41">
            <v>26.7</v>
          </cell>
          <cell r="H41">
            <v>9.1300000000000006E-2</v>
          </cell>
          <cell r="I41">
            <v>2.9600000000000001E-2</v>
          </cell>
          <cell r="J41">
            <v>0.32420591456736036</v>
          </cell>
          <cell r="K41">
            <v>9.3610047505253196</v>
          </cell>
          <cell r="L41">
            <v>8.3262738730344701</v>
          </cell>
          <cell r="M41">
            <v>0.44600000000000001</v>
          </cell>
          <cell r="N41">
            <v>554.00900000000001</v>
          </cell>
          <cell r="O41">
            <v>783.995</v>
          </cell>
          <cell r="P41">
            <v>106.453</v>
          </cell>
          <cell r="Q41">
            <v>18.716520270270269</v>
          </cell>
          <cell r="R41">
            <v>264.86317567567568</v>
          </cell>
          <cell r="S41">
            <v>0.27805698289385927</v>
          </cell>
        </row>
        <row r="42">
          <cell r="B42" t="str">
            <v>WH912</v>
          </cell>
          <cell r="C42" t="str">
            <v>TREE</v>
          </cell>
          <cell r="D42" t="str">
            <v>WH912 甜槠 Castanopsis eyrei</v>
          </cell>
          <cell r="E42"/>
          <cell r="F42">
            <v>0.11799999999999999</v>
          </cell>
          <cell r="G42">
            <v>25.05</v>
          </cell>
          <cell r="H42">
            <v>4.7300000000000002E-2</v>
          </cell>
          <cell r="I42">
            <v>2.1600000000000001E-2</v>
          </cell>
          <cell r="J42">
            <v>0.45665961945031713</v>
          </cell>
          <cell r="K42">
            <v>8.5319640518600792</v>
          </cell>
          <cell r="L42">
            <v>8.5010305972104803</v>
          </cell>
          <cell r="M42">
            <v>0.28999999999999998</v>
          </cell>
          <cell r="N42">
            <v>857.452</v>
          </cell>
          <cell r="O42">
            <v>777.803</v>
          </cell>
          <cell r="P42">
            <v>65.072999999999993</v>
          </cell>
          <cell r="Q42">
            <v>39.696851851851847</v>
          </cell>
          <cell r="R42">
            <v>360.09398148148148</v>
          </cell>
          <cell r="S42">
            <v>0.33193490387718416</v>
          </cell>
        </row>
        <row r="43">
          <cell r="B43" t="str">
            <v>WH913</v>
          </cell>
          <cell r="C43" t="str">
            <v>TREE</v>
          </cell>
          <cell r="D43" t="str">
            <v>WH913 鹿角锥 Castanopsis lamontii</v>
          </cell>
          <cell r="E43"/>
          <cell r="F43">
            <v>0.11799999999999999</v>
          </cell>
          <cell r="G43">
            <v>25.6</v>
          </cell>
          <cell r="H43">
            <v>5.0500000000000003E-2</v>
          </cell>
          <cell r="I43">
            <v>2.1299999999999999E-2</v>
          </cell>
          <cell r="J43">
            <v>0.42178217821782177</v>
          </cell>
          <cell r="K43">
            <v>10.4565771791787</v>
          </cell>
          <cell r="L43">
            <v>10.0180016570711</v>
          </cell>
          <cell r="M43">
            <v>0.32200000000000001</v>
          </cell>
          <cell r="N43">
            <v>739.21299999999997</v>
          </cell>
          <cell r="O43">
            <v>744.36500000000001</v>
          </cell>
          <cell r="P43">
            <v>69.266999999999996</v>
          </cell>
          <cell r="Q43">
            <v>34.704835680751174</v>
          </cell>
          <cell r="R43">
            <v>349.46713615023475</v>
          </cell>
          <cell r="S43">
            <v>0.30750573866343284</v>
          </cell>
        </row>
        <row r="44">
          <cell r="B44" t="str">
            <v>WH921</v>
          </cell>
          <cell r="C44" t="str">
            <v>SHRUB</v>
          </cell>
          <cell r="D44" t="str">
            <v>WH921 黄绒润楠 Machilus grijsii</v>
          </cell>
          <cell r="E44"/>
          <cell r="F44">
            <v>0.11799999999999999</v>
          </cell>
          <cell r="G44">
            <v>24.8</v>
          </cell>
          <cell r="H44">
            <v>7.8100000000000003E-2</v>
          </cell>
          <cell r="I44">
            <v>2.5000000000000001E-2</v>
          </cell>
          <cell r="J44">
            <v>0.3201024327784891</v>
          </cell>
          <cell r="K44">
            <v>5.7454742242888299</v>
          </cell>
          <cell r="L44">
            <v>5.8302047367929797</v>
          </cell>
          <cell r="M44">
            <v>0.41399999999999998</v>
          </cell>
          <cell r="N44">
            <v>562.85299999999995</v>
          </cell>
          <cell r="O44">
            <v>731.82</v>
          </cell>
          <cell r="P44">
            <v>87.744</v>
          </cell>
          <cell r="Q44">
            <v>22.514119999999995</v>
          </cell>
          <cell r="R44">
            <v>292.72800000000001</v>
          </cell>
          <cell r="S44">
            <v>0.2849197665937272</v>
          </cell>
        </row>
        <row r="45">
          <cell r="B45" t="str">
            <v>WH922</v>
          </cell>
          <cell r="C45" t="str">
            <v>SHRUB</v>
          </cell>
          <cell r="D45" t="str">
            <v>WH922 尖萼红山茶 Camellia edithae</v>
          </cell>
          <cell r="E45"/>
          <cell r="F45">
            <v>0.11799999999999999</v>
          </cell>
          <cell r="G45">
            <v>26.4</v>
          </cell>
          <cell r="H45">
            <v>9.69E-2</v>
          </cell>
          <cell r="I45">
            <v>2.5700000000000001E-2</v>
          </cell>
          <cell r="J45">
            <v>0.26522187822497423</v>
          </cell>
          <cell r="K45">
            <v>5.4001681678438702</v>
          </cell>
          <cell r="L45">
            <v>4.8988380178383002</v>
          </cell>
          <cell r="M45">
            <v>0.48899999999999999</v>
          </cell>
          <cell r="N45">
            <v>557.58699999999999</v>
          </cell>
          <cell r="O45">
            <v>857.06500000000005</v>
          </cell>
          <cell r="P45">
            <v>115.491</v>
          </cell>
          <cell r="Q45">
            <v>21.69599221789883</v>
          </cell>
          <cell r="R45">
            <v>333.48832684824902</v>
          </cell>
          <cell r="S45">
            <v>0.2225281623676304</v>
          </cell>
        </row>
        <row r="46">
          <cell r="B46" t="str">
            <v>WH923</v>
          </cell>
          <cell r="C46" t="str">
            <v>SHRUB</v>
          </cell>
          <cell r="D46" t="str">
            <v>WH923 凹叶冬青 Ilex championii</v>
          </cell>
          <cell r="E46"/>
          <cell r="F46">
            <v>0.11799999999999999</v>
          </cell>
          <cell r="G46">
            <v>25.7</v>
          </cell>
          <cell r="H46">
            <v>3.3500000000000002E-2</v>
          </cell>
          <cell r="I46">
            <v>1.1299999999999999E-2</v>
          </cell>
          <cell r="J46">
            <v>0.33731343283582088</v>
          </cell>
          <cell r="K46">
            <v>15.363023175054099</v>
          </cell>
          <cell r="L46">
            <v>14.616230276171599</v>
          </cell>
          <cell r="M46">
            <v>0.29799999999999999</v>
          </cell>
          <cell r="N46">
            <v>564.553</v>
          </cell>
          <cell r="O46">
            <v>525.58399999999995</v>
          </cell>
          <cell r="P46">
            <v>48.31</v>
          </cell>
          <cell r="Q46">
            <v>49.960442477876107</v>
          </cell>
          <cell r="R46">
            <v>465.11858407079643</v>
          </cell>
          <cell r="S46">
            <v>0.23390602359759879</v>
          </cell>
        </row>
        <row r="47">
          <cell r="B47" t="str">
            <v>WH924</v>
          </cell>
          <cell r="C47" t="str">
            <v>SHRUB</v>
          </cell>
          <cell r="D47" t="str">
            <v>WH924 细枝柃 Eurya loquaiana</v>
          </cell>
          <cell r="E47"/>
          <cell r="F47">
            <v>0.11799999999999999</v>
          </cell>
          <cell r="G47">
            <v>25.85</v>
          </cell>
          <cell r="H47">
            <v>3.6499999999999998E-2</v>
          </cell>
          <cell r="I47">
            <v>1.26E-2</v>
          </cell>
          <cell r="J47">
            <v>0.34520547945205482</v>
          </cell>
          <cell r="K47">
            <v>10.3871719801902</v>
          </cell>
          <cell r="L47">
            <v>9.7801112826355503</v>
          </cell>
          <cell r="M47">
            <v>0.313</v>
          </cell>
          <cell r="N47">
            <v>428.51799999999997</v>
          </cell>
          <cell r="O47">
            <v>419.81700000000001</v>
          </cell>
          <cell r="P47">
            <v>39.292999999999999</v>
          </cell>
          <cell r="Q47">
            <v>34.009365079365075</v>
          </cell>
          <cell r="R47">
            <v>333.18809523809523</v>
          </cell>
          <cell r="S47">
            <v>0.32066780342554652</v>
          </cell>
        </row>
        <row r="48">
          <cell r="B48" t="str">
            <v>WH925</v>
          </cell>
          <cell r="C48" t="str">
            <v>SHRUB</v>
          </cell>
          <cell r="D48" t="str">
            <v>WH925 滑皮柯 Lithocarpus skanianus</v>
          </cell>
          <cell r="E48"/>
          <cell r="F48">
            <v>0.11799999999999999</v>
          </cell>
          <cell r="G48">
            <v>26.8</v>
          </cell>
          <cell r="H48">
            <v>0.1444</v>
          </cell>
          <cell r="I48">
            <v>3.3700000000000001E-2</v>
          </cell>
          <cell r="J48">
            <v>0.23337950138504154</v>
          </cell>
          <cell r="K48">
            <v>10.084749126500901</v>
          </cell>
          <cell r="L48">
            <v>8.9121320920660292</v>
          </cell>
          <cell r="M48">
            <v>0.65800000000000003</v>
          </cell>
          <cell r="N48">
            <v>457.11200000000002</v>
          </cell>
          <cell r="O48">
            <v>944.26199999999994</v>
          </cell>
          <cell r="P48">
            <v>166.58500000000001</v>
          </cell>
          <cell r="Q48">
            <v>13.564154302670623</v>
          </cell>
          <cell r="R48">
            <v>280.19643916913947</v>
          </cell>
          <cell r="S48">
            <v>0.20229912657202029</v>
          </cell>
        </row>
        <row r="49">
          <cell r="B49" t="str">
            <v>WH926</v>
          </cell>
          <cell r="C49" t="str">
            <v>SHRUB</v>
          </cell>
          <cell r="D49" t="str">
            <v>WH926 杨桐 Adinandra millettii</v>
          </cell>
          <cell r="E49"/>
          <cell r="F49">
            <v>0.11799999999999999</v>
          </cell>
          <cell r="G49">
            <v>25.6</v>
          </cell>
          <cell r="H49">
            <v>2.93E-2</v>
          </cell>
          <cell r="I49">
            <v>8.8999999999999999E-3</v>
          </cell>
          <cell r="J49">
            <v>0.30375426621160412</v>
          </cell>
          <cell r="K49">
            <v>17.1338914963852</v>
          </cell>
          <cell r="L49">
            <v>16.415252377675699</v>
          </cell>
          <cell r="M49">
            <v>0.31</v>
          </cell>
          <cell r="N49">
            <v>473.81900000000002</v>
          </cell>
          <cell r="O49">
            <v>459.63</v>
          </cell>
          <cell r="P49">
            <v>42.426000000000002</v>
          </cell>
          <cell r="Q49">
            <v>53.238089887640449</v>
          </cell>
          <cell r="R49">
            <v>516.43820224719104</v>
          </cell>
          <cell r="S49">
            <v>0.20977702352331115</v>
          </cell>
        </row>
        <row r="50">
          <cell r="B50" t="str">
            <v>WH927</v>
          </cell>
          <cell r="C50" t="str">
            <v>SHRUB</v>
          </cell>
          <cell r="D50" t="str">
            <v>WH927 檵木 Loropetalum chinense</v>
          </cell>
          <cell r="E50"/>
          <cell r="F50">
            <v>0.11799999999999999</v>
          </cell>
          <cell r="G50">
            <v>26.15</v>
          </cell>
          <cell r="H50">
            <v>4.3999999999999997E-2</v>
          </cell>
          <cell r="I50">
            <v>1.5299999999999999E-2</v>
          </cell>
          <cell r="J50">
            <v>0.34772727272727272</v>
          </cell>
          <cell r="K50">
            <v>12.7642435325901</v>
          </cell>
          <cell r="L50">
            <v>11.774742740246101</v>
          </cell>
          <cell r="M50">
            <v>0.39700000000000002</v>
          </cell>
          <cell r="N50">
            <v>494.34800000000001</v>
          </cell>
          <cell r="O50">
            <v>613.86099999999999</v>
          </cell>
          <cell r="P50">
            <v>71.233999999999995</v>
          </cell>
          <cell r="Q50">
            <v>32.310326797385621</v>
          </cell>
          <cell r="R50">
            <v>401.21633986928106</v>
          </cell>
          <cell r="S50">
            <v>0.21478507454305529</v>
          </cell>
        </row>
        <row r="51">
          <cell r="B51" t="str">
            <v>WH928</v>
          </cell>
          <cell r="C51" t="str">
            <v>SHRUB</v>
          </cell>
          <cell r="D51" t="str">
            <v>WH928 茶 Camellia sinensis</v>
          </cell>
          <cell r="E51"/>
          <cell r="F51">
            <v>0.11799999999999999</v>
          </cell>
          <cell r="G51">
            <v>26</v>
          </cell>
          <cell r="H51">
            <v>7.5499999999999998E-2</v>
          </cell>
          <cell r="I51">
            <v>1.7000000000000001E-2</v>
          </cell>
          <cell r="J51">
            <v>0.2251655629139073</v>
          </cell>
          <cell r="K51">
            <v>9.4542910725809808</v>
          </cell>
          <cell r="L51">
            <v>8.8106493659118996</v>
          </cell>
          <cell r="M51">
            <v>0.41799999999999998</v>
          </cell>
          <cell r="N51">
            <v>595.52200000000005</v>
          </cell>
          <cell r="O51">
            <v>783.66800000000001</v>
          </cell>
          <cell r="P51">
            <v>91.212000000000003</v>
          </cell>
          <cell r="Q51">
            <v>35.03070588235294</v>
          </cell>
          <cell r="R51">
            <v>460.9811764705882</v>
          </cell>
          <cell r="S51">
            <v>0.18637898522124283</v>
          </cell>
        </row>
        <row r="52">
          <cell r="B52" t="str">
            <v>WH929</v>
          </cell>
          <cell r="C52" t="str">
            <v>SHRUB</v>
          </cell>
          <cell r="D52" t="str">
            <v>WH929 中华杜英 Elaeocarpus chinensis</v>
          </cell>
          <cell r="E52"/>
          <cell r="F52">
            <v>0.11799999999999999</v>
          </cell>
          <cell r="G52">
            <v>26.15</v>
          </cell>
          <cell r="H52">
            <v>6.4899999999999999E-2</v>
          </cell>
          <cell r="I52">
            <v>1.7999999999999999E-2</v>
          </cell>
          <cell r="J52">
            <v>0.27734976887519258</v>
          </cell>
          <cell r="K52">
            <v>3.2710336193257499</v>
          </cell>
          <cell r="L52">
            <v>3.0174588305148999</v>
          </cell>
          <cell r="M52">
            <v>0.36099999999999999</v>
          </cell>
          <cell r="N52">
            <v>863.03200000000004</v>
          </cell>
          <cell r="O52">
            <v>969.60400000000004</v>
          </cell>
          <cell r="P52">
            <v>102.696</v>
          </cell>
          <cell r="Q52">
            <v>47.946222222222225</v>
          </cell>
          <cell r="R52">
            <v>538.66888888888889</v>
          </cell>
          <cell r="S52">
            <v>0.1752745968684272</v>
          </cell>
        </row>
        <row r="53">
          <cell r="B53" t="str">
            <v>WH930</v>
          </cell>
          <cell r="C53" t="str">
            <v>SHRUB</v>
          </cell>
          <cell r="D53" t="str">
            <v>WH930 少花海桐 Pittosporum pauciflorum</v>
          </cell>
          <cell r="E53"/>
          <cell r="F53">
            <v>0.11799999999999999</v>
          </cell>
          <cell r="G53">
            <v>24.1</v>
          </cell>
          <cell r="H53">
            <v>5.1299999999999998E-2</v>
          </cell>
          <cell r="I53">
            <v>1.37E-2</v>
          </cell>
          <cell r="J53">
            <v>0.26705653021442499</v>
          </cell>
          <cell r="K53">
            <v>3.26154357903954</v>
          </cell>
          <cell r="L53">
            <v>3.4884663031182002</v>
          </cell>
          <cell r="M53">
            <v>0.32600000000000001</v>
          </cell>
          <cell r="N53">
            <v>742.99599999999998</v>
          </cell>
          <cell r="O53">
            <v>758.89</v>
          </cell>
          <cell r="P53">
            <v>70.563999999999993</v>
          </cell>
          <cell r="Q53">
            <v>54.233284671532843</v>
          </cell>
          <cell r="R53">
            <v>553.93430656934299</v>
          </cell>
          <cell r="S53">
            <v>0.1941499914970807</v>
          </cell>
        </row>
        <row r="54">
          <cell r="B54" t="str">
            <v>WH931</v>
          </cell>
          <cell r="C54" t="str">
            <v>LIANA</v>
          </cell>
          <cell r="D54" t="str">
            <v>WH931 五月瓜藤 Holboellia angustifolia</v>
          </cell>
          <cell r="E54" t="str">
            <v>不测</v>
          </cell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</row>
        <row r="55">
          <cell r="B55" t="str">
            <v>WH932</v>
          </cell>
          <cell r="C55" t="str">
            <v>LIANA</v>
          </cell>
          <cell r="D55" t="str">
            <v>WH932 瓜馥木 Fissistigma oldhamii</v>
          </cell>
          <cell r="E55"/>
          <cell r="F55">
            <v>0.11799999999999999</v>
          </cell>
          <cell r="G55">
            <v>25.57</v>
          </cell>
          <cell r="H55">
            <v>0.11849999999999999</v>
          </cell>
          <cell r="I55">
            <v>2.3599999999999999E-2</v>
          </cell>
          <cell r="J55">
            <v>0.19915611814345993</v>
          </cell>
          <cell r="K55">
            <v>11.091596776091601</v>
          </cell>
          <cell r="L55">
            <v>10.648767049467001</v>
          </cell>
          <cell r="M55">
            <v>0.71899999999999997</v>
          </cell>
          <cell r="N55">
            <v>309.745</v>
          </cell>
          <cell r="O55">
            <v>701.48599999999999</v>
          </cell>
          <cell r="P55">
            <v>134.447</v>
          </cell>
          <cell r="Q55">
            <v>13.124788135593221</v>
          </cell>
          <cell r="R55">
            <v>297.23983050847454</v>
          </cell>
          <cell r="S55">
            <v>0.17553385348873532</v>
          </cell>
        </row>
      </sheetData>
      <sheetData sheetId="7">
        <row r="1">
          <cell r="B1" t="str">
            <v>SampleID</v>
          </cell>
        </row>
      </sheetData>
      <sheetData sheetId="8">
        <row r="1">
          <cell r="C1" t="str">
            <v>SampleID</v>
          </cell>
        </row>
      </sheetData>
      <sheetData sheetId="9">
        <row r="1">
          <cell r="C1" t="str">
            <v>SampleID</v>
          </cell>
        </row>
      </sheetData>
      <sheetData sheetId="10">
        <row r="1">
          <cell r="C1" t="str">
            <v>SampleID</v>
          </cell>
        </row>
      </sheetData>
      <sheetData sheetId="11">
        <row r="1">
          <cell r="B1" t="str">
            <v>SampleID</v>
          </cell>
        </row>
      </sheetData>
      <sheetData sheetId="12">
        <row r="1">
          <cell r="B1" t="str">
            <v>SampleID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8E5F-4E4C-F444-8A61-21008C0B9473}">
  <dimension ref="A1:T89"/>
  <sheetViews>
    <sheetView tabSelected="1" zoomScale="90" zoomScaleNormal="90" workbookViewId="0">
      <pane xSplit="1" topLeftCell="B1" activePane="topRight" state="frozen"/>
      <selection pane="topRight" activeCell="D18" sqref="D18"/>
    </sheetView>
  </sheetViews>
  <sheetFormatPr defaultColWidth="11" defaultRowHeight="15.75" x14ac:dyDescent="0.25"/>
  <cols>
    <col min="2" max="2" width="13.125" customWidth="1"/>
    <col min="3" max="4" width="34.5" customWidth="1"/>
    <col min="5" max="5" width="29.125" customWidth="1"/>
  </cols>
  <sheetData>
    <row r="1" spans="1:20" x14ac:dyDescent="0.25">
      <c r="A1" s="1" t="s">
        <v>0</v>
      </c>
      <c r="B1" s="1" t="s">
        <v>1</v>
      </c>
      <c r="C1" s="1" t="s">
        <v>120</v>
      </c>
      <c r="D1" s="1" t="s">
        <v>180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3" t="s">
        <v>128</v>
      </c>
      <c r="M1" s="3" t="s">
        <v>129</v>
      </c>
      <c r="N1" s="4" t="s">
        <v>130</v>
      </c>
      <c r="O1" s="10" t="s">
        <v>133</v>
      </c>
      <c r="P1" s="10" t="s">
        <v>134</v>
      </c>
      <c r="Q1" s="10" t="s">
        <v>135</v>
      </c>
      <c r="R1" s="10" t="s">
        <v>136</v>
      </c>
      <c r="S1" s="10" t="s">
        <v>137</v>
      </c>
      <c r="T1" s="10" t="s">
        <v>138</v>
      </c>
    </row>
    <row r="2" spans="1:20" x14ac:dyDescent="0.25">
      <c r="A2" s="5"/>
      <c r="B2" s="5"/>
      <c r="C2" s="5"/>
      <c r="D2" s="5"/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7" t="s">
        <v>10</v>
      </c>
      <c r="N2" s="8" t="s">
        <v>11</v>
      </c>
      <c r="O2" s="14" t="s">
        <v>131</v>
      </c>
      <c r="P2" s="11" t="s">
        <v>131</v>
      </c>
      <c r="Q2" s="11" t="s">
        <v>132</v>
      </c>
      <c r="R2" s="14" t="s">
        <v>131</v>
      </c>
      <c r="S2" s="11" t="s">
        <v>131</v>
      </c>
      <c r="T2" s="11" t="s">
        <v>132</v>
      </c>
    </row>
    <row r="3" spans="1:20" x14ac:dyDescent="0.25">
      <c r="A3" s="9" t="s">
        <v>12</v>
      </c>
      <c r="B3" s="9" t="s">
        <v>13</v>
      </c>
      <c r="C3" s="9" t="s">
        <v>141</v>
      </c>
      <c r="D3" s="9" t="s">
        <v>141</v>
      </c>
      <c r="E3" s="5">
        <f>VLOOKUP(A3,'[1]root data'!B:J,9,)</f>
        <v>0.16582914572864321</v>
      </c>
      <c r="F3" s="5">
        <f>VLOOKUP(A3,'[1]root data'!B:K,10,)</f>
        <v>81.405318638507495</v>
      </c>
      <c r="G3" s="5">
        <f>VLOOKUP(A3,'[1]root data'!B:L,11,)</f>
        <v>61.525761247842802</v>
      </c>
      <c r="H3" s="5">
        <f>VLOOKUP(A3,'[1]root data'!B:M,12,)</f>
        <v>0.255</v>
      </c>
      <c r="I3" s="5">
        <f>VLOOKUP(A3,'[1]root data'!B:Q,16,)</f>
        <v>203.72848484848484</v>
      </c>
      <c r="J3" s="5">
        <f>VLOOKUP(A3,'[1]root data'!B:R,17,)</f>
        <v>1616.2393939393939</v>
      </c>
      <c r="K3" s="5">
        <f>VLOOKUP(A3,'[1]root data'!B:S,18,)</f>
        <v>7.9908952224132496E-2</v>
      </c>
      <c r="L3" s="9">
        <f>VLOOKUP(A3,[1]leaf_photosynthesis!B:C,2,)</f>
        <v>7.3651767489999997</v>
      </c>
      <c r="M3" s="9">
        <f>VLOOKUP(A3,[1]leaf_photosynthesis!B:D,3,)</f>
        <v>33.752024444944396</v>
      </c>
      <c r="N3" s="9">
        <f>VLOOKUP(A3,[1]leaf_respiration!B:C,2,)</f>
        <v>-0.91404340954095198</v>
      </c>
      <c r="O3">
        <v>1.26</v>
      </c>
      <c r="P3">
        <v>47.71</v>
      </c>
      <c r="Q3">
        <v>0.66</v>
      </c>
      <c r="R3">
        <v>0.78</v>
      </c>
      <c r="S3">
        <v>47.62</v>
      </c>
      <c r="T3">
        <v>0.43</v>
      </c>
    </row>
    <row r="4" spans="1:20" x14ac:dyDescent="0.25">
      <c r="A4" s="9" t="s">
        <v>14</v>
      </c>
      <c r="B4" s="9" t="s">
        <v>13</v>
      </c>
      <c r="C4" s="9" t="s">
        <v>141</v>
      </c>
      <c r="D4" s="9" t="s">
        <v>141</v>
      </c>
      <c r="E4" s="5" t="e">
        <f>VLOOKUP(A4,'[1]root data'!B:J,9,)</f>
        <v>#N/A</v>
      </c>
      <c r="F4" s="5" t="e">
        <f>VLOOKUP(A4,'[1]root data'!B:K,10,)</f>
        <v>#N/A</v>
      </c>
      <c r="G4" s="5" t="e">
        <f>VLOOKUP(A4,'[1]root data'!B:L,11,)</f>
        <v>#N/A</v>
      </c>
      <c r="H4" s="5" t="e">
        <f>VLOOKUP(A4,'[1]root data'!B:M,12,)</f>
        <v>#N/A</v>
      </c>
      <c r="I4" s="5" t="e">
        <f>VLOOKUP(A4,'[1]root data'!B:Q,16,)</f>
        <v>#N/A</v>
      </c>
      <c r="J4" s="5" t="e">
        <f>VLOOKUP(A4,'[1]root data'!B:R,17,)</f>
        <v>#N/A</v>
      </c>
      <c r="K4" s="5" t="e">
        <f>VLOOKUP(A4,'[1]root data'!B:S,18,)</f>
        <v>#N/A</v>
      </c>
      <c r="L4" s="9">
        <f>VLOOKUP(A4,[1]leaf_photosynthesis!B:C,2,)</f>
        <v>1.981656321</v>
      </c>
      <c r="M4" s="9">
        <f>VLOOKUP(A4,[1]leaf_photosynthesis!B:D,3,)</f>
        <v>11.2165915304266</v>
      </c>
      <c r="N4" s="9" t="e">
        <f>VLOOKUP(A4,[1]leaf_respiration!B:C,2,)</f>
        <v>#N/A</v>
      </c>
      <c r="O4">
        <v>1.47</v>
      </c>
      <c r="P4">
        <v>48.68</v>
      </c>
      <c r="Q4">
        <v>0.81</v>
      </c>
    </row>
    <row r="5" spans="1:20" x14ac:dyDescent="0.25">
      <c r="A5" s="9" t="s">
        <v>15</v>
      </c>
      <c r="B5" s="9" t="s">
        <v>13</v>
      </c>
      <c r="C5" s="9" t="s">
        <v>141</v>
      </c>
      <c r="D5" s="9" t="s">
        <v>141</v>
      </c>
      <c r="E5" s="5" t="e">
        <f>VLOOKUP(A5,'[1]root data'!B:J,9,)</f>
        <v>#N/A</v>
      </c>
      <c r="F5" s="5" t="e">
        <f>VLOOKUP(A5,'[1]root data'!B:K,10,)</f>
        <v>#N/A</v>
      </c>
      <c r="G5" s="5" t="e">
        <f>VLOOKUP(A5,'[1]root data'!B:L,11,)</f>
        <v>#N/A</v>
      </c>
      <c r="H5" s="5" t="e">
        <f>VLOOKUP(A5,'[1]root data'!B:M,12,)</f>
        <v>#N/A</v>
      </c>
      <c r="I5" s="5" t="e">
        <f>VLOOKUP(A5,'[1]root data'!B:Q,16,)</f>
        <v>#N/A</v>
      </c>
      <c r="J5" s="5" t="e">
        <f>VLOOKUP(A5,'[1]root data'!B:R,17,)</f>
        <v>#N/A</v>
      </c>
      <c r="K5" s="5" t="e">
        <f>VLOOKUP(A5,'[1]root data'!B:S,18,)</f>
        <v>#N/A</v>
      </c>
      <c r="L5" s="9">
        <f>VLOOKUP(A5,[1]leaf_photosynthesis!B:C,2,)</f>
        <v>4.9287592250000003</v>
      </c>
      <c r="M5" s="9">
        <f>VLOOKUP(A5,[1]leaf_photosynthesis!B:D,3,)</f>
        <v>24.858643700355199</v>
      </c>
      <c r="N5" s="9" t="e">
        <f>VLOOKUP(A5,[1]leaf_respiration!B:C,2,)</f>
        <v>#N/A</v>
      </c>
      <c r="O5">
        <v>1.49</v>
      </c>
      <c r="P5">
        <v>48.93</v>
      </c>
      <c r="Q5">
        <v>0.88</v>
      </c>
    </row>
    <row r="6" spans="1:20" x14ac:dyDescent="0.25">
      <c r="A6" s="9" t="s">
        <v>16</v>
      </c>
      <c r="B6" s="9" t="s">
        <v>17</v>
      </c>
      <c r="C6" s="9" t="s">
        <v>142</v>
      </c>
      <c r="D6" s="9" t="s">
        <v>142</v>
      </c>
      <c r="E6" s="5">
        <f>VLOOKUP(A6,'[1]root data'!B:J,9,)</f>
        <v>0.36521739130434783</v>
      </c>
      <c r="F6" s="5">
        <f>VLOOKUP(A6,'[1]root data'!B:K,10,)</f>
        <v>20.681981311471901</v>
      </c>
      <c r="G6" s="5">
        <f>VLOOKUP(A6,'[1]root data'!B:L,11,)</f>
        <v>17.279677295769599</v>
      </c>
      <c r="H6" s="5">
        <f>VLOOKUP(A6,'[1]root data'!B:M,12,)</f>
        <v>0.312</v>
      </c>
      <c r="I6" s="5">
        <f>VLOOKUP(A6,'[1]root data'!B:Q,16,)</f>
        <v>41.380238095238099</v>
      </c>
      <c r="J6" s="5">
        <f>VLOOKUP(A6,'[1]root data'!B:R,17,)</f>
        <v>404.93928571428575</v>
      </c>
      <c r="K6" s="5">
        <f>VLOOKUP(A6,'[1]root data'!B:S,18,)</f>
        <v>0.29190992493744788</v>
      </c>
      <c r="L6" s="9">
        <f>VLOOKUP(A6,[1]leaf_photosynthesis!B:C,2,)</f>
        <v>15.43805732</v>
      </c>
      <c r="M6" s="9">
        <f>VLOOKUP(A6,[1]leaf_photosynthesis!B:D,3,)</f>
        <v>80.585067587193805</v>
      </c>
      <c r="N6" s="9">
        <f>VLOOKUP(A6,[1]leaf_respiration!B:C,2,)</f>
        <v>-1.2330945689974699</v>
      </c>
      <c r="O6">
        <v>1.93</v>
      </c>
      <c r="P6">
        <v>50.12</v>
      </c>
      <c r="Q6">
        <v>0.87</v>
      </c>
      <c r="R6">
        <v>0.74</v>
      </c>
      <c r="S6">
        <v>46.67</v>
      </c>
      <c r="T6">
        <v>0.36</v>
      </c>
    </row>
    <row r="7" spans="1:20" x14ac:dyDescent="0.25">
      <c r="A7" s="9" t="s">
        <v>18</v>
      </c>
      <c r="B7" s="9" t="s">
        <v>17</v>
      </c>
      <c r="C7" s="9" t="s">
        <v>142</v>
      </c>
      <c r="D7" s="9" t="s">
        <v>142</v>
      </c>
      <c r="E7" s="5" t="e">
        <f>VLOOKUP(A7,'[1]root data'!B:J,9,)</f>
        <v>#N/A</v>
      </c>
      <c r="F7" s="5" t="e">
        <f>VLOOKUP(A7,'[1]root data'!B:K,10,)</f>
        <v>#N/A</v>
      </c>
      <c r="G7" s="5" t="e">
        <f>VLOOKUP(A7,'[1]root data'!B:L,11,)</f>
        <v>#N/A</v>
      </c>
      <c r="H7" s="5" t="e">
        <f>VLOOKUP(A7,'[1]root data'!B:M,12,)</f>
        <v>#N/A</v>
      </c>
      <c r="I7" s="5" t="e">
        <f>VLOOKUP(A7,'[1]root data'!B:Q,16,)</f>
        <v>#N/A</v>
      </c>
      <c r="J7" s="5" t="e">
        <f>VLOOKUP(A7,'[1]root data'!B:R,17,)</f>
        <v>#N/A</v>
      </c>
      <c r="K7" s="5" t="e">
        <f>VLOOKUP(A7,'[1]root data'!B:S,18,)</f>
        <v>#N/A</v>
      </c>
      <c r="L7" s="9">
        <f>VLOOKUP(A7,[1]leaf_photosynthesis!B:C,2,)</f>
        <v>5.7592626320000004</v>
      </c>
      <c r="M7" s="9">
        <f>VLOOKUP(A7,[1]leaf_photosynthesis!B:D,3,)</f>
        <v>26.1394826426123</v>
      </c>
      <c r="N7" s="9" t="e">
        <f>VLOOKUP(A7,[1]leaf_respiration!B:C,2,)</f>
        <v>#N/A</v>
      </c>
      <c r="O7">
        <v>1.89</v>
      </c>
      <c r="P7">
        <v>50.71</v>
      </c>
      <c r="Q7">
        <v>0.71</v>
      </c>
    </row>
    <row r="8" spans="1:20" x14ac:dyDescent="0.25">
      <c r="A8" s="9" t="s">
        <v>19</v>
      </c>
      <c r="B8" s="9" t="s">
        <v>17</v>
      </c>
      <c r="C8" s="9" t="s">
        <v>142</v>
      </c>
      <c r="D8" s="9" t="s">
        <v>142</v>
      </c>
      <c r="E8" s="5" t="e">
        <f>VLOOKUP(A8,'[1]root data'!B:J,9,)</f>
        <v>#N/A</v>
      </c>
      <c r="F8" s="5" t="e">
        <f>VLOOKUP(A8,'[1]root data'!B:K,10,)</f>
        <v>#N/A</v>
      </c>
      <c r="G8" s="5" t="e">
        <f>VLOOKUP(A8,'[1]root data'!B:L,11,)</f>
        <v>#N/A</v>
      </c>
      <c r="H8" s="5" t="e">
        <f>VLOOKUP(A8,'[1]root data'!B:M,12,)</f>
        <v>#N/A</v>
      </c>
      <c r="I8" s="5" t="e">
        <f>VLOOKUP(A8,'[1]root data'!B:Q,16,)</f>
        <v>#N/A</v>
      </c>
      <c r="J8" s="5" t="e">
        <f>VLOOKUP(A8,'[1]root data'!B:R,17,)</f>
        <v>#N/A</v>
      </c>
      <c r="K8" s="5" t="e">
        <f>VLOOKUP(A8,'[1]root data'!B:S,18,)</f>
        <v>#N/A</v>
      </c>
      <c r="L8" s="9">
        <f>VLOOKUP(A8,[1]leaf_photosynthesis!B:C,2,)</f>
        <v>6.3069234400000003</v>
      </c>
      <c r="M8" s="9">
        <f>VLOOKUP(A8,[1]leaf_photosynthesis!B:D,3,)</f>
        <v>28.032982724989601</v>
      </c>
      <c r="N8" s="9" t="e">
        <f>VLOOKUP(A8,[1]leaf_respiration!B:C,2,)</f>
        <v>#N/A</v>
      </c>
      <c r="O8">
        <v>2.0099999999999998</v>
      </c>
      <c r="P8">
        <v>50.47</v>
      </c>
      <c r="Q8">
        <v>0.97</v>
      </c>
    </row>
    <row r="9" spans="1:20" x14ac:dyDescent="0.25">
      <c r="A9" s="9" t="s">
        <v>20</v>
      </c>
      <c r="B9" s="9" t="s">
        <v>21</v>
      </c>
      <c r="C9" s="9" t="s">
        <v>143</v>
      </c>
      <c r="D9" s="9" t="s">
        <v>143</v>
      </c>
      <c r="E9" s="5">
        <f>VLOOKUP(A9,'[1]root data'!B:J,9,)</f>
        <v>0.55629139072847678</v>
      </c>
      <c r="F9" s="5">
        <f>VLOOKUP(A9,'[1]root data'!B:K,10,)</f>
        <v>10.272710757051099</v>
      </c>
      <c r="G9" s="5">
        <f>VLOOKUP(A9,'[1]root data'!B:L,11,)</f>
        <v>7.6859137667405797</v>
      </c>
      <c r="H9" s="5">
        <f>VLOOKUP(A9,'[1]root data'!B:M,12,)</f>
        <v>0.28799999999999998</v>
      </c>
      <c r="I9" s="5">
        <f>VLOOKUP(A9,'[1]root data'!B:Q,16,)</f>
        <v>56.427500000000002</v>
      </c>
      <c r="J9" s="5">
        <f>VLOOKUP(A9,'[1]root data'!B:R,17,)</f>
        <v>504.56071428571437</v>
      </c>
      <c r="K9" s="5">
        <f>VLOOKUP(A9,'[1]root data'!B:S,18,)</f>
        <v>0.22966507177033491</v>
      </c>
      <c r="L9" s="9">
        <f>VLOOKUP(A9,[1]leaf_photosynthesis!B:C,2,)</f>
        <v>6.3769417659999998</v>
      </c>
      <c r="M9" s="9">
        <f>VLOOKUP(A9,[1]leaf_photosynthesis!B:D,3,)</f>
        <v>32.910466251886099</v>
      </c>
      <c r="N9" s="9">
        <f>VLOOKUP(A9,[1]leaf_respiration!B:C,2,)</f>
        <v>-0.40589999999999998</v>
      </c>
      <c r="O9">
        <v>1.31</v>
      </c>
      <c r="P9">
        <v>49.21</v>
      </c>
      <c r="Q9">
        <v>0.52</v>
      </c>
      <c r="R9">
        <v>0.75</v>
      </c>
      <c r="S9">
        <v>46.21</v>
      </c>
      <c r="T9">
        <v>0.51</v>
      </c>
    </row>
    <row r="10" spans="1:20" x14ac:dyDescent="0.25">
      <c r="A10" s="9" t="s">
        <v>22</v>
      </c>
      <c r="B10" s="9" t="s">
        <v>21</v>
      </c>
      <c r="C10" s="9" t="s">
        <v>143</v>
      </c>
      <c r="D10" s="9" t="s">
        <v>143</v>
      </c>
      <c r="E10" s="5" t="e">
        <f>VLOOKUP(A10,'[1]root data'!B:J,9,)</f>
        <v>#N/A</v>
      </c>
      <c r="F10" s="5" t="e">
        <f>VLOOKUP(A10,'[1]root data'!B:K,10,)</f>
        <v>#N/A</v>
      </c>
      <c r="G10" s="5" t="e">
        <f>VLOOKUP(A10,'[1]root data'!B:L,11,)</f>
        <v>#N/A</v>
      </c>
      <c r="H10" s="5" t="e">
        <f>VLOOKUP(A10,'[1]root data'!B:M,12,)</f>
        <v>#N/A</v>
      </c>
      <c r="I10" s="5" t="e">
        <f>VLOOKUP(A10,'[1]root data'!B:Q,16,)</f>
        <v>#N/A</v>
      </c>
      <c r="J10" s="5" t="e">
        <f>VLOOKUP(A10,'[1]root data'!B:R,17,)</f>
        <v>#N/A</v>
      </c>
      <c r="K10" s="5" t="e">
        <f>VLOOKUP(A10,'[1]root data'!B:S,18,)</f>
        <v>#N/A</v>
      </c>
      <c r="L10" s="9">
        <f>VLOOKUP(A10,[1]leaf_photosynthesis!B:C,2,)</f>
        <v>10.096939190000001</v>
      </c>
      <c r="M10" s="9">
        <f>VLOOKUP(A10,[1]leaf_photosynthesis!B:D,3,)</f>
        <v>40.519307670553403</v>
      </c>
      <c r="N10" s="9" t="e">
        <f>VLOOKUP(A10,[1]leaf_respiration!B:C,2,)</f>
        <v>#N/A</v>
      </c>
      <c r="O10">
        <v>1.28</v>
      </c>
      <c r="P10">
        <v>49.69</v>
      </c>
      <c r="Q10">
        <v>0.84</v>
      </c>
    </row>
    <row r="11" spans="1:20" x14ac:dyDescent="0.25">
      <c r="A11" s="9" t="s">
        <v>23</v>
      </c>
      <c r="B11" s="9" t="s">
        <v>21</v>
      </c>
      <c r="C11" s="9" t="s">
        <v>143</v>
      </c>
      <c r="D11" s="9" t="s">
        <v>143</v>
      </c>
      <c r="E11" s="5" t="e">
        <f>VLOOKUP(A11,'[1]root data'!B:J,9,)</f>
        <v>#N/A</v>
      </c>
      <c r="F11" s="5" t="e">
        <f>VLOOKUP(A11,'[1]root data'!B:K,10,)</f>
        <v>#N/A</v>
      </c>
      <c r="G11" s="5" t="e">
        <f>VLOOKUP(A11,'[1]root data'!B:L,11,)</f>
        <v>#N/A</v>
      </c>
      <c r="H11" s="5" t="e">
        <f>VLOOKUP(A11,'[1]root data'!B:M,12,)</f>
        <v>#N/A</v>
      </c>
      <c r="I11" s="5" t="e">
        <f>VLOOKUP(A11,'[1]root data'!B:Q,16,)</f>
        <v>#N/A</v>
      </c>
      <c r="J11" s="5" t="e">
        <f>VLOOKUP(A11,'[1]root data'!B:R,17,)</f>
        <v>#N/A</v>
      </c>
      <c r="K11" s="5" t="e">
        <f>VLOOKUP(A11,'[1]root data'!B:S,18,)</f>
        <v>#N/A</v>
      </c>
      <c r="L11" s="9">
        <f>VLOOKUP(A11,[1]leaf_photosynthesis!B:C,2,)</f>
        <v>1.0662428939999999</v>
      </c>
      <c r="M11" s="9">
        <f>VLOOKUP(A11,[1]leaf_photosynthesis!B:D,3,)</f>
        <v>3.9210391881490598</v>
      </c>
      <c r="N11" s="9" t="e">
        <f>VLOOKUP(A11,[1]leaf_respiration!B:C,2,)</f>
        <v>#N/A</v>
      </c>
      <c r="O11">
        <v>1.35</v>
      </c>
      <c r="P11">
        <v>49.89</v>
      </c>
      <c r="Q11">
        <v>0.56999999999999995</v>
      </c>
    </row>
    <row r="12" spans="1:20" x14ac:dyDescent="0.25">
      <c r="A12" s="5" t="s">
        <v>24</v>
      </c>
      <c r="B12" s="9" t="s">
        <v>25</v>
      </c>
      <c r="C12" s="9" t="s">
        <v>144</v>
      </c>
      <c r="D12" s="9" t="s">
        <v>144</v>
      </c>
      <c r="E12" s="5">
        <f>VLOOKUP(A12,'[1]root data'!B:J,9,)</f>
        <v>0.38860103626942999</v>
      </c>
      <c r="F12" s="5">
        <f>VLOOKUP(A12,'[1]root data'!B:K,10,)</f>
        <v>25.2097553451108</v>
      </c>
      <c r="G12" s="5">
        <f>VLOOKUP(A12,'[1]root data'!B:L,11,)</f>
        <v>19.352321625627599</v>
      </c>
      <c r="H12" s="5">
        <f>VLOOKUP(A12,'[1]root data'!B:M,12,)</f>
        <v>0.316</v>
      </c>
      <c r="I12" s="5">
        <f>VLOOKUP(A12,'[1]root data'!B:Q,16,)</f>
        <v>46.6616</v>
      </c>
      <c r="J12" s="5">
        <f>VLOOKUP(A12,'[1]root data'!B:R,17,)</f>
        <v>460.29733333333337</v>
      </c>
      <c r="K12" s="5">
        <f>VLOOKUP(A12,'[1]root data'!B:S,18,)</f>
        <v>0.23161730644513756</v>
      </c>
      <c r="L12" s="9">
        <f>VLOOKUP(A12,[1]leaf_photosynthesis!B:C,2,)</f>
        <v>6.7841563450000004</v>
      </c>
      <c r="M12" s="9">
        <f>VLOOKUP(A12,[1]leaf_photosynthesis!B:D,3,)</f>
        <v>42.065883591504502</v>
      </c>
      <c r="N12" s="9">
        <f>VLOOKUP(A12,[1]leaf_respiration!B:C,2,)</f>
        <v>-1.10143295826364</v>
      </c>
      <c r="O12">
        <v>1.98</v>
      </c>
      <c r="P12">
        <v>51.65</v>
      </c>
      <c r="Q12">
        <v>0.77</v>
      </c>
      <c r="R12">
        <v>0.71</v>
      </c>
      <c r="S12">
        <v>47.36</v>
      </c>
      <c r="T12">
        <v>0.39</v>
      </c>
    </row>
    <row r="13" spans="1:20" x14ac:dyDescent="0.25">
      <c r="A13" s="9" t="s">
        <v>26</v>
      </c>
      <c r="B13" s="9" t="s">
        <v>27</v>
      </c>
      <c r="C13" s="9" t="s">
        <v>145</v>
      </c>
      <c r="D13" s="9" t="s">
        <v>145</v>
      </c>
      <c r="E13" s="5">
        <f>VLOOKUP(A13,'[1]root data'!B:J,9,)</f>
        <v>0.36764705882352938</v>
      </c>
      <c r="F13" s="5">
        <f>VLOOKUP(A13,'[1]root data'!B:K,10,)</f>
        <v>85.338147019484893</v>
      </c>
      <c r="G13" s="5">
        <f>VLOOKUP(A13,'[1]root data'!B:L,11,)</f>
        <v>65.167602699162501</v>
      </c>
      <c r="H13" s="5">
        <f>VLOOKUP(A13,'[1]root data'!B:M,12,)</f>
        <v>0.32300000000000001</v>
      </c>
      <c r="I13" s="5">
        <f>VLOOKUP(A13,'[1]root data'!B:Q,16,)</f>
        <v>67.749066666666664</v>
      </c>
      <c r="J13" s="5">
        <f>VLOOKUP(A13,'[1]root data'!B:R,17,)</f>
        <v>683.75066666666669</v>
      </c>
      <c r="K13" s="5">
        <f>VLOOKUP(A13,'[1]root data'!B:S,18,)</f>
        <v>0.15531487502329722</v>
      </c>
      <c r="L13" s="9">
        <f>VLOOKUP(A13,[1]leaf_photosynthesis!B:C,2,)</f>
        <v>6.087925866</v>
      </c>
      <c r="M13" s="9">
        <f>VLOOKUP(A13,[1]leaf_photosynthesis!B:D,3,)</f>
        <v>31.973714409577401</v>
      </c>
      <c r="N13" s="9">
        <f>VLOOKUP(A13,[1]leaf_respiration!B:C,2,)</f>
        <v>-1.02765935809554</v>
      </c>
      <c r="O13">
        <v>1.4</v>
      </c>
      <c r="P13">
        <v>48.68</v>
      </c>
      <c r="Q13">
        <v>0.71</v>
      </c>
      <c r="R13">
        <v>1.01</v>
      </c>
      <c r="S13">
        <v>46.05</v>
      </c>
      <c r="T13">
        <v>0.45</v>
      </c>
    </row>
    <row r="14" spans="1:20" x14ac:dyDescent="0.25">
      <c r="A14" s="9" t="s">
        <v>28</v>
      </c>
      <c r="B14" s="9" t="s">
        <v>27</v>
      </c>
      <c r="C14" s="9" t="s">
        <v>145</v>
      </c>
      <c r="D14" s="9" t="s">
        <v>145</v>
      </c>
      <c r="E14" s="5" t="e">
        <f>VLOOKUP(A14,'[1]root data'!B:J,9,)</f>
        <v>#N/A</v>
      </c>
      <c r="F14" s="5" t="e">
        <f>VLOOKUP(A14,'[1]root data'!B:K,10,)</f>
        <v>#N/A</v>
      </c>
      <c r="G14" s="5" t="e">
        <f>VLOOKUP(A14,'[1]root data'!B:L,11,)</f>
        <v>#N/A</v>
      </c>
      <c r="H14" s="5" t="e">
        <f>VLOOKUP(A14,'[1]root data'!B:M,12,)</f>
        <v>#N/A</v>
      </c>
      <c r="I14" s="5" t="e">
        <f>VLOOKUP(A14,'[1]root data'!B:Q,16,)</f>
        <v>#N/A</v>
      </c>
      <c r="J14" s="5" t="e">
        <f>VLOOKUP(A14,'[1]root data'!B:R,17,)</f>
        <v>#N/A</v>
      </c>
      <c r="K14" s="5" t="e">
        <f>VLOOKUP(A14,'[1]root data'!B:S,18,)</f>
        <v>#N/A</v>
      </c>
      <c r="L14" s="9">
        <f>VLOOKUP(A14,[1]leaf_photosynthesis!B:C,2,)</f>
        <v>4.0517674760000002</v>
      </c>
      <c r="M14" s="9">
        <f>VLOOKUP(A14,[1]leaf_photosynthesis!B:D,3,)</f>
        <v>19.3684828777129</v>
      </c>
      <c r="N14" s="9" t="e">
        <f>VLOOKUP(A14,[1]leaf_respiration!B:C,2,)</f>
        <v>#N/A</v>
      </c>
      <c r="O14">
        <v>1.49</v>
      </c>
      <c r="P14">
        <v>49.49</v>
      </c>
      <c r="Q14">
        <v>0.77</v>
      </c>
    </row>
    <row r="15" spans="1:20" x14ac:dyDescent="0.25">
      <c r="A15" s="9" t="s">
        <v>29</v>
      </c>
      <c r="B15" s="9" t="s">
        <v>27</v>
      </c>
      <c r="C15" s="9" t="s">
        <v>145</v>
      </c>
      <c r="D15" s="9" t="s">
        <v>145</v>
      </c>
      <c r="E15" s="5" t="e">
        <f>VLOOKUP(A15,'[1]root data'!B:J,9,)</f>
        <v>#N/A</v>
      </c>
      <c r="F15" s="5" t="e">
        <f>VLOOKUP(A15,'[1]root data'!B:K,10,)</f>
        <v>#N/A</v>
      </c>
      <c r="G15" s="5" t="e">
        <f>VLOOKUP(A15,'[1]root data'!B:L,11,)</f>
        <v>#N/A</v>
      </c>
      <c r="H15" s="5" t="e">
        <f>VLOOKUP(A15,'[1]root data'!B:M,12,)</f>
        <v>#N/A</v>
      </c>
      <c r="I15" s="5" t="e">
        <f>VLOOKUP(A15,'[1]root data'!B:Q,16,)</f>
        <v>#N/A</v>
      </c>
      <c r="J15" s="5" t="e">
        <f>VLOOKUP(A15,'[1]root data'!B:R,17,)</f>
        <v>#N/A</v>
      </c>
      <c r="K15" s="5" t="e">
        <f>VLOOKUP(A15,'[1]root data'!B:S,18,)</f>
        <v>#N/A</v>
      </c>
      <c r="L15" s="9">
        <f>VLOOKUP(A15,[1]leaf_photosynthesis!B:C,2,)</f>
        <v>5.476160052</v>
      </c>
      <c r="M15" s="9">
        <f>VLOOKUP(A15,[1]leaf_photosynthesis!B:D,3,)</f>
        <v>24.8460372199768</v>
      </c>
      <c r="N15" s="9" t="e">
        <f>VLOOKUP(A15,[1]leaf_respiration!B:C,2,)</f>
        <v>#N/A</v>
      </c>
      <c r="O15">
        <v>1.72</v>
      </c>
      <c r="P15">
        <v>50.11</v>
      </c>
      <c r="Q15">
        <v>0.77</v>
      </c>
    </row>
    <row r="16" spans="1:20" x14ac:dyDescent="0.25">
      <c r="A16" s="9" t="s">
        <v>30</v>
      </c>
      <c r="B16" s="9" t="s">
        <v>31</v>
      </c>
      <c r="C16" s="9" t="s">
        <v>146</v>
      </c>
      <c r="D16" s="9" t="s">
        <v>146</v>
      </c>
      <c r="E16" s="5">
        <f>VLOOKUP(A16,'[1]root data'!B:J,9,)</f>
        <v>0.29924242424242425</v>
      </c>
      <c r="F16" s="5">
        <f>VLOOKUP(A16,'[1]root data'!B:K,10,)</f>
        <v>65.136774818270894</v>
      </c>
      <c r="G16" s="5">
        <f>VLOOKUP(A16,'[1]root data'!B:L,11,)</f>
        <v>54.096176695292897</v>
      </c>
      <c r="H16" s="5">
        <f>VLOOKUP(A16,'[1]root data'!B:M,12,)</f>
        <v>0.36599999999999999</v>
      </c>
      <c r="I16" s="5">
        <f>VLOOKUP(A16,'[1]root data'!B:Q,16,)</f>
        <v>59.396329113924047</v>
      </c>
      <c r="J16" s="5">
        <f>VLOOKUP(A16,'[1]root data'!B:R,17,)</f>
        <v>674.56075949367084</v>
      </c>
      <c r="K16" s="5">
        <f>VLOOKUP(A16,'[1]root data'!B:S,18,)</f>
        <v>0.13424871699010979</v>
      </c>
      <c r="L16" s="9">
        <f>VLOOKUP(A16,[1]leaf_photosynthesis!B:C,2,)</f>
        <v>6.1158616209999996</v>
      </c>
      <c r="M16" s="9">
        <f>VLOOKUP(A16,[1]leaf_photosynthesis!B:D,3,)</f>
        <v>26.136320964706201</v>
      </c>
      <c r="N16" s="9" t="e">
        <f>VLOOKUP(A16,[1]leaf_respiration!B:C,2,)</f>
        <v>#N/A</v>
      </c>
      <c r="O16">
        <v>1.39</v>
      </c>
      <c r="P16">
        <v>48.17</v>
      </c>
      <c r="Q16">
        <v>0.61</v>
      </c>
      <c r="R16">
        <v>1.1399999999999999</v>
      </c>
      <c r="S16">
        <v>49.52</v>
      </c>
      <c r="T16">
        <v>0.72</v>
      </c>
    </row>
    <row r="17" spans="1:20" x14ac:dyDescent="0.25">
      <c r="A17" s="9" t="s">
        <v>32</v>
      </c>
      <c r="B17" s="9" t="s">
        <v>31</v>
      </c>
      <c r="C17" s="9" t="s">
        <v>146</v>
      </c>
      <c r="D17" s="9" t="s">
        <v>146</v>
      </c>
      <c r="E17" s="5">
        <f>VLOOKUP(A17,'[1]root data'!B:J,9,)</f>
        <v>0.48823529411764705</v>
      </c>
      <c r="F17" s="5">
        <f>VLOOKUP(A17,'[1]root data'!B:K,10,)</f>
        <v>23.1491402520981</v>
      </c>
      <c r="G17" s="5">
        <f>VLOOKUP(A17,'[1]root data'!B:L,11,)</f>
        <v>17.864776978324301</v>
      </c>
      <c r="H17" s="5">
        <f>VLOOKUP(A17,'[1]root data'!B:M,12,)</f>
        <v>0.33500000000000002</v>
      </c>
      <c r="I17" s="5">
        <f>VLOOKUP(A17,'[1]root data'!B:Q,16,)</f>
        <v>43.046867469879516</v>
      </c>
      <c r="J17" s="5">
        <f>VLOOKUP(A17,'[1]root data'!B:R,17,)</f>
        <v>449.76626506024098</v>
      </c>
      <c r="K17" s="5">
        <f>VLOOKUP(A17,'[1]root data'!B:S,18,)</f>
        <v>0.229300770782109</v>
      </c>
      <c r="L17" s="9">
        <f>VLOOKUP(A17,[1]leaf_photosynthesis!B:C,2,)</f>
        <v>2.721143176</v>
      </c>
      <c r="M17" s="9">
        <f>VLOOKUP(A17,[1]leaf_photosynthesis!B:D,3,)</f>
        <v>13.9418977643305</v>
      </c>
      <c r="N17" s="9">
        <f>VLOOKUP(A17,[1]leaf_respiration!B:C,2,)</f>
        <v>-0.70310067605436299</v>
      </c>
      <c r="O17">
        <v>1.38</v>
      </c>
      <c r="P17">
        <v>48.25</v>
      </c>
      <c r="Q17">
        <v>0.56999999999999995</v>
      </c>
      <c r="R17">
        <v>1.01</v>
      </c>
      <c r="S17">
        <v>51.43</v>
      </c>
      <c r="T17">
        <v>0.5</v>
      </c>
    </row>
    <row r="18" spans="1:20" x14ac:dyDescent="0.25">
      <c r="A18" s="9" t="s">
        <v>33</v>
      </c>
      <c r="B18" s="9" t="s">
        <v>31</v>
      </c>
      <c r="C18" s="9" t="s">
        <v>146</v>
      </c>
      <c r="D18" s="9" t="s">
        <v>146</v>
      </c>
      <c r="E18" s="5">
        <f>VLOOKUP(A18,'[1]root data'!B:J,9,)</f>
        <v>0.40684410646387831</v>
      </c>
      <c r="F18" s="5">
        <f>VLOOKUP(A18,'[1]root data'!B:K,10,)</f>
        <v>20.2550133613951</v>
      </c>
      <c r="G18" s="5">
        <f>VLOOKUP(A18,'[1]root data'!B:L,11,)</f>
        <v>16.3371972048934</v>
      </c>
      <c r="H18" s="5">
        <f>VLOOKUP(A18,'[1]root data'!B:M,12,)</f>
        <v>0.44800000000000001</v>
      </c>
      <c r="I18" s="5">
        <f>VLOOKUP(A18,'[1]root data'!B:Q,16,)</f>
        <v>18.533504672897198</v>
      </c>
      <c r="J18" s="5">
        <f>VLOOKUP(A18,'[1]root data'!B:R,17,)</f>
        <v>260.13551401869159</v>
      </c>
      <c r="K18" s="5">
        <f>VLOOKUP(A18,'[1]root data'!B:S,18,)</f>
        <v>0.30652438587696051</v>
      </c>
      <c r="L18" s="9">
        <f>VLOOKUP(A18,[1]leaf_photosynthesis!B:C,2,)</f>
        <v>2.4510623310000001</v>
      </c>
      <c r="M18" s="9">
        <f>VLOOKUP(A18,[1]leaf_photosynthesis!B:D,3,)</f>
        <v>14.4985192620157</v>
      </c>
      <c r="N18" s="9" t="e">
        <f>VLOOKUP(A18,[1]leaf_respiration!B:C,2,)</f>
        <v>#N/A</v>
      </c>
      <c r="O18">
        <v>1.18</v>
      </c>
      <c r="P18">
        <v>48.82</v>
      </c>
      <c r="Q18">
        <v>0.62</v>
      </c>
      <c r="R18">
        <v>1.01</v>
      </c>
      <c r="S18">
        <v>45.74</v>
      </c>
      <c r="T18">
        <v>0.63</v>
      </c>
    </row>
    <row r="19" spans="1:20" x14ac:dyDescent="0.25">
      <c r="A19" s="9" t="s">
        <v>34</v>
      </c>
      <c r="B19" s="9" t="s">
        <v>35</v>
      </c>
      <c r="C19" s="9" t="s">
        <v>147</v>
      </c>
      <c r="D19" s="9" t="s">
        <v>147</v>
      </c>
      <c r="E19" s="5">
        <f>VLOOKUP(A19,'[1]root data'!B:J,9,)</f>
        <v>0.44192634560906519</v>
      </c>
      <c r="F19" s="5">
        <f>VLOOKUP(A19,'[1]root data'!B:K,10,)</f>
        <v>41.970544463800998</v>
      </c>
      <c r="G19" s="5">
        <f>VLOOKUP(A19,'[1]root data'!B:L,11,)</f>
        <v>32.739401675250299</v>
      </c>
      <c r="H19" s="5">
        <f>VLOOKUP(A19,'[1]root data'!B:M,12,)</f>
        <v>0.49399999999999999</v>
      </c>
      <c r="I19" s="5">
        <f>VLOOKUP(A19,'[1]root data'!B:Q,16,)</f>
        <v>15.521923076923077</v>
      </c>
      <c r="J19" s="5">
        <f>VLOOKUP(A19,'[1]root data'!B:R,17,)</f>
        <v>242.03782051282053</v>
      </c>
      <c r="K19" s="5">
        <f>VLOOKUP(A19,'[1]root data'!B:S,18,)</f>
        <v>0.30118155842149968</v>
      </c>
      <c r="L19" s="9">
        <f>VLOOKUP(A19,[1]leaf_photosynthesis!B:C,2,)</f>
        <v>5.5202889180000003</v>
      </c>
      <c r="M19" s="9">
        <f>VLOOKUP(A19,[1]leaf_photosynthesis!B:D,3,)</f>
        <v>27.015156288644501</v>
      </c>
      <c r="N19" s="9">
        <f>VLOOKUP(A19,[1]leaf_respiration!B:C,2,)</f>
        <v>-0.33850000000000002</v>
      </c>
      <c r="O19">
        <v>1.03</v>
      </c>
      <c r="P19">
        <v>49.64</v>
      </c>
      <c r="Q19">
        <v>0.51</v>
      </c>
      <c r="R19">
        <v>0.83</v>
      </c>
      <c r="S19">
        <v>50.22</v>
      </c>
      <c r="T19">
        <v>0.38</v>
      </c>
    </row>
    <row r="20" spans="1:20" x14ac:dyDescent="0.25">
      <c r="A20" s="9" t="s">
        <v>36</v>
      </c>
      <c r="B20" s="9" t="s">
        <v>35</v>
      </c>
      <c r="C20" s="9" t="s">
        <v>147</v>
      </c>
      <c r="D20" s="9" t="s">
        <v>147</v>
      </c>
      <c r="E20" s="5" t="e">
        <f>VLOOKUP(A20,'[1]root data'!B:J,9,)</f>
        <v>#N/A</v>
      </c>
      <c r="F20" s="5" t="e">
        <f>VLOOKUP(A20,'[1]root data'!B:K,10,)</f>
        <v>#N/A</v>
      </c>
      <c r="G20" s="5" t="e">
        <f>VLOOKUP(A20,'[1]root data'!B:L,11,)</f>
        <v>#N/A</v>
      </c>
      <c r="H20" s="5" t="e">
        <f>VLOOKUP(A20,'[1]root data'!B:M,12,)</f>
        <v>#N/A</v>
      </c>
      <c r="I20" s="5" t="e">
        <f>VLOOKUP(A20,'[1]root data'!B:Q,16,)</f>
        <v>#N/A</v>
      </c>
      <c r="J20" s="5" t="e">
        <f>VLOOKUP(A20,'[1]root data'!B:R,17,)</f>
        <v>#N/A</v>
      </c>
      <c r="K20" s="5" t="e">
        <f>VLOOKUP(A20,'[1]root data'!B:S,18,)</f>
        <v>#N/A</v>
      </c>
      <c r="L20" s="9">
        <f>VLOOKUP(A20,[1]leaf_photosynthesis!B:C,2,)</f>
        <v>3.352236897</v>
      </c>
      <c r="M20" s="9">
        <f>VLOOKUP(A20,[1]leaf_photosynthesis!B:D,3,)</f>
        <v>18.780218146773599</v>
      </c>
      <c r="N20" s="9">
        <f>VLOOKUP(A20,[1]leaf_respiration!B:C,2,)</f>
        <v>-1.23479699880974</v>
      </c>
      <c r="O20">
        <v>1</v>
      </c>
      <c r="P20">
        <v>49.4</v>
      </c>
      <c r="Q20">
        <v>0.5</v>
      </c>
    </row>
    <row r="21" spans="1:20" x14ac:dyDescent="0.25">
      <c r="A21" s="9" t="s">
        <v>37</v>
      </c>
      <c r="B21" s="9" t="s">
        <v>35</v>
      </c>
      <c r="C21" s="9" t="s">
        <v>147</v>
      </c>
      <c r="D21" s="9" t="s">
        <v>147</v>
      </c>
      <c r="E21" s="5" t="e">
        <f>VLOOKUP(A21,'[1]root data'!B:J,9,)</f>
        <v>#N/A</v>
      </c>
      <c r="F21" s="5" t="e">
        <f>VLOOKUP(A21,'[1]root data'!B:K,10,)</f>
        <v>#N/A</v>
      </c>
      <c r="G21" s="5" t="e">
        <f>VLOOKUP(A21,'[1]root data'!B:L,11,)</f>
        <v>#N/A</v>
      </c>
      <c r="H21" s="5" t="e">
        <f>VLOOKUP(A21,'[1]root data'!B:M,12,)</f>
        <v>#N/A</v>
      </c>
      <c r="I21" s="5" t="e">
        <f>VLOOKUP(A21,'[1]root data'!B:Q,16,)</f>
        <v>#N/A</v>
      </c>
      <c r="J21" s="5" t="e">
        <f>VLOOKUP(A21,'[1]root data'!B:R,17,)</f>
        <v>#N/A</v>
      </c>
      <c r="K21" s="5" t="e">
        <f>VLOOKUP(A21,'[1]root data'!B:S,18,)</f>
        <v>#N/A</v>
      </c>
      <c r="L21" s="9">
        <f>VLOOKUP(A21,[1]leaf_photosynthesis!B:C,2,)</f>
        <v>2.5840462259999999</v>
      </c>
      <c r="M21" s="9">
        <f>VLOOKUP(A21,[1]leaf_photosynthesis!B:D,3,)</f>
        <v>16.340929654362</v>
      </c>
      <c r="N21" s="9" t="e">
        <f>VLOOKUP(A21,[1]leaf_respiration!B:C,2,)</f>
        <v>#N/A</v>
      </c>
      <c r="O21">
        <v>0.99</v>
      </c>
      <c r="P21">
        <v>49.39</v>
      </c>
      <c r="Q21">
        <v>0.63</v>
      </c>
    </row>
    <row r="22" spans="1:20" x14ac:dyDescent="0.25">
      <c r="A22" s="9" t="s">
        <v>38</v>
      </c>
      <c r="B22" s="9" t="s">
        <v>39</v>
      </c>
      <c r="C22" s="9" t="s">
        <v>148</v>
      </c>
      <c r="D22" s="9" t="s">
        <v>148</v>
      </c>
      <c r="E22" s="5" t="e">
        <f>VLOOKUP(A22,'[1]root data'!B:J,9,)</f>
        <v>#N/A</v>
      </c>
      <c r="F22" s="5" t="e">
        <f>VLOOKUP(A22,'[1]root data'!B:K,10,)</f>
        <v>#N/A</v>
      </c>
      <c r="G22" s="5" t="e">
        <f>VLOOKUP(A22,'[1]root data'!B:L,11,)</f>
        <v>#N/A</v>
      </c>
      <c r="H22" s="5" t="e">
        <f>VLOOKUP(A22,'[1]root data'!B:M,12,)</f>
        <v>#N/A</v>
      </c>
      <c r="I22" s="5" t="e">
        <f>VLOOKUP(A22,'[1]root data'!B:Q,16,)</f>
        <v>#N/A</v>
      </c>
      <c r="J22" s="5" t="e">
        <f>VLOOKUP(A22,'[1]root data'!B:R,17,)</f>
        <v>#N/A</v>
      </c>
      <c r="K22" s="5" t="e">
        <f>VLOOKUP(A22,'[1]root data'!B:S,18,)</f>
        <v>#N/A</v>
      </c>
      <c r="L22" s="9">
        <f>VLOOKUP(A22,[1]leaf_photosynthesis!B:C,2,)</f>
        <v>0.48746028800000002</v>
      </c>
      <c r="M22" s="9">
        <f>VLOOKUP(A22,[1]leaf_photosynthesis!B:D,3,)</f>
        <v>1.6880584477303699</v>
      </c>
      <c r="N22" s="9" t="e">
        <f>VLOOKUP(A22,[1]leaf_respiration!B:C,2,)</f>
        <v>#N/A</v>
      </c>
      <c r="O22">
        <v>2.34</v>
      </c>
      <c r="P22">
        <v>48.04</v>
      </c>
      <c r="Q22">
        <v>0.87</v>
      </c>
    </row>
    <row r="23" spans="1:20" x14ac:dyDescent="0.25">
      <c r="A23" s="9" t="s">
        <v>40</v>
      </c>
      <c r="B23" s="9" t="s">
        <v>39</v>
      </c>
      <c r="C23" s="9" t="s">
        <v>148</v>
      </c>
      <c r="D23" s="9" t="s">
        <v>148</v>
      </c>
      <c r="E23" s="5">
        <f>VLOOKUP(A23,'[1]root data'!B:J,9,)</f>
        <v>0.4681818181818182</v>
      </c>
      <c r="F23" s="5">
        <f>VLOOKUP(A23,'[1]root data'!B:K,10,)</f>
        <v>69.187345597083905</v>
      </c>
      <c r="G23" s="5">
        <f>VLOOKUP(A23,'[1]root data'!B:L,11,)</f>
        <v>54.116850758021897</v>
      </c>
      <c r="H23" s="5">
        <f>VLOOKUP(A23,'[1]root data'!B:M,12,)</f>
        <v>0.35199999999999998</v>
      </c>
      <c r="I23" s="5">
        <f>VLOOKUP(A23,'[1]root data'!B:Q,16,)</f>
        <v>29.250776699029128</v>
      </c>
      <c r="J23" s="5">
        <f>VLOOKUP(A23,'[1]root data'!B:R,17,)</f>
        <v>323.0009708737864</v>
      </c>
      <c r="K23" s="5">
        <f>VLOOKUP(A23,'[1]root data'!B:S,18,)</f>
        <v>0.29188392654726819</v>
      </c>
      <c r="L23" s="9">
        <f>VLOOKUP(A23,[1]leaf_photosynthesis!B:C,2,)</f>
        <v>7.9405001540000004</v>
      </c>
      <c r="M23" s="9">
        <f>VLOOKUP(A23,[1]leaf_photosynthesis!B:D,3,)</f>
        <v>30.782702123418701</v>
      </c>
      <c r="N23" s="9">
        <f>VLOOKUP(A23,[1]leaf_respiration!B:C,2,)</f>
        <v>-1.3993821617358</v>
      </c>
      <c r="O23">
        <v>2.04</v>
      </c>
      <c r="P23">
        <v>47.6</v>
      </c>
      <c r="Q23">
        <v>0.99</v>
      </c>
      <c r="R23">
        <v>0.73</v>
      </c>
      <c r="S23">
        <v>46.33</v>
      </c>
      <c r="T23">
        <v>0.67</v>
      </c>
    </row>
    <row r="24" spans="1:20" x14ac:dyDescent="0.25">
      <c r="A24" s="9" t="s">
        <v>41</v>
      </c>
      <c r="B24" s="9" t="s">
        <v>39</v>
      </c>
      <c r="C24" s="9" t="s">
        <v>148</v>
      </c>
      <c r="D24" s="9" t="s">
        <v>148</v>
      </c>
      <c r="E24" s="5" t="e">
        <f>VLOOKUP(A24,'[1]root data'!B:J,9,)</f>
        <v>#N/A</v>
      </c>
      <c r="F24" s="5" t="e">
        <f>VLOOKUP(A24,'[1]root data'!B:K,10,)</f>
        <v>#N/A</v>
      </c>
      <c r="G24" s="5" t="e">
        <f>VLOOKUP(A24,'[1]root data'!B:L,11,)</f>
        <v>#N/A</v>
      </c>
      <c r="H24" s="5" t="e">
        <f>VLOOKUP(A24,'[1]root data'!B:M,12,)</f>
        <v>#N/A</v>
      </c>
      <c r="I24" s="5" t="e">
        <f>VLOOKUP(A24,'[1]root data'!B:Q,16,)</f>
        <v>#N/A</v>
      </c>
      <c r="J24" s="5" t="e">
        <f>VLOOKUP(A24,'[1]root data'!B:R,17,)</f>
        <v>#N/A</v>
      </c>
      <c r="K24" s="5" t="e">
        <f>VLOOKUP(A24,'[1]root data'!B:S,18,)</f>
        <v>#N/A</v>
      </c>
      <c r="L24" s="9">
        <f>VLOOKUP(A24,[1]leaf_photosynthesis!B:C,2,)</f>
        <v>4.4373412119999998</v>
      </c>
      <c r="M24" s="9">
        <f>VLOOKUP(A24,[1]leaf_photosynthesis!B:D,3,)</f>
        <v>23.942597953554799</v>
      </c>
      <c r="N24" s="9" t="e">
        <f>VLOOKUP(A24,[1]leaf_respiration!B:C,2,)</f>
        <v>#N/A</v>
      </c>
      <c r="O24">
        <v>2.75</v>
      </c>
      <c r="P24">
        <v>48.28</v>
      </c>
      <c r="Q24">
        <v>1.2</v>
      </c>
    </row>
    <row r="25" spans="1:20" x14ac:dyDescent="0.25">
      <c r="A25" s="9" t="s">
        <v>42</v>
      </c>
      <c r="B25" s="9" t="s">
        <v>43</v>
      </c>
      <c r="C25" s="9" t="s">
        <v>139</v>
      </c>
      <c r="D25" s="9" t="s">
        <v>139</v>
      </c>
      <c r="E25" s="5">
        <f>VLOOKUP(A25,'[1]root data'!B:J,9,)</f>
        <v>0.41176470588235298</v>
      </c>
      <c r="F25" s="5">
        <f>VLOOKUP(A25,'[1]root data'!B:K,10,)</f>
        <v>11.652129524022801</v>
      </c>
      <c r="G25" s="5">
        <f>VLOOKUP(A25,'[1]root data'!B:L,11,)</f>
        <v>9.3449268975113995</v>
      </c>
      <c r="H25" s="5">
        <f>VLOOKUP(A25,'[1]root data'!B:M,12,)</f>
        <v>0.434</v>
      </c>
      <c r="I25" s="5">
        <f>VLOOKUP(A25,'[1]root data'!B:Q,16,)</f>
        <v>20.579485714285713</v>
      </c>
      <c r="J25" s="5">
        <f>VLOOKUP(A25,'[1]root data'!B:R,17,)</f>
        <v>280.97142857142853</v>
      </c>
      <c r="K25" s="5">
        <f>VLOOKUP(A25,'[1]root data'!B:S,18,)</f>
        <v>0.28906985579543765</v>
      </c>
      <c r="L25" s="9">
        <f>VLOOKUP(A25,[1]leaf_photosynthesis!B:C,2,)</f>
        <v>1.9971891349999999</v>
      </c>
      <c r="M25" s="9">
        <f>VLOOKUP(A25,[1]leaf_photosynthesis!B:D,3,)</f>
        <v>13.198951809655901</v>
      </c>
      <c r="N25" s="9">
        <f>VLOOKUP(A25,[1]leaf_respiration!B:C,2,)</f>
        <v>-0.51394134690356197</v>
      </c>
      <c r="O25">
        <v>1.39</v>
      </c>
      <c r="P25">
        <v>50.11</v>
      </c>
      <c r="Q25">
        <v>0.51</v>
      </c>
      <c r="R25">
        <v>0.9</v>
      </c>
      <c r="S25">
        <v>46.59</v>
      </c>
      <c r="T25">
        <v>0.76</v>
      </c>
    </row>
    <row r="26" spans="1:20" x14ac:dyDescent="0.25">
      <c r="A26" s="9" t="s">
        <v>44</v>
      </c>
      <c r="B26" s="9" t="s">
        <v>43</v>
      </c>
      <c r="C26" s="9" t="s">
        <v>139</v>
      </c>
      <c r="D26" s="9" t="s">
        <v>139</v>
      </c>
      <c r="E26" s="5" t="e">
        <f>VLOOKUP(A26,'[1]root data'!B:J,9,)</f>
        <v>#N/A</v>
      </c>
      <c r="F26" s="5" t="e">
        <f>VLOOKUP(A26,'[1]root data'!B:K,10,)</f>
        <v>#N/A</v>
      </c>
      <c r="G26" s="5" t="e">
        <f>VLOOKUP(A26,'[1]root data'!B:L,11,)</f>
        <v>#N/A</v>
      </c>
      <c r="H26" s="5" t="e">
        <f>VLOOKUP(A26,'[1]root data'!B:M,12,)</f>
        <v>#N/A</v>
      </c>
      <c r="I26" s="5" t="e">
        <f>VLOOKUP(A26,'[1]root data'!B:Q,16,)</f>
        <v>#N/A</v>
      </c>
      <c r="J26" s="5" t="e">
        <f>VLOOKUP(A26,'[1]root data'!B:R,17,)</f>
        <v>#N/A</v>
      </c>
      <c r="K26" s="5" t="e">
        <f>VLOOKUP(A26,'[1]root data'!B:S,18,)</f>
        <v>#N/A</v>
      </c>
      <c r="L26" s="9">
        <f>VLOOKUP(A26,[1]leaf_photosynthesis!B:C,2,)</f>
        <v>3.6187832759999998</v>
      </c>
      <c r="M26" s="9">
        <f>VLOOKUP(A26,[1]leaf_photosynthesis!B:D,3,)</f>
        <v>23.4143597177613</v>
      </c>
      <c r="N26" s="9" t="e">
        <f>VLOOKUP(A26,[1]leaf_respiration!B:C,2,)</f>
        <v>#N/A</v>
      </c>
      <c r="O26">
        <v>1.28</v>
      </c>
      <c r="P26">
        <v>48.62</v>
      </c>
      <c r="Q26">
        <v>0.52</v>
      </c>
    </row>
    <row r="27" spans="1:20" x14ac:dyDescent="0.25">
      <c r="A27" s="9" t="s">
        <v>45</v>
      </c>
      <c r="B27" s="9" t="s">
        <v>43</v>
      </c>
      <c r="C27" s="9" t="s">
        <v>139</v>
      </c>
      <c r="D27" s="9" t="s">
        <v>139</v>
      </c>
      <c r="E27" s="5" t="e">
        <f>VLOOKUP(A27,'[1]root data'!B:J,9,)</f>
        <v>#N/A</v>
      </c>
      <c r="F27" s="5" t="e">
        <f>VLOOKUP(A27,'[1]root data'!B:K,10,)</f>
        <v>#N/A</v>
      </c>
      <c r="G27" s="5" t="e">
        <f>VLOOKUP(A27,'[1]root data'!B:L,11,)</f>
        <v>#N/A</v>
      </c>
      <c r="H27" s="5" t="e">
        <f>VLOOKUP(A27,'[1]root data'!B:M,12,)</f>
        <v>#N/A</v>
      </c>
      <c r="I27" s="5" t="e">
        <f>VLOOKUP(A27,'[1]root data'!B:Q,16,)</f>
        <v>#N/A</v>
      </c>
      <c r="J27" s="5" t="e">
        <f>VLOOKUP(A27,'[1]root data'!B:R,17,)</f>
        <v>#N/A</v>
      </c>
      <c r="K27" s="5" t="e">
        <f>VLOOKUP(A27,'[1]root data'!B:S,18,)</f>
        <v>#N/A</v>
      </c>
      <c r="L27" s="9">
        <f>VLOOKUP(A27,[1]leaf_photosynthesis!B:C,2,)</f>
        <v>5.9432317049999996</v>
      </c>
      <c r="M27" s="9">
        <f>VLOOKUP(A27,[1]leaf_photosynthesis!B:D,3,)</f>
        <v>25.357037949302001</v>
      </c>
      <c r="N27" s="9" t="e">
        <f>VLOOKUP(A27,[1]leaf_respiration!B:C,2,)</f>
        <v>#N/A</v>
      </c>
      <c r="O27">
        <v>1.42</v>
      </c>
      <c r="P27">
        <v>48.24</v>
      </c>
      <c r="Q27">
        <v>0.7</v>
      </c>
    </row>
    <row r="28" spans="1:20" x14ac:dyDescent="0.25">
      <c r="A28" s="9" t="s">
        <v>46</v>
      </c>
      <c r="B28" s="9" t="s">
        <v>47</v>
      </c>
      <c r="C28" s="9" t="s">
        <v>149</v>
      </c>
      <c r="D28" s="9" t="s">
        <v>149</v>
      </c>
      <c r="E28" s="5">
        <f>VLOOKUP(A28,'[1]root data'!B:J,9,)</f>
        <v>0.43561208267090623</v>
      </c>
      <c r="F28" s="5">
        <f>VLOOKUP(A28,'[1]root data'!B:K,10,)</f>
        <v>11.671774048795299</v>
      </c>
      <c r="G28" s="5">
        <f>VLOOKUP(A28,'[1]root data'!B:L,11,)</f>
        <v>8.8214725459628003</v>
      </c>
      <c r="H28" s="5">
        <f>VLOOKUP(A28,'[1]root data'!B:M,12,)</f>
        <v>0.51900000000000002</v>
      </c>
      <c r="I28" s="5">
        <f>VLOOKUP(A28,'[1]root data'!B:Q,16,)</f>
        <v>12.423138686131388</v>
      </c>
      <c r="J28" s="5">
        <f>VLOOKUP(A28,'[1]root data'!B:R,17,)</f>
        <v>202.31459854014599</v>
      </c>
      <c r="K28" s="5">
        <f>VLOOKUP(A28,'[1]root data'!B:S,18,)</f>
        <v>0.33256463163005218</v>
      </c>
      <c r="L28" s="9">
        <f>VLOOKUP(A28,[1]leaf_photosynthesis!B:C,2,)</f>
        <v>3.842043882</v>
      </c>
      <c r="M28" s="9">
        <f>VLOOKUP(A28,[1]leaf_photosynthesis!B:D,3,)</f>
        <v>17.1053734871359</v>
      </c>
      <c r="N28" s="9">
        <f>VLOOKUP(A28,[1]leaf_respiration!B:C,2,)</f>
        <v>-1.09253297374227</v>
      </c>
      <c r="O28">
        <v>1.32</v>
      </c>
      <c r="P28">
        <v>51.55</v>
      </c>
      <c r="Q28">
        <v>0.54</v>
      </c>
      <c r="R28">
        <v>0.66</v>
      </c>
      <c r="S28">
        <v>46.17</v>
      </c>
      <c r="T28">
        <v>0.62</v>
      </c>
    </row>
    <row r="29" spans="1:20" x14ac:dyDescent="0.25">
      <c r="A29" s="9" t="s">
        <v>48</v>
      </c>
      <c r="B29" s="9" t="s">
        <v>47</v>
      </c>
      <c r="C29" s="9" t="s">
        <v>149</v>
      </c>
      <c r="D29" s="9" t="s">
        <v>149</v>
      </c>
      <c r="E29" s="5" t="e">
        <f>VLOOKUP(A29,'[1]root data'!B:J,9,)</f>
        <v>#N/A</v>
      </c>
      <c r="F29" s="5" t="e">
        <f>VLOOKUP(A29,'[1]root data'!B:K,10,)</f>
        <v>#N/A</v>
      </c>
      <c r="G29" s="5" t="e">
        <f>VLOOKUP(A29,'[1]root data'!B:L,11,)</f>
        <v>#N/A</v>
      </c>
      <c r="H29" s="5" t="e">
        <f>VLOOKUP(A29,'[1]root data'!B:M,12,)</f>
        <v>#N/A</v>
      </c>
      <c r="I29" s="5" t="e">
        <f>VLOOKUP(A29,'[1]root data'!B:Q,16,)</f>
        <v>#N/A</v>
      </c>
      <c r="J29" s="5" t="e">
        <f>VLOOKUP(A29,'[1]root data'!B:R,17,)</f>
        <v>#N/A</v>
      </c>
      <c r="K29" s="5" t="e">
        <f>VLOOKUP(A29,'[1]root data'!B:S,18,)</f>
        <v>#N/A</v>
      </c>
      <c r="L29" s="9">
        <f>VLOOKUP(A29,[1]leaf_photosynthesis!B:C,2,)</f>
        <v>2.710231447</v>
      </c>
      <c r="M29" s="9">
        <f>VLOOKUP(A29,[1]leaf_photosynthesis!B:D,3,)</f>
        <v>16.1386748206235</v>
      </c>
      <c r="N29" s="9" t="e">
        <f>VLOOKUP(A29,[1]leaf_respiration!B:C,2,)</f>
        <v>#N/A</v>
      </c>
      <c r="O29">
        <v>1.45</v>
      </c>
      <c r="P29">
        <v>50.92</v>
      </c>
      <c r="Q29">
        <v>0.6</v>
      </c>
    </row>
    <row r="30" spans="1:20" x14ac:dyDescent="0.25">
      <c r="A30" s="9" t="s">
        <v>49</v>
      </c>
      <c r="B30" s="9" t="s">
        <v>47</v>
      </c>
      <c r="C30" s="9" t="s">
        <v>149</v>
      </c>
      <c r="D30" s="9" t="s">
        <v>149</v>
      </c>
      <c r="E30" s="5" t="e">
        <f>VLOOKUP(A30,'[1]root data'!B:J,9,)</f>
        <v>#N/A</v>
      </c>
      <c r="F30" s="5" t="e">
        <f>VLOOKUP(A30,'[1]root data'!B:K,10,)</f>
        <v>#N/A</v>
      </c>
      <c r="G30" s="5" t="e">
        <f>VLOOKUP(A30,'[1]root data'!B:L,11,)</f>
        <v>#N/A</v>
      </c>
      <c r="H30" s="5" t="e">
        <f>VLOOKUP(A30,'[1]root data'!B:M,12,)</f>
        <v>#N/A</v>
      </c>
      <c r="I30" s="5" t="e">
        <f>VLOOKUP(A30,'[1]root data'!B:Q,16,)</f>
        <v>#N/A</v>
      </c>
      <c r="J30" s="5" t="e">
        <f>VLOOKUP(A30,'[1]root data'!B:R,17,)</f>
        <v>#N/A</v>
      </c>
      <c r="K30" s="5" t="e">
        <f>VLOOKUP(A30,'[1]root data'!B:S,18,)</f>
        <v>#N/A</v>
      </c>
      <c r="L30" s="9">
        <f>VLOOKUP(A30,[1]leaf_photosynthesis!B:C,2,)</f>
        <v>6.2213777920000002</v>
      </c>
      <c r="M30" s="9">
        <f>VLOOKUP(A30,[1]leaf_photosynthesis!B:D,3,)</f>
        <v>24.204191142458502</v>
      </c>
      <c r="N30" s="9" t="e">
        <f>VLOOKUP(A30,[1]leaf_respiration!B:C,2,)</f>
        <v>#N/A</v>
      </c>
      <c r="O30">
        <v>1.67</v>
      </c>
      <c r="P30">
        <v>49.56</v>
      </c>
      <c r="Q30">
        <v>0.62</v>
      </c>
    </row>
    <row r="31" spans="1:20" x14ac:dyDescent="0.25">
      <c r="A31" s="9" t="s">
        <v>50</v>
      </c>
      <c r="B31" s="9" t="s">
        <v>51</v>
      </c>
      <c r="C31" s="9" t="s">
        <v>150</v>
      </c>
      <c r="D31" s="9" t="s">
        <v>150</v>
      </c>
      <c r="E31" s="5" t="e">
        <f>VLOOKUP(A31,'[1]root data'!B:J,9,)</f>
        <v>#N/A</v>
      </c>
      <c r="F31" s="5" t="e">
        <f>VLOOKUP(A31,'[1]root data'!B:K,10,)</f>
        <v>#N/A</v>
      </c>
      <c r="G31" s="5" t="e">
        <f>VLOOKUP(A31,'[1]root data'!B:L,11,)</f>
        <v>#N/A</v>
      </c>
      <c r="H31" s="5" t="e">
        <f>VLOOKUP(A31,'[1]root data'!B:M,12,)</f>
        <v>#N/A</v>
      </c>
      <c r="I31" s="5" t="e">
        <f>VLOOKUP(A31,'[1]root data'!B:Q,16,)</f>
        <v>#N/A</v>
      </c>
      <c r="J31" s="5" t="e">
        <f>VLOOKUP(A31,'[1]root data'!B:R,17,)</f>
        <v>#N/A</v>
      </c>
      <c r="K31" s="5" t="e">
        <f>VLOOKUP(A31,'[1]root data'!B:S,18,)</f>
        <v>#N/A</v>
      </c>
      <c r="L31" s="9">
        <f>VLOOKUP(A31,[1]leaf_photosynthesis!B:C,2,)</f>
        <v>11.940987890000001</v>
      </c>
      <c r="M31" s="9">
        <f>VLOOKUP(A31,[1]leaf_photosynthesis!B:D,3,)</f>
        <v>42.485605595236002</v>
      </c>
      <c r="N31" s="9" t="e">
        <f>VLOOKUP(A31,[1]leaf_respiration!B:C,2,)</f>
        <v>#N/A</v>
      </c>
      <c r="O31">
        <v>1.41</v>
      </c>
      <c r="P31">
        <v>51.94</v>
      </c>
      <c r="Q31">
        <v>0.61</v>
      </c>
    </row>
    <row r="32" spans="1:20" x14ac:dyDescent="0.25">
      <c r="A32" s="9" t="s">
        <v>52</v>
      </c>
      <c r="B32" s="9" t="s">
        <v>51</v>
      </c>
      <c r="C32" s="9" t="s">
        <v>150</v>
      </c>
      <c r="D32" s="9" t="s">
        <v>150</v>
      </c>
      <c r="E32" s="5" t="e">
        <f>VLOOKUP(A32,'[1]root data'!B:J,9,)</f>
        <v>#N/A</v>
      </c>
      <c r="F32" s="5" t="e">
        <f>VLOOKUP(A32,'[1]root data'!B:K,10,)</f>
        <v>#N/A</v>
      </c>
      <c r="G32" s="5" t="e">
        <f>VLOOKUP(A32,'[1]root data'!B:L,11,)</f>
        <v>#N/A</v>
      </c>
      <c r="H32" s="5" t="e">
        <f>VLOOKUP(A32,'[1]root data'!B:M,12,)</f>
        <v>#N/A</v>
      </c>
      <c r="I32" s="5" t="e">
        <f>VLOOKUP(A32,'[1]root data'!B:Q,16,)</f>
        <v>#N/A</v>
      </c>
      <c r="J32" s="5" t="e">
        <f>VLOOKUP(A32,'[1]root data'!B:R,17,)</f>
        <v>#N/A</v>
      </c>
      <c r="K32" s="5" t="e">
        <f>VLOOKUP(A32,'[1]root data'!B:S,18,)</f>
        <v>#N/A</v>
      </c>
      <c r="L32" s="9">
        <f>VLOOKUP(A32,[1]leaf_photosynthesis!B:C,2,)</f>
        <v>4.3026017630000002</v>
      </c>
      <c r="M32" s="9">
        <f>VLOOKUP(A32,[1]leaf_photosynthesis!B:D,3,)</f>
        <v>15.754504038262199</v>
      </c>
      <c r="N32" s="9" t="e">
        <f>VLOOKUP(A32,[1]leaf_respiration!B:C,2,)</f>
        <v>#N/A</v>
      </c>
      <c r="O32">
        <v>2.13</v>
      </c>
      <c r="P32">
        <v>53.07</v>
      </c>
      <c r="Q32">
        <v>0.56000000000000005</v>
      </c>
    </row>
    <row r="33" spans="1:20" x14ac:dyDescent="0.25">
      <c r="A33" s="9" t="s">
        <v>53</v>
      </c>
      <c r="B33" s="9" t="s">
        <v>51</v>
      </c>
      <c r="C33" s="9" t="s">
        <v>150</v>
      </c>
      <c r="D33" s="9" t="s">
        <v>150</v>
      </c>
      <c r="E33" s="5">
        <f>VLOOKUP(A33,'[1]root data'!B:J,9,)</f>
        <v>0.40862422997946612</v>
      </c>
      <c r="F33" s="5">
        <f>VLOOKUP(A33,'[1]root data'!B:K,10,)</f>
        <v>8.7425761087569391</v>
      </c>
      <c r="G33" s="5">
        <f>VLOOKUP(A33,'[1]root data'!B:L,11,)</f>
        <v>7.4992361086660697</v>
      </c>
      <c r="H33" s="5">
        <f>VLOOKUP(A33,'[1]root data'!B:M,12,)</f>
        <v>0.503</v>
      </c>
      <c r="I33" s="5">
        <f>VLOOKUP(A33,'[1]root data'!B:Q,16,)</f>
        <v>17.565929648241209</v>
      </c>
      <c r="J33" s="5">
        <f>VLOOKUP(A33,'[1]root data'!B:R,17,)</f>
        <v>277.36934673366835</v>
      </c>
      <c r="K33" s="5">
        <f>VLOOKUP(A33,'[1]root data'!B:S,18,)</f>
        <v>0.25144994377124374</v>
      </c>
      <c r="L33" s="9">
        <f>VLOOKUP(A33,[1]leaf_photosynthesis!B:C,2,)</f>
        <v>5.4598033340000001</v>
      </c>
      <c r="M33" s="9">
        <f>VLOOKUP(A33,[1]leaf_photosynthesis!B:D,3,)</f>
        <v>21.456093178417799</v>
      </c>
      <c r="N33" s="9">
        <f>VLOOKUP(A33,[1]leaf_respiration!B:C,2,)</f>
        <v>-1.1662485449307101</v>
      </c>
      <c r="O33">
        <v>1.55</v>
      </c>
      <c r="P33">
        <v>52.84</v>
      </c>
      <c r="Q33">
        <v>0.72</v>
      </c>
      <c r="R33">
        <v>0.67</v>
      </c>
      <c r="S33">
        <v>46.27</v>
      </c>
      <c r="T33">
        <v>0.32</v>
      </c>
    </row>
    <row r="34" spans="1:20" x14ac:dyDescent="0.25">
      <c r="A34" s="9" t="s">
        <v>54</v>
      </c>
      <c r="B34" s="9" t="s">
        <v>55</v>
      </c>
      <c r="C34" s="9" t="s">
        <v>151</v>
      </c>
      <c r="D34" s="9" t="s">
        <v>151</v>
      </c>
      <c r="E34" s="5">
        <f>VLOOKUP(A34,'[1]root data'!B:J,9,)</f>
        <v>0.30637079455977095</v>
      </c>
      <c r="F34" s="5">
        <f>VLOOKUP(A34,'[1]root data'!B:K,10,)</f>
        <v>4.0726152240484801</v>
      </c>
      <c r="G34" s="5">
        <f>VLOOKUP(A34,'[1]root data'!B:L,11,)</f>
        <v>3.6224433849383901</v>
      </c>
      <c r="H34" s="5">
        <f>VLOOKUP(A34,'[1]root data'!B:M,12,)</f>
        <v>0.68600000000000005</v>
      </c>
      <c r="I34" s="5">
        <f>VLOOKUP(A34,'[1]root data'!B:Q,16,)</f>
        <v>10.598808411214954</v>
      </c>
      <c r="J34" s="5">
        <f>VLOOKUP(A34,'[1]root data'!B:R,17,)</f>
        <v>229.25724299065422</v>
      </c>
      <c r="K34" s="5">
        <f>VLOOKUP(A34,'[1]root data'!B:S,18,)</f>
        <v>0.22563367213529584</v>
      </c>
      <c r="L34" s="9">
        <f>VLOOKUP(A34,[1]leaf_photosynthesis!B:C,2,)</f>
        <v>1.392024878</v>
      </c>
      <c r="M34" s="9">
        <f>VLOOKUP(A34,[1]leaf_photosynthesis!B:D,3,)</f>
        <v>6.9298281000219202</v>
      </c>
      <c r="N34" s="9">
        <f>VLOOKUP(A34,[1]leaf_respiration!B:C,2,)</f>
        <v>-0.33972866123706202</v>
      </c>
      <c r="O34">
        <v>1.93</v>
      </c>
      <c r="P34">
        <v>51.88</v>
      </c>
      <c r="Q34">
        <v>0.55000000000000004</v>
      </c>
      <c r="R34">
        <v>0.95</v>
      </c>
      <c r="S34">
        <v>47.7</v>
      </c>
      <c r="T34">
        <v>0.53</v>
      </c>
    </row>
    <row r="35" spans="1:20" x14ac:dyDescent="0.25">
      <c r="A35" s="9" t="s">
        <v>56</v>
      </c>
      <c r="B35" s="9" t="s">
        <v>55</v>
      </c>
      <c r="C35" s="9" t="s">
        <v>151</v>
      </c>
      <c r="D35" s="9" t="s">
        <v>151</v>
      </c>
      <c r="E35" s="5" t="e">
        <f>VLOOKUP(A35,'[1]root data'!B:J,9,)</f>
        <v>#N/A</v>
      </c>
      <c r="F35" s="5" t="e">
        <f>VLOOKUP(A35,'[1]root data'!B:K,10,)</f>
        <v>#N/A</v>
      </c>
      <c r="G35" s="5" t="e">
        <f>VLOOKUP(A35,'[1]root data'!B:L,11,)</f>
        <v>#N/A</v>
      </c>
      <c r="H35" s="5" t="e">
        <f>VLOOKUP(A35,'[1]root data'!B:M,12,)</f>
        <v>#N/A</v>
      </c>
      <c r="I35" s="5" t="e">
        <f>VLOOKUP(A35,'[1]root data'!B:Q,16,)</f>
        <v>#N/A</v>
      </c>
      <c r="J35" s="5" t="e">
        <f>VLOOKUP(A35,'[1]root data'!B:R,17,)</f>
        <v>#N/A</v>
      </c>
      <c r="K35" s="5" t="e">
        <f>VLOOKUP(A35,'[1]root data'!B:S,18,)</f>
        <v>#N/A</v>
      </c>
      <c r="L35" s="9">
        <f>VLOOKUP(A35,[1]leaf_photosynthesis!B:C,2,)</f>
        <v>2.6179425090000001</v>
      </c>
      <c r="M35" s="9">
        <f>VLOOKUP(A35,[1]leaf_photosynthesis!B:D,3,)</f>
        <v>14.5390000543201</v>
      </c>
      <c r="N35" s="9" t="e">
        <f>VLOOKUP(A35,[1]leaf_respiration!B:C,2,)</f>
        <v>#N/A</v>
      </c>
      <c r="O35">
        <v>1.41</v>
      </c>
      <c r="P35">
        <v>50.19</v>
      </c>
      <c r="Q35">
        <v>0.6</v>
      </c>
    </row>
    <row r="36" spans="1:20" x14ac:dyDescent="0.25">
      <c r="A36" s="9" t="s">
        <v>57</v>
      </c>
      <c r="B36" s="9" t="s">
        <v>55</v>
      </c>
      <c r="C36" s="9" t="s">
        <v>151</v>
      </c>
      <c r="D36" s="9" t="s">
        <v>151</v>
      </c>
      <c r="E36" s="5" t="e">
        <f>VLOOKUP(A36,'[1]root data'!B:J,9,)</f>
        <v>#N/A</v>
      </c>
      <c r="F36" s="5" t="e">
        <f>VLOOKUP(A36,'[1]root data'!B:K,10,)</f>
        <v>#N/A</v>
      </c>
      <c r="G36" s="5" t="e">
        <f>VLOOKUP(A36,'[1]root data'!B:L,11,)</f>
        <v>#N/A</v>
      </c>
      <c r="H36" s="5" t="e">
        <f>VLOOKUP(A36,'[1]root data'!B:M,12,)</f>
        <v>#N/A</v>
      </c>
      <c r="I36" s="5" t="e">
        <f>VLOOKUP(A36,'[1]root data'!B:Q,16,)</f>
        <v>#N/A</v>
      </c>
      <c r="J36" s="5" t="e">
        <f>VLOOKUP(A36,'[1]root data'!B:R,17,)</f>
        <v>#N/A</v>
      </c>
      <c r="K36" s="5" t="e">
        <f>VLOOKUP(A36,'[1]root data'!B:S,18,)</f>
        <v>#N/A</v>
      </c>
      <c r="L36" s="9">
        <f>VLOOKUP(A36,[1]leaf_photosynthesis!B:C,2,)</f>
        <v>4.1940793530000002</v>
      </c>
      <c r="M36" s="9">
        <f>VLOOKUP(A36,[1]leaf_photosynthesis!B:D,3,)</f>
        <v>20.404533954689999</v>
      </c>
      <c r="N36" s="9" t="e">
        <f>VLOOKUP(A36,[1]leaf_respiration!B:C,2,)</f>
        <v>#N/A</v>
      </c>
      <c r="O36">
        <v>1.25</v>
      </c>
      <c r="P36">
        <v>49.94</v>
      </c>
      <c r="Q36">
        <v>0.64</v>
      </c>
    </row>
    <row r="37" spans="1:20" x14ac:dyDescent="0.25">
      <c r="A37" s="9" t="s">
        <v>58</v>
      </c>
      <c r="B37" s="9" t="s">
        <v>59</v>
      </c>
      <c r="C37" s="9" t="s">
        <v>152</v>
      </c>
      <c r="D37" s="9" t="s">
        <v>152</v>
      </c>
      <c r="E37" s="5">
        <f>VLOOKUP(A37,'[1]root data'!B:J,9,)</f>
        <v>0.22950819672131145</v>
      </c>
      <c r="F37" s="5">
        <f>VLOOKUP(A37,'[1]root data'!B:K,10,)</f>
        <v>11.301738595798801</v>
      </c>
      <c r="G37" s="5">
        <f>VLOOKUP(A37,'[1]root data'!B:L,11,)</f>
        <v>9.7674882303957506</v>
      </c>
      <c r="H37" s="5">
        <f>VLOOKUP(A37,'[1]root data'!B:M,12,)</f>
        <v>0.35799999999999998</v>
      </c>
      <c r="I37" s="5">
        <f>VLOOKUP(A37,'[1]root data'!B:Q,16,)</f>
        <v>71.420204081632662</v>
      </c>
      <c r="J37" s="5">
        <f>VLOOKUP(A37,'[1]root data'!B:R,17,)</f>
        <v>794.52091836734689</v>
      </c>
      <c r="K37" s="5">
        <f>VLOOKUP(A37,'[1]root data'!B:S,18,)</f>
        <v>0.11206724034420651</v>
      </c>
      <c r="L37" s="9">
        <f>VLOOKUP(A37,[1]leaf_photosynthesis!B:C,2,)</f>
        <v>3.6357743920000001</v>
      </c>
      <c r="M37" s="9">
        <f>VLOOKUP(A37,[1]leaf_photosynthesis!B:D,3,)</f>
        <v>15.7956210527643</v>
      </c>
      <c r="N37" s="9">
        <f>VLOOKUP(A37,[1]leaf_respiration!B:C,2,)</f>
        <v>-0.40934346842584102</v>
      </c>
      <c r="O37">
        <v>1.26</v>
      </c>
      <c r="P37">
        <v>49.95</v>
      </c>
      <c r="Q37">
        <v>0.43</v>
      </c>
      <c r="R37">
        <v>0.88</v>
      </c>
      <c r="S37">
        <v>46</v>
      </c>
      <c r="T37">
        <v>0.48</v>
      </c>
    </row>
    <row r="38" spans="1:20" x14ac:dyDescent="0.25">
      <c r="A38" s="9" t="s">
        <v>60</v>
      </c>
      <c r="B38" s="9" t="s">
        <v>60</v>
      </c>
      <c r="C38" s="9" t="s">
        <v>153</v>
      </c>
      <c r="D38" s="9" t="s">
        <v>153</v>
      </c>
      <c r="E38" s="5">
        <f>VLOOKUP(A38,'[1]root data'!B:J,9,)</f>
        <v>0.2929155313351498</v>
      </c>
      <c r="F38" s="5">
        <f>VLOOKUP(A38,'[1]root data'!B:K,10,)</f>
        <v>2.2456755906796202</v>
      </c>
      <c r="G38" s="5">
        <f>VLOOKUP(A38,'[1]root data'!B:L,11,)</f>
        <v>1.89336767947179</v>
      </c>
      <c r="H38" s="5">
        <f>VLOOKUP(A38,'[1]root data'!B:M,12,)</f>
        <v>0.72499999999999998</v>
      </c>
      <c r="I38" s="5">
        <f>VLOOKUP(A38,'[1]root data'!B:Q,16,)</f>
        <v>9.9905581395348833</v>
      </c>
      <c r="J38" s="5">
        <f>VLOOKUP(A38,'[1]root data'!B:R,17,)</f>
        <v>227.81627906976749</v>
      </c>
      <c r="K38" s="5">
        <f>VLOOKUP(A38,'[1]root data'!B:S,18,)</f>
        <v>0.2213767574997812</v>
      </c>
      <c r="L38" s="9">
        <f>VLOOKUP(A38,[1]leaf_photosynthesis!B:C,2,)</f>
        <v>2.9897065900000004</v>
      </c>
      <c r="M38" s="9">
        <f>VLOOKUP(A38,[1]leaf_photosynthesis!B:D,3,)</f>
        <v>17.867784172941899</v>
      </c>
      <c r="N38" s="9">
        <f>VLOOKUP(A38,[1]leaf_respiration!B:C,2,)</f>
        <v>4.0438754845114097E-2</v>
      </c>
      <c r="O38">
        <v>1.48</v>
      </c>
      <c r="P38">
        <v>50.81</v>
      </c>
      <c r="Q38">
        <v>0.59</v>
      </c>
      <c r="R38">
        <v>0.79</v>
      </c>
      <c r="S38">
        <v>51.17</v>
      </c>
      <c r="T38">
        <v>0.26</v>
      </c>
    </row>
    <row r="39" spans="1:20" x14ac:dyDescent="0.25">
      <c r="A39" s="9" t="s">
        <v>61</v>
      </c>
      <c r="B39" s="9" t="s">
        <v>61</v>
      </c>
      <c r="C39" s="9" t="s">
        <v>154</v>
      </c>
      <c r="D39" s="9" t="s">
        <v>154</v>
      </c>
      <c r="E39" s="5">
        <f>VLOOKUP(A39,'[1]root data'!B:J,9,)</f>
        <v>0.39550949913644212</v>
      </c>
      <c r="F39" s="5">
        <f>VLOOKUP(A39,'[1]root data'!B:K,10,)</f>
        <v>14.236334925244501</v>
      </c>
      <c r="G39" s="5">
        <f>VLOOKUP(A39,'[1]root data'!B:L,11,)</f>
        <v>12.076529168599601</v>
      </c>
      <c r="H39" s="5">
        <f>VLOOKUP(A39,'[1]root data'!B:M,12,)</f>
        <v>0.41799999999999998</v>
      </c>
      <c r="I39" s="5">
        <f>VLOOKUP(A39,'[1]root data'!B:Q,16,)</f>
        <v>24.353231441048035</v>
      </c>
      <c r="J39" s="5">
        <f>VLOOKUP(A39,'[1]root data'!B:R,17,)</f>
        <v>317.55240174672491</v>
      </c>
      <c r="K39" s="5">
        <f>VLOOKUP(A39,'[1]root data'!B:S,18,)</f>
        <v>0.24403499611035925</v>
      </c>
      <c r="L39" s="9">
        <f>VLOOKUP(A39,[1]leaf_photosynthesis!B:C,2,)</f>
        <v>3.1333517773333335</v>
      </c>
      <c r="M39" s="9">
        <f>VLOOKUP(A39,[1]leaf_photosynthesis!B:D,3,)</f>
        <v>15.6301730937573</v>
      </c>
      <c r="N39" s="9">
        <f>VLOOKUP(A39,[1]leaf_respiration!B:C,2,)</f>
        <v>-0.28094185589037501</v>
      </c>
      <c r="O39">
        <v>1.47</v>
      </c>
      <c r="P39">
        <v>47.15</v>
      </c>
      <c r="Q39">
        <v>0.48</v>
      </c>
      <c r="R39">
        <v>0.89</v>
      </c>
      <c r="S39">
        <v>47.81</v>
      </c>
      <c r="T39">
        <v>0.3</v>
      </c>
    </row>
    <row r="40" spans="1:20" x14ac:dyDescent="0.25">
      <c r="A40" s="9" t="s">
        <v>62</v>
      </c>
      <c r="B40" s="9" t="s">
        <v>62</v>
      </c>
      <c r="C40" s="9" t="s">
        <v>155</v>
      </c>
      <c r="D40" s="9" t="s">
        <v>155</v>
      </c>
      <c r="E40" s="5">
        <f>VLOOKUP(A40,'[1]root data'!B:J,9,)</f>
        <v>0.36593059936908517</v>
      </c>
      <c r="F40" s="5">
        <f>VLOOKUP(A40,'[1]root data'!B:K,10,)</f>
        <v>5.54504871836573</v>
      </c>
      <c r="G40" s="5">
        <f>VLOOKUP(A40,'[1]root data'!B:L,11,)</f>
        <v>4.6051702143622197</v>
      </c>
      <c r="H40" s="5">
        <f>VLOOKUP(A40,'[1]root data'!B:M,12,)</f>
        <v>0.46800000000000003</v>
      </c>
      <c r="I40" s="5">
        <f>VLOOKUP(A40,'[1]root data'!B:Q,16,)</f>
        <v>20.878577586206898</v>
      </c>
      <c r="J40" s="5">
        <f>VLOOKUP(A40,'[1]root data'!B:R,17,)</f>
        <v>306.66681034482764</v>
      </c>
      <c r="K40" s="5">
        <f>VLOOKUP(A40,'[1]root data'!B:S,18,)</f>
        <v>0.21799184409824665</v>
      </c>
      <c r="L40" s="9">
        <f>VLOOKUP(A40,[1]leaf_photosynthesis!B:C,2,)</f>
        <v>2.4417691239999999</v>
      </c>
      <c r="M40" s="9">
        <f>VLOOKUP(A40,[1]leaf_photosynthesis!B:D,3,)</f>
        <v>12.592415972320467</v>
      </c>
      <c r="N40" s="9" t="e">
        <f>VLOOKUP(A40,[1]leaf_respiration!B:C,2,)</f>
        <v>#N/A</v>
      </c>
      <c r="O40">
        <v>1</v>
      </c>
      <c r="P40">
        <v>46.75</v>
      </c>
      <c r="Q40">
        <v>0.46</v>
      </c>
      <c r="R40">
        <v>0.93</v>
      </c>
      <c r="S40">
        <v>51.39</v>
      </c>
      <c r="T40">
        <v>0.53</v>
      </c>
    </row>
    <row r="41" spans="1:20" x14ac:dyDescent="0.25">
      <c r="A41" s="9" t="s">
        <v>63</v>
      </c>
      <c r="B41" s="9" t="s">
        <v>63</v>
      </c>
      <c r="C41" s="9" t="s">
        <v>156</v>
      </c>
      <c r="D41" s="9" t="s">
        <v>156</v>
      </c>
      <c r="E41" s="5">
        <f>VLOOKUP(A41,'[1]root data'!B:J,9,)</f>
        <v>0.41909385113268605</v>
      </c>
      <c r="F41" s="5">
        <f>VLOOKUP(A41,'[1]root data'!B:K,10,)</f>
        <v>7.48155977022512</v>
      </c>
      <c r="G41" s="5">
        <f>VLOOKUP(A41,'[1]root data'!B:L,11,)</f>
        <v>6.7201082662225602</v>
      </c>
      <c r="H41" s="5">
        <f>VLOOKUP(A41,'[1]root data'!B:M,12,)</f>
        <v>0.254</v>
      </c>
      <c r="I41" s="5">
        <f>VLOOKUP(A41,'[1]root data'!B:Q,16,)</f>
        <v>51.508146718146719</v>
      </c>
      <c r="J41" s="5">
        <f>VLOOKUP(A41,'[1]root data'!B:R,17,)</f>
        <v>407.78841698841705</v>
      </c>
      <c r="K41" s="5">
        <f>VLOOKUP(A41,'[1]root data'!B:S,18,)</f>
        <v>0.29105047871623141</v>
      </c>
      <c r="L41" s="9">
        <f>VLOOKUP(A41,[1]leaf_photosynthesis!B:C,2,)</f>
        <v>2.917402072666667</v>
      </c>
      <c r="M41" s="9">
        <f>VLOOKUP(A41,[1]leaf_photosynthesis!B:D,3,)</f>
        <v>12.800500515224465</v>
      </c>
      <c r="N41" s="9">
        <f>VLOOKUP(A41,[1]leaf_respiration!B:C,2,)</f>
        <v>6.7528041707849401E-2</v>
      </c>
      <c r="O41">
        <v>1.9</v>
      </c>
      <c r="P41">
        <v>47.55</v>
      </c>
      <c r="Q41">
        <v>0.83</v>
      </c>
      <c r="R41">
        <v>0.85</v>
      </c>
      <c r="S41">
        <v>48.12</v>
      </c>
      <c r="T41">
        <v>0.43</v>
      </c>
    </row>
    <row r="42" spans="1:20" x14ac:dyDescent="0.25">
      <c r="A42" s="9" t="s">
        <v>64</v>
      </c>
      <c r="B42" s="9" t="s">
        <v>64</v>
      </c>
      <c r="C42" s="9" t="s">
        <v>157</v>
      </c>
      <c r="D42" s="9" t="s">
        <v>157</v>
      </c>
      <c r="E42" s="5">
        <f>VLOOKUP(A42,'[1]root data'!B:J,9,)</f>
        <v>0.33552631578947373</v>
      </c>
      <c r="F42" s="5">
        <f>VLOOKUP(A42,'[1]root data'!B:K,10,)</f>
        <v>20.077941544662</v>
      </c>
      <c r="G42" s="5">
        <f>VLOOKUP(A42,'[1]root data'!B:L,11,)</f>
        <v>17.407003212628201</v>
      </c>
      <c r="H42" s="5">
        <f>VLOOKUP(A42,'[1]root data'!B:M,12,)</f>
        <v>0.224</v>
      </c>
      <c r="I42" s="5">
        <f>VLOOKUP(A42,'[1]root data'!B:Q,16,)</f>
        <v>98.75245098039214</v>
      </c>
      <c r="J42" s="5">
        <f>VLOOKUP(A42,'[1]root data'!B:R,17,)</f>
        <v>682.4764705882352</v>
      </c>
      <c r="K42" s="5">
        <f>VLOOKUP(A42,'[1]root data'!B:S,18,)</f>
        <v>0.18763796909492275</v>
      </c>
      <c r="L42" s="9">
        <f>VLOOKUP(A42,[1]leaf_photosynthesis!B:C,2,)</f>
        <v>6.2836634163333338</v>
      </c>
      <c r="M42" s="9">
        <f>VLOOKUP(A42,[1]leaf_photosynthesis!B:D,3,)</f>
        <v>22.593165121217268</v>
      </c>
      <c r="N42" s="9">
        <f>VLOOKUP(A42,[1]leaf_respiration!B:C,2,)</f>
        <v>-0.36547832732020602</v>
      </c>
      <c r="O42">
        <v>1.89</v>
      </c>
      <c r="P42">
        <v>46.45</v>
      </c>
      <c r="Q42">
        <v>0.41</v>
      </c>
      <c r="R42">
        <v>0.95</v>
      </c>
      <c r="S42">
        <v>47.4</v>
      </c>
      <c r="T42">
        <v>0.28000000000000003</v>
      </c>
    </row>
    <row r="43" spans="1:20" x14ac:dyDescent="0.25">
      <c r="A43" s="9" t="s">
        <v>65</v>
      </c>
      <c r="B43" s="9" t="s">
        <v>65</v>
      </c>
      <c r="C43" s="9" t="s">
        <v>140</v>
      </c>
      <c r="D43" s="9" t="s">
        <v>140</v>
      </c>
      <c r="E43" s="5">
        <f>VLOOKUP(A43,'[1]root data'!B:J,9,)</f>
        <v>0.42265795206971674</v>
      </c>
      <c r="F43" s="5">
        <f>VLOOKUP(A43,'[1]root data'!B:K,10,)</f>
        <v>20.1199678388057</v>
      </c>
      <c r="G43" s="5">
        <f>VLOOKUP(A43,'[1]root data'!B:L,11,)</f>
        <v>17.0675514275631</v>
      </c>
      <c r="H43" s="5">
        <f>VLOOKUP(A43,'[1]root data'!B:M,12,)</f>
        <v>0.24299999999999999</v>
      </c>
      <c r="I43" s="5">
        <f>VLOOKUP(A43,'[1]root data'!B:Q,16,)</f>
        <v>47.823092783505153</v>
      </c>
      <c r="J43" s="5">
        <f>VLOOKUP(A43,'[1]root data'!B:R,17,)</f>
        <v>365.78659793814433</v>
      </c>
      <c r="K43" s="5">
        <f>VLOOKUP(A43,'[1]root data'!B:S,18,)</f>
        <v>0.3073754258100293</v>
      </c>
      <c r="L43" s="9">
        <f>VLOOKUP(A43,[1]leaf_photosynthesis!B:C,2,)</f>
        <v>4.429070894333333</v>
      </c>
      <c r="M43" s="9">
        <f>VLOOKUP(A43,[1]leaf_photosynthesis!B:D,3,)</f>
        <v>18.076000474152867</v>
      </c>
      <c r="N43" s="9">
        <f>VLOOKUP(A43,[1]leaf_respiration!B:C,2,)</f>
        <v>-0.16349872084872699</v>
      </c>
      <c r="O43">
        <v>1.94</v>
      </c>
      <c r="P43">
        <v>48.39</v>
      </c>
      <c r="Q43">
        <v>0.63</v>
      </c>
      <c r="R43">
        <v>1.33</v>
      </c>
      <c r="S43">
        <v>46.34</v>
      </c>
      <c r="T43">
        <v>0.71</v>
      </c>
    </row>
    <row r="44" spans="1:20" x14ac:dyDescent="0.25">
      <c r="A44" s="9" t="s">
        <v>66</v>
      </c>
      <c r="B44" s="9" t="s">
        <v>66</v>
      </c>
      <c r="C44" s="9" t="s">
        <v>158</v>
      </c>
      <c r="D44" s="9" t="s">
        <v>158</v>
      </c>
      <c r="E44" s="5">
        <f>VLOOKUP(A44,'[1]root data'!B:J,9,)</f>
        <v>0.33892617449664431</v>
      </c>
      <c r="F44" s="5">
        <f>VLOOKUP(A44,'[1]root data'!B:K,10,)</f>
        <v>27.613137677508899</v>
      </c>
      <c r="G44" s="5">
        <f>VLOOKUP(A44,'[1]root data'!B:L,11,)</f>
        <v>24.560883465404</v>
      </c>
      <c r="H44" s="5">
        <f>VLOOKUP(A44,'[1]root data'!B:M,12,)</f>
        <v>0.224</v>
      </c>
      <c r="I44" s="5">
        <f>VLOOKUP(A44,'[1]root data'!B:Q,16,)</f>
        <v>85.862376237623764</v>
      </c>
      <c r="J44" s="5">
        <f>VLOOKUP(A44,'[1]root data'!B:R,17,)</f>
        <v>600.92376237623762</v>
      </c>
      <c r="K44" s="5">
        <f>VLOOKUP(A44,'[1]root data'!B:S,18,)</f>
        <v>0.22593056549749463</v>
      </c>
      <c r="L44" s="9">
        <f>VLOOKUP(A44,[1]leaf_photosynthesis!B:C,2,)</f>
        <v>4.4390019463333337</v>
      </c>
      <c r="M44" s="9">
        <f>VLOOKUP(A44,[1]leaf_photosynthesis!B:D,3,)</f>
        <v>16.347178093970232</v>
      </c>
      <c r="N44" s="9">
        <f>VLOOKUP(A44,[1]leaf_respiration!B:C,2,)</f>
        <v>-0.362287078746307</v>
      </c>
      <c r="O44">
        <v>2.02</v>
      </c>
      <c r="P44">
        <v>49.82</v>
      </c>
      <c r="Q44">
        <v>0.83</v>
      </c>
      <c r="R44">
        <v>0.6</v>
      </c>
      <c r="S44">
        <v>48.39</v>
      </c>
      <c r="T44">
        <v>0.47</v>
      </c>
    </row>
    <row r="45" spans="1:20" x14ac:dyDescent="0.25">
      <c r="A45" s="9" t="s">
        <v>67</v>
      </c>
      <c r="B45" s="9" t="s">
        <v>67</v>
      </c>
      <c r="C45" s="9" t="s">
        <v>159</v>
      </c>
      <c r="D45" s="9" t="s">
        <v>159</v>
      </c>
      <c r="E45" s="5">
        <f>VLOOKUP(A45,'[1]root data'!B:J,9,)</f>
        <v>0.33333333333333331</v>
      </c>
      <c r="F45" s="5">
        <f>VLOOKUP(A45,'[1]root data'!B:K,10,)</f>
        <v>4.91657554732521</v>
      </c>
      <c r="G45" s="5">
        <f>VLOOKUP(A45,'[1]root data'!B:L,11,)</f>
        <v>4.2491332979690402</v>
      </c>
      <c r="H45" s="5">
        <f>VLOOKUP(A45,'[1]root data'!B:M,12,)</f>
        <v>0.34499999999999997</v>
      </c>
      <c r="I45" s="5">
        <f>VLOOKUP(A45,'[1]root data'!B:Q,16,)</f>
        <v>38.043389830508474</v>
      </c>
      <c r="J45" s="5">
        <f>VLOOKUP(A45,'[1]root data'!B:R,17,)</f>
        <v>410.60720338983049</v>
      </c>
      <c r="K45" s="5">
        <f>VLOOKUP(A45,'[1]root data'!B:S,18,)</f>
        <v>0.22956751814167037</v>
      </c>
      <c r="L45" s="9">
        <f>VLOOKUP(A45,[1]leaf_photosynthesis!B:C,2,)</f>
        <v>4.2655583760000004</v>
      </c>
      <c r="M45" s="9">
        <f>VLOOKUP(A45,[1]leaf_photosynthesis!B:D,3,)</f>
        <v>17.964969220296634</v>
      </c>
      <c r="N45" s="9">
        <f>VLOOKUP(A45,[1]leaf_respiration!B:C,2,)</f>
        <v>-0.51916340393136595</v>
      </c>
      <c r="O45">
        <v>1.31</v>
      </c>
      <c r="P45">
        <v>51.46</v>
      </c>
      <c r="Q45">
        <v>0.62</v>
      </c>
      <c r="R45">
        <v>1.17</v>
      </c>
      <c r="S45">
        <v>49.46</v>
      </c>
      <c r="T45">
        <v>0.43</v>
      </c>
    </row>
    <row r="46" spans="1:20" x14ac:dyDescent="0.25">
      <c r="A46" s="9" t="s">
        <v>68</v>
      </c>
      <c r="B46" s="9" t="s">
        <v>68</v>
      </c>
      <c r="C46" s="9" t="s">
        <v>160</v>
      </c>
      <c r="D46" s="9" t="s">
        <v>160</v>
      </c>
      <c r="E46" s="5">
        <f>VLOOKUP(A46,'[1]root data'!B:J,9,)</f>
        <v>0.47432024169184289</v>
      </c>
      <c r="F46" s="5">
        <f>VLOOKUP(A46,'[1]root data'!B:K,10,)</f>
        <v>24.622773642713199</v>
      </c>
      <c r="G46" s="5">
        <f>VLOOKUP(A46,'[1]root data'!B:L,11,)</f>
        <v>21.081633556053401</v>
      </c>
      <c r="H46" s="5">
        <f>VLOOKUP(A46,'[1]root data'!B:M,12,)</f>
        <v>0.254</v>
      </c>
      <c r="I46" s="5">
        <f>VLOOKUP(A46,'[1]root data'!B:Q,16,)</f>
        <v>47.189936305732481</v>
      </c>
      <c r="J46" s="5">
        <f>VLOOKUP(A46,'[1]root data'!B:R,17,)</f>
        <v>376.37388535031857</v>
      </c>
      <c r="K46" s="5">
        <f>VLOOKUP(A46,'[1]root data'!B:S,18,)</f>
        <v>0.32519988400513689</v>
      </c>
      <c r="L46" s="9">
        <f>VLOOKUP(A46,[1]leaf_photosynthesis!B:C,2,)</f>
        <v>3.2825402990000003</v>
      </c>
      <c r="M46" s="9">
        <f>VLOOKUP(A46,[1]leaf_photosynthesis!B:D,3,)</f>
        <v>12.924027996594234</v>
      </c>
      <c r="N46" s="9">
        <f>VLOOKUP(A46,[1]leaf_respiration!B:C,2,)</f>
        <v>-0.47839999999999999</v>
      </c>
      <c r="O46">
        <v>1.32</v>
      </c>
      <c r="P46">
        <v>48.96</v>
      </c>
      <c r="Q46">
        <v>0.52</v>
      </c>
      <c r="R46">
        <v>0.78</v>
      </c>
      <c r="S46">
        <v>48.78</v>
      </c>
      <c r="T46">
        <v>0.63</v>
      </c>
    </row>
    <row r="47" spans="1:20" x14ac:dyDescent="0.25">
      <c r="A47" s="9" t="s">
        <v>69</v>
      </c>
      <c r="B47" s="9" t="s">
        <v>69</v>
      </c>
      <c r="C47" s="9" t="s">
        <v>161</v>
      </c>
      <c r="D47" s="9" t="s">
        <v>161</v>
      </c>
      <c r="E47" s="5">
        <f>VLOOKUP(A47,'[1]root data'!B:J,9,)</f>
        <v>0.37693298969072164</v>
      </c>
      <c r="F47" s="5">
        <f>VLOOKUP(A47,'[1]root data'!B:K,10,)</f>
        <v>14.8190525105591</v>
      </c>
      <c r="G47" s="5">
        <f>VLOOKUP(A47,'[1]root data'!B:L,11,)</f>
        <v>11.9526844507596</v>
      </c>
      <c r="H47" s="5">
        <f>VLOOKUP(A47,'[1]root data'!B:M,12,)</f>
        <v>0.33600000000000002</v>
      </c>
      <c r="I47" s="5">
        <f>VLOOKUP(A47,'[1]root data'!B:Q,16,)</f>
        <v>35.44588034188034</v>
      </c>
      <c r="J47" s="5">
        <f>VLOOKUP(A47,'[1]root data'!B:R,17,)</f>
        <v>369.85162393162392</v>
      </c>
      <c r="K47" s="5">
        <f>VLOOKUP(A47,'[1]root data'!B:S,18,)</f>
        <v>0.2596745412416438</v>
      </c>
      <c r="L47" s="9">
        <f>VLOOKUP(A47,[1]leaf_photosynthesis!B:C,2,)</f>
        <v>3.9530928260000002</v>
      </c>
      <c r="M47" s="9">
        <f>VLOOKUP(A47,[1]leaf_photosynthesis!B:D,3,)</f>
        <v>15.037379270234728</v>
      </c>
      <c r="N47" s="9">
        <f>VLOOKUP(A47,[1]leaf_respiration!B:C,2,)</f>
        <v>-0.222115765034194</v>
      </c>
      <c r="O47">
        <v>1.24</v>
      </c>
      <c r="P47">
        <v>49.71</v>
      </c>
      <c r="Q47">
        <v>0.57999999999999996</v>
      </c>
      <c r="R47">
        <v>1.27</v>
      </c>
      <c r="S47">
        <v>46.75</v>
      </c>
      <c r="T47">
        <v>0.64</v>
      </c>
    </row>
    <row r="48" spans="1:20" x14ac:dyDescent="0.25">
      <c r="A48" s="9" t="s">
        <v>70</v>
      </c>
      <c r="B48" s="9" t="s">
        <v>70</v>
      </c>
      <c r="C48" s="9" t="s">
        <v>162</v>
      </c>
      <c r="D48" s="9" t="s">
        <v>162</v>
      </c>
      <c r="E48" s="5">
        <f>VLOOKUP(A48,'[1]root data'!B:J,9,)</f>
        <v>0.35405690200210749</v>
      </c>
      <c r="F48" s="5">
        <f>VLOOKUP(A48,'[1]root data'!B:K,10,)</f>
        <v>8.6146292588893996</v>
      </c>
      <c r="G48" s="5">
        <f>VLOOKUP(A48,'[1]root data'!B:L,11,)</f>
        <v>7.15446086874113</v>
      </c>
      <c r="H48" s="5">
        <f>VLOOKUP(A48,'[1]root data'!B:M,12,)</f>
        <v>0.38100000000000001</v>
      </c>
      <c r="I48" s="5">
        <f>VLOOKUP(A48,'[1]root data'!B:Q,16,)</f>
        <v>25.390892857142859</v>
      </c>
      <c r="J48" s="5">
        <f>VLOOKUP(A48,'[1]root data'!B:R,17,)</f>
        <v>303.96577380952385</v>
      </c>
      <c r="K48" s="5">
        <f>VLOOKUP(A48,'[1]root data'!B:S,18,)</f>
        <v>0.2791022211885103</v>
      </c>
      <c r="L48" s="9">
        <f>VLOOKUP(A48,[1]leaf_photosynthesis!B:C,2,)</f>
        <v>11.265361759666666</v>
      </c>
      <c r="M48" s="9">
        <f>VLOOKUP(A48,[1]leaf_photosynthesis!B:D,3,)</f>
        <v>44.886492728631765</v>
      </c>
      <c r="N48" s="9">
        <f>VLOOKUP(A48,[1]leaf_respiration!B:C,2,)</f>
        <v>-0.51659542237147105</v>
      </c>
      <c r="O48">
        <v>1.08</v>
      </c>
      <c r="P48">
        <v>48.77</v>
      </c>
      <c r="Q48">
        <v>0.53</v>
      </c>
      <c r="R48">
        <v>0.73</v>
      </c>
      <c r="S48">
        <v>45.97</v>
      </c>
      <c r="T48">
        <v>0.9</v>
      </c>
    </row>
    <row r="49" spans="1:20" x14ac:dyDescent="0.25">
      <c r="A49" s="9" t="s">
        <v>71</v>
      </c>
      <c r="B49" s="9" t="s">
        <v>71</v>
      </c>
      <c r="C49" s="9" t="s">
        <v>163</v>
      </c>
      <c r="D49" s="9" t="s">
        <v>163</v>
      </c>
      <c r="E49" s="5">
        <f>VLOOKUP(A49,'[1]root data'!B:J,9,)</f>
        <v>0</v>
      </c>
      <c r="F49" s="5">
        <f>VLOOKUP(A49,'[1]root data'!B:K,10,)</f>
        <v>0</v>
      </c>
      <c r="G49" s="5">
        <f>VLOOKUP(A49,'[1]root data'!B:L,11,)</f>
        <v>0</v>
      </c>
      <c r="H49" s="5">
        <f>VLOOKUP(A49,'[1]root data'!B:M,12,)</f>
        <v>0</v>
      </c>
      <c r="I49" s="5">
        <f>VLOOKUP(A49,'[1]root data'!B:Q,16,)</f>
        <v>0</v>
      </c>
      <c r="J49" s="5">
        <f>VLOOKUP(A49,'[1]root data'!B:R,17,)</f>
        <v>0</v>
      </c>
      <c r="K49" s="5">
        <f>VLOOKUP(A49,'[1]root data'!B:S,18,)</f>
        <v>0</v>
      </c>
      <c r="L49" s="9">
        <f>VLOOKUP(A49,[1]leaf_photosynthesis!B:C,2,)</f>
        <v>1.7602842656666666</v>
      </c>
      <c r="M49" s="9">
        <f>VLOOKUP(A49,[1]leaf_photosynthesis!B:D,3,)</f>
        <v>7.8563740944154645</v>
      </c>
      <c r="N49" s="9" t="e">
        <f>VLOOKUP(A49,[1]leaf_respiration!B:C,2,)</f>
        <v>#N/A</v>
      </c>
      <c r="O49">
        <v>2.14</v>
      </c>
      <c r="P49">
        <v>48.05</v>
      </c>
      <c r="Q49">
        <v>0.72</v>
      </c>
    </row>
    <row r="50" spans="1:20" x14ac:dyDescent="0.25">
      <c r="A50" s="9" t="s">
        <v>72</v>
      </c>
      <c r="B50" s="9" t="s">
        <v>72</v>
      </c>
      <c r="C50" s="9" t="s">
        <v>164</v>
      </c>
      <c r="D50" s="9" t="s">
        <v>164</v>
      </c>
      <c r="E50" s="5">
        <f>VLOOKUP(A50,'[1]root data'!B:J,9,)</f>
        <v>0</v>
      </c>
      <c r="F50" s="5">
        <f>VLOOKUP(A50,'[1]root data'!B:K,10,)</f>
        <v>0</v>
      </c>
      <c r="G50" s="5">
        <f>VLOOKUP(A50,'[1]root data'!B:L,11,)</f>
        <v>0</v>
      </c>
      <c r="H50" s="5">
        <f>VLOOKUP(A50,'[1]root data'!B:M,12,)</f>
        <v>0</v>
      </c>
      <c r="I50" s="5">
        <f>VLOOKUP(A50,'[1]root data'!B:Q,16,)</f>
        <v>0</v>
      </c>
      <c r="J50" s="5">
        <f>VLOOKUP(A50,'[1]root data'!B:R,17,)</f>
        <v>0</v>
      </c>
      <c r="K50" s="5">
        <f>VLOOKUP(A50,'[1]root data'!B:S,18,)</f>
        <v>0</v>
      </c>
      <c r="L50" s="9">
        <f>VLOOKUP(A50,[1]leaf_photosynthesis!B:C,2,)</f>
        <v>2.240133573</v>
      </c>
      <c r="M50" s="9">
        <f>VLOOKUP(A50,[1]leaf_photosynthesis!B:D,3,)</f>
        <v>10.281510920813256</v>
      </c>
      <c r="N50" s="9">
        <f>VLOOKUP(A50,[1]leaf_respiration!B:C,2,)</f>
        <v>-0.159226108868813</v>
      </c>
    </row>
    <row r="51" spans="1:20" x14ac:dyDescent="0.25">
      <c r="A51" s="9" t="s">
        <v>73</v>
      </c>
      <c r="B51" s="9" t="s">
        <v>74</v>
      </c>
      <c r="C51" s="9" t="s">
        <v>165</v>
      </c>
      <c r="D51" s="9" t="s">
        <v>165</v>
      </c>
      <c r="E51" s="5">
        <f>VLOOKUP(A51,'[1]root data'!B:J,9,)</f>
        <v>0.27753303964757708</v>
      </c>
      <c r="F51" s="5">
        <f>VLOOKUP(A51,'[1]root data'!B:K,10,)</f>
        <v>9.1634021726711392</v>
      </c>
      <c r="G51" s="5">
        <f>VLOOKUP(A51,'[1]root data'!B:L,11,)</f>
        <v>9.4726147530592009</v>
      </c>
      <c r="H51" s="5">
        <f>VLOOKUP(A51,'[1]root data'!B:M,12,)</f>
        <v>0.34499999999999997</v>
      </c>
      <c r="I51" s="5">
        <f>VLOOKUP(A51,'[1]root data'!B:Q,16,)</f>
        <v>43.706031746031755</v>
      </c>
      <c r="J51" s="5">
        <f>VLOOKUP(A51,'[1]root data'!B:R,17,)</f>
        <v>472.79047619047617</v>
      </c>
      <c r="K51" s="5">
        <f>VLOOKUP(A51,'[1]root data'!B:S,18,)</f>
        <v>0.21706922096268477</v>
      </c>
      <c r="L51" s="9">
        <f>VLOOKUP(A51,[1]leaf_photosynthesis!B:C,2,)</f>
        <v>2.6589377490000001</v>
      </c>
      <c r="M51" s="9">
        <f>VLOOKUP(A51,[1]leaf_photosynthesis!B:D,3,)</f>
        <v>9.8540412604748102</v>
      </c>
      <c r="N51" s="9">
        <f>VLOOKUP(A51,[1]leaf_respiration!B:C,2,)</f>
        <v>-0.251619632777483</v>
      </c>
      <c r="O51">
        <v>1.8</v>
      </c>
      <c r="P51">
        <v>50.33</v>
      </c>
      <c r="Q51">
        <v>0.66</v>
      </c>
      <c r="R51">
        <v>2.0499999999999998</v>
      </c>
      <c r="S51">
        <v>48.82</v>
      </c>
      <c r="T51">
        <v>0.65</v>
      </c>
    </row>
    <row r="52" spans="1:20" x14ac:dyDescent="0.25">
      <c r="A52" s="9" t="s">
        <v>75</v>
      </c>
      <c r="B52" s="9" t="s">
        <v>74</v>
      </c>
      <c r="C52" s="9" t="s">
        <v>165</v>
      </c>
      <c r="D52" s="9" t="s">
        <v>165</v>
      </c>
      <c r="E52" s="5" t="e">
        <f>VLOOKUP(A52,'[1]root data'!B:J,9,)</f>
        <v>#N/A</v>
      </c>
      <c r="F52" s="5" t="e">
        <f>VLOOKUP(A52,'[1]root data'!B:K,10,)</f>
        <v>#N/A</v>
      </c>
      <c r="G52" s="5" t="e">
        <f>VLOOKUP(A52,'[1]root data'!B:L,11,)</f>
        <v>#N/A</v>
      </c>
      <c r="H52" s="5" t="e">
        <f>VLOOKUP(A52,'[1]root data'!B:M,12,)</f>
        <v>#N/A</v>
      </c>
      <c r="I52" s="5" t="e">
        <f>VLOOKUP(A52,'[1]root data'!B:Q,16,)</f>
        <v>#N/A</v>
      </c>
      <c r="J52" s="5" t="e">
        <f>VLOOKUP(A52,'[1]root data'!B:R,17,)</f>
        <v>#N/A</v>
      </c>
      <c r="K52" s="5" t="e">
        <f>VLOOKUP(A52,'[1]root data'!B:S,18,)</f>
        <v>#N/A</v>
      </c>
      <c r="L52" s="9">
        <f>VLOOKUP(A52,[1]leaf_photosynthesis!B:C,2,)</f>
        <v>4.1191372199999998</v>
      </c>
      <c r="M52" s="9">
        <f>VLOOKUP(A52,[1]leaf_photosynthesis!B:D,3,)</f>
        <v>16.435370990934</v>
      </c>
      <c r="N52" s="9" t="e">
        <f>VLOOKUP(A52,[1]leaf_respiration!B:C,2,)</f>
        <v>#N/A</v>
      </c>
      <c r="O52">
        <v>2.17</v>
      </c>
      <c r="P52">
        <v>50.92</v>
      </c>
      <c r="Q52">
        <v>1.03</v>
      </c>
    </row>
    <row r="53" spans="1:20" x14ac:dyDescent="0.25">
      <c r="A53" s="9" t="s">
        <v>76</v>
      </c>
      <c r="B53" s="9" t="s">
        <v>74</v>
      </c>
      <c r="C53" s="9" t="s">
        <v>165</v>
      </c>
      <c r="D53" s="9" t="s">
        <v>165</v>
      </c>
      <c r="E53" s="5" t="e">
        <f>VLOOKUP(A53,'[1]root data'!B:J,9,)</f>
        <v>#N/A</v>
      </c>
      <c r="F53" s="5" t="e">
        <f>VLOOKUP(A53,'[1]root data'!B:K,10,)</f>
        <v>#N/A</v>
      </c>
      <c r="G53" s="5" t="e">
        <f>VLOOKUP(A53,'[1]root data'!B:L,11,)</f>
        <v>#N/A</v>
      </c>
      <c r="H53" s="5" t="e">
        <f>VLOOKUP(A53,'[1]root data'!B:M,12,)</f>
        <v>#N/A</v>
      </c>
      <c r="I53" s="5" t="e">
        <f>VLOOKUP(A53,'[1]root data'!B:Q,16,)</f>
        <v>#N/A</v>
      </c>
      <c r="J53" s="5" t="e">
        <f>VLOOKUP(A53,'[1]root data'!B:R,17,)</f>
        <v>#N/A</v>
      </c>
      <c r="K53" s="5" t="e">
        <f>VLOOKUP(A53,'[1]root data'!B:S,18,)</f>
        <v>#N/A</v>
      </c>
      <c r="L53" s="9">
        <f>VLOOKUP(A53,[1]leaf_photosynthesis!B:C,2,)</f>
        <v>4.1438186430000004</v>
      </c>
      <c r="M53" s="9">
        <f>VLOOKUP(A53,[1]leaf_photosynthesis!B:D,3,)</f>
        <v>17.975330078985198</v>
      </c>
      <c r="N53" s="9" t="e">
        <f>VLOOKUP(A53,[1]leaf_respiration!B:C,2,)</f>
        <v>#N/A</v>
      </c>
      <c r="O53">
        <v>2.02</v>
      </c>
      <c r="P53">
        <v>50.57</v>
      </c>
      <c r="Q53">
        <v>1.1299999999999999</v>
      </c>
    </row>
    <row r="54" spans="1:20" x14ac:dyDescent="0.25">
      <c r="A54" s="9" t="s">
        <v>77</v>
      </c>
      <c r="B54" s="9" t="s">
        <v>78</v>
      </c>
      <c r="C54" s="9" t="s">
        <v>159</v>
      </c>
      <c r="D54" s="9" t="s">
        <v>159</v>
      </c>
      <c r="E54" s="5">
        <f>VLOOKUP(A54,'[1]root data'!B:J,9,)</f>
        <v>0.18736383442265797</v>
      </c>
      <c r="F54" s="5">
        <f>VLOOKUP(A54,'[1]root data'!B:K,10,)</f>
        <v>9.9785602082156508</v>
      </c>
      <c r="G54" s="5">
        <f>VLOOKUP(A54,'[1]root data'!B:L,11,)</f>
        <v>10.3928922289147</v>
      </c>
      <c r="H54" s="5">
        <f>VLOOKUP(A54,'[1]root data'!B:M,12,)</f>
        <v>0.72099999999999997</v>
      </c>
      <c r="I54" s="5">
        <f>VLOOKUP(A54,'[1]root data'!B:Q,16,)</f>
        <v>15.267674418604651</v>
      </c>
      <c r="J54" s="5">
        <f>VLOOKUP(A54,'[1]root data'!B:R,17,)</f>
        <v>346.14147286821708</v>
      </c>
      <c r="K54" s="5">
        <f>VLOOKUP(A54,'[1]root data'!B:S,18,)</f>
        <v>0.14609286523216308</v>
      </c>
      <c r="L54" s="9">
        <f>VLOOKUP(A54,[1]leaf_photosynthesis!B:C,2,)</f>
        <v>2.4940002849999998</v>
      </c>
      <c r="M54" s="9">
        <f>VLOOKUP(A54,[1]leaf_photosynthesis!B:D,3,)</f>
        <v>9.4452034844523496</v>
      </c>
      <c r="N54" s="9">
        <f>VLOOKUP(A54,[1]leaf_respiration!B:C,2,)</f>
        <v>-0.41144443698954702</v>
      </c>
      <c r="O54">
        <v>1.55</v>
      </c>
      <c r="P54">
        <v>49.62</v>
      </c>
      <c r="Q54">
        <v>0.94</v>
      </c>
      <c r="R54">
        <v>1.02</v>
      </c>
      <c r="S54">
        <v>48.15</v>
      </c>
      <c r="T54">
        <v>0.83</v>
      </c>
    </row>
    <row r="55" spans="1:20" x14ac:dyDescent="0.25">
      <c r="A55" s="9" t="s">
        <v>79</v>
      </c>
      <c r="B55" s="9" t="s">
        <v>78</v>
      </c>
      <c r="C55" s="9" t="s">
        <v>159</v>
      </c>
      <c r="D55" s="9" t="s">
        <v>159</v>
      </c>
      <c r="E55" s="5" t="e">
        <f>VLOOKUP(A55,'[1]root data'!B:J,9,)</f>
        <v>#N/A</v>
      </c>
      <c r="F55" s="5" t="e">
        <f>VLOOKUP(A55,'[1]root data'!B:K,10,)</f>
        <v>#N/A</v>
      </c>
      <c r="G55" s="5" t="e">
        <f>VLOOKUP(A55,'[1]root data'!B:L,11,)</f>
        <v>#N/A</v>
      </c>
      <c r="H55" s="5" t="e">
        <f>VLOOKUP(A55,'[1]root data'!B:M,12,)</f>
        <v>#N/A</v>
      </c>
      <c r="I55" s="5" t="e">
        <f>VLOOKUP(A55,'[1]root data'!B:Q,16,)</f>
        <v>#N/A</v>
      </c>
      <c r="J55" s="5" t="e">
        <f>VLOOKUP(A55,'[1]root data'!B:R,17,)</f>
        <v>#N/A</v>
      </c>
      <c r="K55" s="5" t="e">
        <f>VLOOKUP(A55,'[1]root data'!B:S,18,)</f>
        <v>#N/A</v>
      </c>
      <c r="L55" s="9">
        <f>VLOOKUP(A55,[1]leaf_photosynthesis!B:C,2,)</f>
        <v>1.934611511</v>
      </c>
      <c r="M55" s="9">
        <f>VLOOKUP(A55,[1]leaf_photosynthesis!B:D,3,)</f>
        <v>7.4467420504293198</v>
      </c>
      <c r="N55" s="9" t="e">
        <f>VLOOKUP(A55,[1]leaf_respiration!B:C,2,)</f>
        <v>#N/A</v>
      </c>
      <c r="O55">
        <v>1.1399999999999999</v>
      </c>
      <c r="P55">
        <v>47.95</v>
      </c>
      <c r="Q55">
        <v>0.62</v>
      </c>
    </row>
    <row r="56" spans="1:20" x14ac:dyDescent="0.25">
      <c r="A56" s="9" t="s">
        <v>80</v>
      </c>
      <c r="B56" s="9" t="s">
        <v>78</v>
      </c>
      <c r="C56" s="9" t="s">
        <v>159</v>
      </c>
      <c r="D56" s="9" t="s">
        <v>159</v>
      </c>
      <c r="E56" s="5" t="e">
        <f>VLOOKUP(A56,'[1]root data'!B:J,9,)</f>
        <v>#N/A</v>
      </c>
      <c r="F56" s="5" t="e">
        <f>VLOOKUP(A56,'[1]root data'!B:K,10,)</f>
        <v>#N/A</v>
      </c>
      <c r="G56" s="5" t="e">
        <f>VLOOKUP(A56,'[1]root data'!B:L,11,)</f>
        <v>#N/A</v>
      </c>
      <c r="H56" s="5" t="e">
        <f>VLOOKUP(A56,'[1]root data'!B:M,12,)</f>
        <v>#N/A</v>
      </c>
      <c r="I56" s="5" t="e">
        <f>VLOOKUP(A56,'[1]root data'!B:Q,16,)</f>
        <v>#N/A</v>
      </c>
      <c r="J56" s="5" t="e">
        <f>VLOOKUP(A56,'[1]root data'!B:R,17,)</f>
        <v>#N/A</v>
      </c>
      <c r="K56" s="5" t="e">
        <f>VLOOKUP(A56,'[1]root data'!B:S,18,)</f>
        <v>#N/A</v>
      </c>
      <c r="L56" s="9">
        <f>VLOOKUP(A56,[1]leaf_photosynthesis!B:C,2,)</f>
        <v>2.4709496500000001</v>
      </c>
      <c r="M56" s="9">
        <f>VLOOKUP(A56,[1]leaf_photosynthesis!B:D,3,)</f>
        <v>8.6744234989184097</v>
      </c>
      <c r="N56" s="9" t="e">
        <f>VLOOKUP(A56,[1]leaf_respiration!B:C,2,)</f>
        <v>#N/A</v>
      </c>
      <c r="O56">
        <v>1.1000000000000001</v>
      </c>
      <c r="P56">
        <v>48.83</v>
      </c>
      <c r="Q56">
        <v>0.48</v>
      </c>
    </row>
    <row r="57" spans="1:20" x14ac:dyDescent="0.25">
      <c r="A57" s="9" t="s">
        <v>81</v>
      </c>
      <c r="B57" s="9" t="s">
        <v>82</v>
      </c>
      <c r="C57" s="9" t="s">
        <v>166</v>
      </c>
      <c r="D57" s="9" t="s">
        <v>166</v>
      </c>
      <c r="E57" s="5">
        <f>VLOOKUP(A57,'[1]root data'!B:J,9,)</f>
        <v>0.23794950267788828</v>
      </c>
      <c r="F57" s="5">
        <f>VLOOKUP(A57,'[1]root data'!B:K,10,)</f>
        <v>8.28442280441935</v>
      </c>
      <c r="G57" s="5">
        <f>VLOOKUP(A57,'[1]root data'!B:L,11,)</f>
        <v>8.36346332151445</v>
      </c>
      <c r="H57" s="5">
        <f>VLOOKUP(A57,'[1]root data'!B:M,12,)</f>
        <v>0.53100000000000003</v>
      </c>
      <c r="I57" s="5">
        <f>VLOOKUP(A57,'[1]root data'!B:Q,16,)</f>
        <v>18.810803858520899</v>
      </c>
      <c r="J57" s="5">
        <f>VLOOKUP(A57,'[1]root data'!B:R,17,)</f>
        <v>313.60064308681677</v>
      </c>
      <c r="K57" s="5">
        <f>VLOOKUP(A57,'[1]root data'!B:S,18,)</f>
        <v>0.22357855083716147</v>
      </c>
      <c r="L57" s="9">
        <f>VLOOKUP(A57,[1]leaf_photosynthesis!B:C,2,)</f>
        <v>4.9632583950000004</v>
      </c>
      <c r="M57" s="9">
        <f>VLOOKUP(A57,[1]leaf_photosynthesis!B:D,3,)</f>
        <v>20.371382093576901</v>
      </c>
      <c r="N57" s="9">
        <f>VLOOKUP(A57,[1]leaf_respiration!B:C,2,)</f>
        <v>-0.38856173116995102</v>
      </c>
      <c r="O57">
        <v>1.55</v>
      </c>
      <c r="P57">
        <v>46.68</v>
      </c>
      <c r="Q57">
        <v>0.61</v>
      </c>
      <c r="R57">
        <v>1.1499999999999999</v>
      </c>
      <c r="S57">
        <v>48.53</v>
      </c>
      <c r="T57">
        <v>0.52</v>
      </c>
    </row>
    <row r="58" spans="1:20" x14ac:dyDescent="0.25">
      <c r="A58" s="9" t="s">
        <v>83</v>
      </c>
      <c r="B58" s="9" t="s">
        <v>82</v>
      </c>
      <c r="C58" s="9" t="s">
        <v>166</v>
      </c>
      <c r="D58" s="9" t="s">
        <v>166</v>
      </c>
      <c r="E58" s="5" t="e">
        <f>VLOOKUP(A58,'[1]root data'!B:J,9,)</f>
        <v>#N/A</v>
      </c>
      <c r="F58" s="5" t="e">
        <f>VLOOKUP(A58,'[1]root data'!B:K,10,)</f>
        <v>#N/A</v>
      </c>
      <c r="G58" s="5" t="e">
        <f>VLOOKUP(A58,'[1]root data'!B:L,11,)</f>
        <v>#N/A</v>
      </c>
      <c r="H58" s="5" t="e">
        <f>VLOOKUP(A58,'[1]root data'!B:M,12,)</f>
        <v>#N/A</v>
      </c>
      <c r="I58" s="5" t="e">
        <f>VLOOKUP(A58,'[1]root data'!B:Q,16,)</f>
        <v>#N/A</v>
      </c>
      <c r="J58" s="5" t="e">
        <f>VLOOKUP(A58,'[1]root data'!B:R,17,)</f>
        <v>#N/A</v>
      </c>
      <c r="K58" s="5" t="e">
        <f>VLOOKUP(A58,'[1]root data'!B:S,18,)</f>
        <v>#N/A</v>
      </c>
      <c r="L58" s="9">
        <f>VLOOKUP(A58,[1]leaf_photosynthesis!B:C,2,)</f>
        <v>3.579987305</v>
      </c>
      <c r="M58" s="9">
        <f>VLOOKUP(A58,[1]leaf_photosynthesis!B:D,3,)</f>
        <v>15.763120601492201</v>
      </c>
      <c r="N58" s="9" t="e">
        <f>VLOOKUP(A58,[1]leaf_respiration!B:C,2,)</f>
        <v>#N/A</v>
      </c>
      <c r="O58">
        <v>1.99</v>
      </c>
      <c r="P58">
        <v>46.9</v>
      </c>
      <c r="Q58">
        <v>0.71</v>
      </c>
    </row>
    <row r="59" spans="1:20" x14ac:dyDescent="0.25">
      <c r="A59" s="9" t="s">
        <v>84</v>
      </c>
      <c r="B59" s="9" t="s">
        <v>82</v>
      </c>
      <c r="C59" s="9" t="s">
        <v>166</v>
      </c>
      <c r="D59" s="9" t="s">
        <v>166</v>
      </c>
      <c r="E59" s="5" t="e">
        <f>VLOOKUP(A59,'[1]root data'!B:J,9,)</f>
        <v>#N/A</v>
      </c>
      <c r="F59" s="5" t="e">
        <f>VLOOKUP(A59,'[1]root data'!B:K,10,)</f>
        <v>#N/A</v>
      </c>
      <c r="G59" s="5" t="e">
        <f>VLOOKUP(A59,'[1]root data'!B:L,11,)</f>
        <v>#N/A</v>
      </c>
      <c r="H59" s="5" t="e">
        <f>VLOOKUP(A59,'[1]root data'!B:M,12,)</f>
        <v>#N/A</v>
      </c>
      <c r="I59" s="5" t="e">
        <f>VLOOKUP(A59,'[1]root data'!B:Q,16,)</f>
        <v>#N/A</v>
      </c>
      <c r="J59" s="5" t="e">
        <f>VLOOKUP(A59,'[1]root data'!B:R,17,)</f>
        <v>#N/A</v>
      </c>
      <c r="K59" s="5" t="e">
        <f>VLOOKUP(A59,'[1]root data'!B:S,18,)</f>
        <v>#N/A</v>
      </c>
      <c r="L59" s="9">
        <f>VLOOKUP(A59,[1]leaf_photosynthesis!B:C,2,)</f>
        <v>2.8140677209999998</v>
      </c>
      <c r="M59" s="9">
        <f>VLOOKUP(A59,[1]leaf_photosynthesis!B:D,3,)</f>
        <v>11.0546389563199</v>
      </c>
      <c r="N59" s="9" t="e">
        <f>VLOOKUP(A59,[1]leaf_respiration!B:C,2,)</f>
        <v>#N/A</v>
      </c>
      <c r="O59">
        <v>1.57</v>
      </c>
      <c r="P59">
        <v>47.09</v>
      </c>
      <c r="Q59">
        <v>0.66</v>
      </c>
    </row>
    <row r="60" spans="1:20" x14ac:dyDescent="0.25">
      <c r="A60" s="9" t="s">
        <v>85</v>
      </c>
      <c r="B60" s="9" t="s">
        <v>86</v>
      </c>
      <c r="C60" s="9" t="s">
        <v>161</v>
      </c>
      <c r="D60" s="9" t="s">
        <v>161</v>
      </c>
      <c r="E60" s="5">
        <f>VLOOKUP(A60,'[1]root data'!B:J,9,)</f>
        <v>0.2155388471177945</v>
      </c>
      <c r="F60" s="5">
        <f>VLOOKUP(A60,'[1]root data'!B:K,10,)</f>
        <v>16.081508122508801</v>
      </c>
      <c r="G60" s="5">
        <f>VLOOKUP(A60,'[1]root data'!B:L,11,)</f>
        <v>15.9652870976141</v>
      </c>
      <c r="H60" s="5">
        <f>VLOOKUP(A60,'[1]root data'!B:M,12,)</f>
        <v>0.42099999999999999</v>
      </c>
      <c r="I60" s="5">
        <f>VLOOKUP(A60,'[1]root data'!B:Q,16,)</f>
        <v>38.979825581395346</v>
      </c>
      <c r="J60" s="5">
        <f>VLOOKUP(A60,'[1]root data'!B:R,17,)</f>
        <v>512.91744186046503</v>
      </c>
      <c r="K60" s="5">
        <f>VLOOKUP(A60,'[1]root data'!B:S,18,)</f>
        <v>0.16233153384423721</v>
      </c>
      <c r="L60" s="9">
        <f>VLOOKUP(A60,[1]leaf_photosynthesis!B:C,2,)</f>
        <v>4.4336376949999998</v>
      </c>
      <c r="M60" s="9">
        <f>VLOOKUP(A60,[1]leaf_photosynthesis!B:D,3,)</f>
        <v>18.338354127074599</v>
      </c>
      <c r="N60" s="9">
        <f>VLOOKUP(A60,[1]leaf_respiration!B:C,2,)</f>
        <v>-1.39138804794146</v>
      </c>
      <c r="O60">
        <v>1.1200000000000001</v>
      </c>
      <c r="P60">
        <v>47.68</v>
      </c>
      <c r="Q60">
        <v>0.56999999999999995</v>
      </c>
      <c r="R60">
        <v>1.83</v>
      </c>
      <c r="S60">
        <v>46.14</v>
      </c>
      <c r="T60">
        <v>0.71</v>
      </c>
    </row>
    <row r="61" spans="1:20" x14ac:dyDescent="0.25">
      <c r="A61" s="9" t="s">
        <v>87</v>
      </c>
      <c r="B61" s="9" t="s">
        <v>86</v>
      </c>
      <c r="C61" s="9" t="s">
        <v>161</v>
      </c>
      <c r="D61" s="9" t="s">
        <v>161</v>
      </c>
      <c r="E61" s="5" t="e">
        <f>VLOOKUP(A61,'[1]root data'!B:J,9,)</f>
        <v>#N/A</v>
      </c>
      <c r="F61" s="5" t="e">
        <f>VLOOKUP(A61,'[1]root data'!B:K,10,)</f>
        <v>#N/A</v>
      </c>
      <c r="G61" s="5" t="e">
        <f>VLOOKUP(A61,'[1]root data'!B:L,11,)</f>
        <v>#N/A</v>
      </c>
      <c r="H61" s="5" t="e">
        <f>VLOOKUP(A61,'[1]root data'!B:M,12,)</f>
        <v>#N/A</v>
      </c>
      <c r="I61" s="5" t="e">
        <f>VLOOKUP(A61,'[1]root data'!B:Q,16,)</f>
        <v>#N/A</v>
      </c>
      <c r="J61" s="5" t="e">
        <f>VLOOKUP(A61,'[1]root data'!B:R,17,)</f>
        <v>#N/A</v>
      </c>
      <c r="K61" s="5" t="e">
        <f>VLOOKUP(A61,'[1]root data'!B:S,18,)</f>
        <v>#N/A</v>
      </c>
      <c r="L61" s="9">
        <f>VLOOKUP(A61,[1]leaf_photosynthesis!B:C,2,)</f>
        <v>4.8206885100000001</v>
      </c>
      <c r="M61" s="9">
        <f>VLOOKUP(A61,[1]leaf_photosynthesis!B:D,3,)</f>
        <v>21.1358621125555</v>
      </c>
      <c r="N61" s="9" t="e">
        <f>VLOOKUP(A61,[1]leaf_respiration!B:C,2,)</f>
        <v>#N/A</v>
      </c>
      <c r="O61">
        <v>1.33</v>
      </c>
      <c r="P61">
        <v>46.96</v>
      </c>
      <c r="Q61">
        <v>0.6</v>
      </c>
    </row>
    <row r="62" spans="1:20" x14ac:dyDescent="0.25">
      <c r="A62" s="9" t="s">
        <v>88</v>
      </c>
      <c r="B62" s="9" t="s">
        <v>86</v>
      </c>
      <c r="C62" s="9" t="s">
        <v>161</v>
      </c>
      <c r="D62" s="9" t="s">
        <v>161</v>
      </c>
      <c r="E62" s="5" t="e">
        <f>VLOOKUP(A62,'[1]root data'!B:J,9,)</f>
        <v>#N/A</v>
      </c>
      <c r="F62" s="5" t="e">
        <f>VLOOKUP(A62,'[1]root data'!B:K,10,)</f>
        <v>#N/A</v>
      </c>
      <c r="G62" s="5" t="e">
        <f>VLOOKUP(A62,'[1]root data'!B:L,11,)</f>
        <v>#N/A</v>
      </c>
      <c r="H62" s="5" t="e">
        <f>VLOOKUP(A62,'[1]root data'!B:M,12,)</f>
        <v>#N/A</v>
      </c>
      <c r="I62" s="5" t="e">
        <f>VLOOKUP(A62,'[1]root data'!B:Q,16,)</f>
        <v>#N/A</v>
      </c>
      <c r="J62" s="5" t="e">
        <f>VLOOKUP(A62,'[1]root data'!B:R,17,)</f>
        <v>#N/A</v>
      </c>
      <c r="K62" s="5" t="e">
        <f>VLOOKUP(A62,'[1]root data'!B:S,18,)</f>
        <v>#N/A</v>
      </c>
      <c r="L62" s="9">
        <f>VLOOKUP(A62,[1]leaf_photosynthesis!B:C,2,)</f>
        <v>3.0468472289999999</v>
      </c>
      <c r="M62" s="9">
        <f>VLOOKUP(A62,[1]leaf_photosynthesis!B:D,3,)</f>
        <v>11.9713952657501</v>
      </c>
      <c r="N62" s="9" t="e">
        <f>VLOOKUP(A62,[1]leaf_respiration!B:C,2,)</f>
        <v>#N/A</v>
      </c>
      <c r="O62">
        <v>1.36</v>
      </c>
      <c r="P62">
        <v>47.83</v>
      </c>
      <c r="Q62">
        <v>1.07</v>
      </c>
    </row>
    <row r="63" spans="1:20" x14ac:dyDescent="0.25">
      <c r="A63" s="9" t="s">
        <v>89</v>
      </c>
      <c r="B63" s="9" t="s">
        <v>90</v>
      </c>
      <c r="C63" s="9" t="s">
        <v>147</v>
      </c>
      <c r="D63" s="9" t="s">
        <v>147</v>
      </c>
      <c r="E63" s="5">
        <f>VLOOKUP(A63,'[1]root data'!B:J,9,)</f>
        <v>0.27885425442291489</v>
      </c>
      <c r="F63" s="5">
        <f>VLOOKUP(A63,'[1]root data'!B:K,10,)</f>
        <v>6.7662585473266503</v>
      </c>
      <c r="G63" s="5">
        <f>VLOOKUP(A63,'[1]root data'!B:L,11,)</f>
        <v>6.7515198142227799</v>
      </c>
      <c r="H63" s="5">
        <f>VLOOKUP(A63,'[1]root data'!B:M,12,)</f>
        <v>0.58899999999999997</v>
      </c>
      <c r="I63" s="5">
        <f>VLOOKUP(A63,'[1]root data'!B:Q,16,)</f>
        <v>14.153534743202417</v>
      </c>
      <c r="J63" s="5">
        <f>VLOOKUP(A63,'[1]root data'!B:R,17,)</f>
        <v>261.60422960725077</v>
      </c>
      <c r="K63" s="5">
        <f>VLOOKUP(A63,'[1]root data'!B:S,18,)</f>
        <v>0.23802503937121114</v>
      </c>
      <c r="L63" s="9">
        <f>VLOOKUP(A63,[1]leaf_photosynthesis!B:C,2,)</f>
        <v>7.8091054819999997</v>
      </c>
      <c r="M63" s="9">
        <f>VLOOKUP(A63,[1]leaf_photosynthesis!B:D,3,)</f>
        <v>31.972973694841802</v>
      </c>
      <c r="N63" s="9">
        <f>VLOOKUP(A63,[1]leaf_respiration!B:C,2,)</f>
        <v>-0.41620407991964098</v>
      </c>
      <c r="O63">
        <v>1.27</v>
      </c>
      <c r="P63">
        <v>48.16</v>
      </c>
      <c r="Q63">
        <v>0.55000000000000004</v>
      </c>
      <c r="R63">
        <v>1</v>
      </c>
      <c r="S63">
        <v>47</v>
      </c>
      <c r="T63">
        <v>0.93</v>
      </c>
    </row>
    <row r="64" spans="1:20" x14ac:dyDescent="0.25">
      <c r="A64" s="9" t="s">
        <v>91</v>
      </c>
      <c r="B64" s="9" t="s">
        <v>90</v>
      </c>
      <c r="C64" s="9" t="s">
        <v>147</v>
      </c>
      <c r="D64" s="9" t="s">
        <v>147</v>
      </c>
      <c r="E64" s="5" t="e">
        <f>VLOOKUP(A64,'[1]root data'!B:J,9,)</f>
        <v>#N/A</v>
      </c>
      <c r="F64" s="5" t="e">
        <f>VLOOKUP(A64,'[1]root data'!B:K,10,)</f>
        <v>#N/A</v>
      </c>
      <c r="G64" s="5" t="e">
        <f>VLOOKUP(A64,'[1]root data'!B:L,11,)</f>
        <v>#N/A</v>
      </c>
      <c r="H64" s="5" t="e">
        <f>VLOOKUP(A64,'[1]root data'!B:M,12,)</f>
        <v>#N/A</v>
      </c>
      <c r="I64" s="5" t="e">
        <f>VLOOKUP(A64,'[1]root data'!B:Q,16,)</f>
        <v>#N/A</v>
      </c>
      <c r="J64" s="5" t="e">
        <f>VLOOKUP(A64,'[1]root data'!B:R,17,)</f>
        <v>#N/A</v>
      </c>
      <c r="K64" s="5" t="e">
        <f>VLOOKUP(A64,'[1]root data'!B:S,18,)</f>
        <v>#N/A</v>
      </c>
      <c r="L64" s="9">
        <f>VLOOKUP(A64,[1]leaf_photosynthesis!B:C,2,)</f>
        <v>2.9953012999999999</v>
      </c>
      <c r="M64" s="9">
        <f>VLOOKUP(A64,[1]leaf_photosynthesis!B:D,3,)</f>
        <v>12.8254016294936</v>
      </c>
      <c r="N64" s="9" t="e">
        <f>VLOOKUP(A64,[1]leaf_respiration!B:C,2,)</f>
        <v>#N/A</v>
      </c>
      <c r="O64">
        <v>1.1599999999999999</v>
      </c>
      <c r="P64">
        <v>47.44</v>
      </c>
      <c r="Q64">
        <v>0.51</v>
      </c>
    </row>
    <row r="65" spans="1:20" x14ac:dyDescent="0.25">
      <c r="A65" s="9" t="s">
        <v>92</v>
      </c>
      <c r="B65" s="9" t="s">
        <v>90</v>
      </c>
      <c r="C65" s="9" t="s">
        <v>147</v>
      </c>
      <c r="D65" s="9" t="s">
        <v>147</v>
      </c>
      <c r="E65" s="5" t="e">
        <f>VLOOKUP(A65,'[1]root data'!B:J,9,)</f>
        <v>#N/A</v>
      </c>
      <c r="F65" s="5" t="e">
        <f>VLOOKUP(A65,'[1]root data'!B:K,10,)</f>
        <v>#N/A</v>
      </c>
      <c r="G65" s="5" t="e">
        <f>VLOOKUP(A65,'[1]root data'!B:L,11,)</f>
        <v>#N/A</v>
      </c>
      <c r="H65" s="5" t="e">
        <f>VLOOKUP(A65,'[1]root data'!B:M,12,)</f>
        <v>#N/A</v>
      </c>
      <c r="I65" s="5" t="e">
        <f>VLOOKUP(A65,'[1]root data'!B:Q,16,)</f>
        <v>#N/A</v>
      </c>
      <c r="J65" s="5" t="e">
        <f>VLOOKUP(A65,'[1]root data'!B:R,17,)</f>
        <v>#N/A</v>
      </c>
      <c r="K65" s="5" t="e">
        <f>VLOOKUP(A65,'[1]root data'!B:S,18,)</f>
        <v>#N/A</v>
      </c>
      <c r="L65" s="9">
        <f>VLOOKUP(A65,[1]leaf_photosynthesis!B:C,2,)</f>
        <v>3.2391688379999999</v>
      </c>
      <c r="M65" s="9">
        <f>VLOOKUP(A65,[1]leaf_photosynthesis!B:D,3,)</f>
        <v>16.169676652607698</v>
      </c>
      <c r="N65" s="9" t="e">
        <f>VLOOKUP(A65,[1]leaf_respiration!B:C,2,)</f>
        <v>#N/A</v>
      </c>
      <c r="O65">
        <v>1.42</v>
      </c>
      <c r="P65">
        <v>46.71</v>
      </c>
      <c r="Q65">
        <v>0.63</v>
      </c>
    </row>
    <row r="66" spans="1:20" x14ac:dyDescent="0.25">
      <c r="A66" s="9" t="s">
        <v>93</v>
      </c>
      <c r="B66" s="9" t="s">
        <v>94</v>
      </c>
      <c r="C66" s="9" t="s">
        <v>139</v>
      </c>
      <c r="D66" s="9" t="s">
        <v>139</v>
      </c>
      <c r="E66" s="5">
        <f>VLOOKUP(A66,'[1]root data'!B:J,9,)</f>
        <v>0.41745283018867924</v>
      </c>
      <c r="F66" s="5">
        <f>VLOOKUP(A66,'[1]root data'!B:K,10,)</f>
        <v>8.3602175224697604</v>
      </c>
      <c r="G66" s="5">
        <f>VLOOKUP(A66,'[1]root data'!B:L,11,)</f>
        <v>8.9077052273538992</v>
      </c>
      <c r="H66" s="5">
        <f>VLOOKUP(A66,'[1]root data'!B:M,12,)</f>
        <v>0.40600000000000003</v>
      </c>
      <c r="I66" s="5">
        <f>VLOOKUP(A66,'[1]root data'!B:Q,16,)</f>
        <v>19.999887005649715</v>
      </c>
      <c r="J66" s="5">
        <f>VLOOKUP(A66,'[1]root data'!B:R,17,)</f>
        <v>254.84011299435028</v>
      </c>
      <c r="K66" s="5">
        <f>VLOOKUP(A66,'[1]root data'!B:S,18,)</f>
        <v>0.33406941849272415</v>
      </c>
      <c r="L66" s="9">
        <f>VLOOKUP(A66,[1]leaf_photosynthesis!B:C,2,)</f>
        <v>1.451917202</v>
      </c>
      <c r="M66" s="9">
        <f>VLOOKUP(A66,[1]leaf_photosynthesis!B:D,3,)</f>
        <v>6.4479292647715898</v>
      </c>
      <c r="N66" s="9">
        <f>VLOOKUP(A66,[1]leaf_respiration!B:C,2,)</f>
        <v>-0.74121967729736404</v>
      </c>
      <c r="O66">
        <v>1.66</v>
      </c>
      <c r="P66">
        <v>47.16</v>
      </c>
      <c r="Q66">
        <v>0.68</v>
      </c>
      <c r="R66">
        <v>0.83</v>
      </c>
      <c r="S66">
        <v>44.9</v>
      </c>
      <c r="T66">
        <v>0.71</v>
      </c>
    </row>
    <row r="67" spans="1:20" x14ac:dyDescent="0.25">
      <c r="A67" s="9" t="s">
        <v>95</v>
      </c>
      <c r="B67" s="9" t="s">
        <v>94</v>
      </c>
      <c r="C67" s="9" t="s">
        <v>139</v>
      </c>
      <c r="D67" s="9" t="s">
        <v>139</v>
      </c>
      <c r="E67" s="5" t="e">
        <f>VLOOKUP(A67,'[1]root data'!B:J,9,)</f>
        <v>#N/A</v>
      </c>
      <c r="F67" s="5" t="e">
        <f>VLOOKUP(A67,'[1]root data'!B:K,10,)</f>
        <v>#N/A</v>
      </c>
      <c r="G67" s="5" t="e">
        <f>VLOOKUP(A67,'[1]root data'!B:L,11,)</f>
        <v>#N/A</v>
      </c>
      <c r="H67" s="5" t="e">
        <f>VLOOKUP(A67,'[1]root data'!B:M,12,)</f>
        <v>#N/A</v>
      </c>
      <c r="I67" s="5" t="e">
        <f>VLOOKUP(A67,'[1]root data'!B:Q,16,)</f>
        <v>#N/A</v>
      </c>
      <c r="J67" s="5" t="e">
        <f>VLOOKUP(A67,'[1]root data'!B:R,17,)</f>
        <v>#N/A</v>
      </c>
      <c r="K67" s="5" t="e">
        <f>VLOOKUP(A67,'[1]root data'!B:S,18,)</f>
        <v>#N/A</v>
      </c>
      <c r="L67" s="9">
        <f>VLOOKUP(A67,[1]leaf_photosynthesis!B:C,2,)</f>
        <v>3.185867193</v>
      </c>
      <c r="M67" s="9">
        <f>VLOOKUP(A67,[1]leaf_photosynthesis!B:D,3,)</f>
        <v>11.924461095773101</v>
      </c>
      <c r="N67" s="9" t="e">
        <f>VLOOKUP(A67,[1]leaf_respiration!B:C,2,)</f>
        <v>#N/A</v>
      </c>
      <c r="O67">
        <v>1.65</v>
      </c>
      <c r="P67">
        <v>47.41</v>
      </c>
      <c r="Q67">
        <v>0.69</v>
      </c>
    </row>
    <row r="68" spans="1:20" x14ac:dyDescent="0.25">
      <c r="A68" s="9" t="s">
        <v>96</v>
      </c>
      <c r="B68" s="9" t="s">
        <v>94</v>
      </c>
      <c r="C68" s="9" t="s">
        <v>139</v>
      </c>
      <c r="D68" s="9" t="s">
        <v>139</v>
      </c>
      <c r="E68" s="5" t="e">
        <f>VLOOKUP(A68,'[1]root data'!B:J,9,)</f>
        <v>#N/A</v>
      </c>
      <c r="F68" s="5" t="e">
        <f>VLOOKUP(A68,'[1]root data'!B:K,10,)</f>
        <v>#N/A</v>
      </c>
      <c r="G68" s="5" t="e">
        <f>VLOOKUP(A68,'[1]root data'!B:L,11,)</f>
        <v>#N/A</v>
      </c>
      <c r="H68" s="5" t="e">
        <f>VLOOKUP(A68,'[1]root data'!B:M,12,)</f>
        <v>#N/A</v>
      </c>
      <c r="I68" s="5" t="e">
        <f>VLOOKUP(A68,'[1]root data'!B:Q,16,)</f>
        <v>#N/A</v>
      </c>
      <c r="J68" s="5" t="e">
        <f>VLOOKUP(A68,'[1]root data'!B:R,17,)</f>
        <v>#N/A</v>
      </c>
      <c r="K68" s="5" t="e">
        <f>VLOOKUP(A68,'[1]root data'!B:S,18,)</f>
        <v>#N/A</v>
      </c>
      <c r="L68" s="9">
        <f>VLOOKUP(A68,[1]leaf_photosynthesis!B:C,2,)</f>
        <v>1.4586197329999999</v>
      </c>
      <c r="M68" s="9">
        <f>VLOOKUP(A68,[1]leaf_photosynthesis!B:D,3,)</f>
        <v>5.6540717626613999</v>
      </c>
      <c r="N68" s="9" t="e">
        <f>VLOOKUP(A68,[1]leaf_respiration!B:C,2,)</f>
        <v>#N/A</v>
      </c>
      <c r="O68">
        <v>1.51</v>
      </c>
      <c r="P68">
        <v>46.96</v>
      </c>
      <c r="Q68">
        <v>0.75</v>
      </c>
    </row>
    <row r="69" spans="1:20" x14ac:dyDescent="0.25">
      <c r="A69" s="9" t="s">
        <v>97</v>
      </c>
      <c r="B69" s="9" t="s">
        <v>98</v>
      </c>
      <c r="C69" s="9" t="s">
        <v>143</v>
      </c>
      <c r="D69" s="9" t="s">
        <v>143</v>
      </c>
      <c r="E69" s="5">
        <f>VLOOKUP(A69,'[1]root data'!B:J,9,)</f>
        <v>0.22690437601296598</v>
      </c>
      <c r="F69" s="5">
        <f>VLOOKUP(A69,'[1]root data'!B:K,10,)</f>
        <v>14.057600597526299</v>
      </c>
      <c r="G69" s="5">
        <f>VLOOKUP(A69,'[1]root data'!B:L,11,)</f>
        <v>15.2339328437243</v>
      </c>
      <c r="H69" s="5">
        <f>VLOOKUP(A69,'[1]root data'!B:M,12,)</f>
        <v>0.27900000000000003</v>
      </c>
      <c r="I69" s="5">
        <f>VLOOKUP(A69,'[1]root data'!B:Q,16,)</f>
        <v>88.60171428571428</v>
      </c>
      <c r="J69" s="5">
        <f>VLOOKUP(A69,'[1]root data'!B:R,17,)</f>
        <v>769.08428571428578</v>
      </c>
      <c r="K69" s="5">
        <f>VLOOKUP(A69,'[1]root data'!B:S,18,)</f>
        <v>0.14727075728727265</v>
      </c>
      <c r="L69" s="9">
        <f>VLOOKUP(A69,[1]leaf_photosynthesis!B:C,2,)</f>
        <v>4.6662208459999999</v>
      </c>
      <c r="M69" s="9">
        <f>VLOOKUP(A69,[1]leaf_photosynthesis!B:D,3,)</f>
        <v>20.5477997920025</v>
      </c>
      <c r="N69" s="9">
        <f>VLOOKUP(A69,[1]leaf_respiration!B:C,2,)</f>
        <v>-0.602345830471675</v>
      </c>
      <c r="O69">
        <v>1.55</v>
      </c>
      <c r="P69">
        <v>47.53</v>
      </c>
      <c r="Q69">
        <v>1.39</v>
      </c>
      <c r="R69">
        <v>1.06</v>
      </c>
      <c r="S69">
        <v>45.44</v>
      </c>
      <c r="T69">
        <v>0.47</v>
      </c>
    </row>
    <row r="70" spans="1:20" x14ac:dyDescent="0.25">
      <c r="A70" s="9" t="s">
        <v>99</v>
      </c>
      <c r="B70" s="9" t="s">
        <v>98</v>
      </c>
      <c r="C70" s="9" t="s">
        <v>143</v>
      </c>
      <c r="D70" s="9" t="s">
        <v>143</v>
      </c>
      <c r="E70" s="5" t="e">
        <f>VLOOKUP(A70,'[1]root data'!B:J,9,)</f>
        <v>#N/A</v>
      </c>
      <c r="F70" s="5" t="e">
        <f>VLOOKUP(A70,'[1]root data'!B:K,10,)</f>
        <v>#N/A</v>
      </c>
      <c r="G70" s="5" t="e">
        <f>VLOOKUP(A70,'[1]root data'!B:L,11,)</f>
        <v>#N/A</v>
      </c>
      <c r="H70" s="5" t="e">
        <f>VLOOKUP(A70,'[1]root data'!B:M,12,)</f>
        <v>#N/A</v>
      </c>
      <c r="I70" s="5" t="e">
        <f>VLOOKUP(A70,'[1]root data'!B:Q,16,)</f>
        <v>#N/A</v>
      </c>
      <c r="J70" s="5" t="e">
        <f>VLOOKUP(A70,'[1]root data'!B:R,17,)</f>
        <v>#N/A</v>
      </c>
      <c r="K70" s="5" t="e">
        <f>VLOOKUP(A70,'[1]root data'!B:S,18,)</f>
        <v>#N/A</v>
      </c>
      <c r="L70" s="9">
        <f>VLOOKUP(A70,[1]leaf_photosynthesis!B:C,2,)</f>
        <v>5.1175712759999996</v>
      </c>
      <c r="M70" s="9">
        <f>VLOOKUP(A70,[1]leaf_photosynthesis!B:D,3,)</f>
        <v>24.253221373054</v>
      </c>
      <c r="N70" s="9" t="e">
        <f>VLOOKUP(A70,[1]leaf_respiration!B:C,2,)</f>
        <v>#N/A</v>
      </c>
      <c r="O70">
        <v>1.64</v>
      </c>
      <c r="P70">
        <v>47.01</v>
      </c>
      <c r="Q70">
        <v>1.07</v>
      </c>
    </row>
    <row r="71" spans="1:20" x14ac:dyDescent="0.25">
      <c r="A71" s="9" t="s">
        <v>100</v>
      </c>
      <c r="B71" s="9" t="s">
        <v>98</v>
      </c>
      <c r="C71" s="9" t="s">
        <v>143</v>
      </c>
      <c r="D71" s="9" t="s">
        <v>143</v>
      </c>
      <c r="E71" s="5" t="e">
        <f>VLOOKUP(A71,'[1]root data'!B:J,9,)</f>
        <v>#N/A</v>
      </c>
      <c r="F71" s="5" t="e">
        <f>VLOOKUP(A71,'[1]root data'!B:K,10,)</f>
        <v>#N/A</v>
      </c>
      <c r="G71" s="5" t="e">
        <f>VLOOKUP(A71,'[1]root data'!B:L,11,)</f>
        <v>#N/A</v>
      </c>
      <c r="H71" s="5" t="e">
        <f>VLOOKUP(A71,'[1]root data'!B:M,12,)</f>
        <v>#N/A</v>
      </c>
      <c r="I71" s="5" t="e">
        <f>VLOOKUP(A71,'[1]root data'!B:Q,16,)</f>
        <v>#N/A</v>
      </c>
      <c r="J71" s="5" t="e">
        <f>VLOOKUP(A71,'[1]root data'!B:R,17,)</f>
        <v>#N/A</v>
      </c>
      <c r="K71" s="5" t="e">
        <f>VLOOKUP(A71,'[1]root data'!B:S,18,)</f>
        <v>#N/A</v>
      </c>
      <c r="L71" s="9">
        <f>VLOOKUP(A71,[1]leaf_photosynthesis!B:C,2,)</f>
        <v>3.9687770580000001</v>
      </c>
      <c r="M71" s="9">
        <f>VLOOKUP(A71,[1]leaf_photosynthesis!B:D,3,)</f>
        <v>17.5142732856538</v>
      </c>
      <c r="N71" s="9" t="e">
        <f>VLOOKUP(A71,[1]leaf_respiration!B:C,2,)</f>
        <v>#N/A</v>
      </c>
      <c r="O71">
        <v>2.04</v>
      </c>
      <c r="P71">
        <v>47.97</v>
      </c>
      <c r="Q71">
        <v>1.2</v>
      </c>
    </row>
    <row r="72" spans="1:20" x14ac:dyDescent="0.25">
      <c r="A72" s="9" t="s">
        <v>101</v>
      </c>
      <c r="B72" s="9" t="s">
        <v>101</v>
      </c>
      <c r="C72" s="9" t="s">
        <v>167</v>
      </c>
      <c r="D72" s="9" t="s">
        <v>167</v>
      </c>
      <c r="E72" s="5">
        <f>VLOOKUP(A72,'[1]root data'!B:J,9,)</f>
        <v>0.20263488080301131</v>
      </c>
      <c r="F72" s="5">
        <f>VLOOKUP(A72,'[1]root data'!B:K,10,)</f>
        <v>9.2261986409010497</v>
      </c>
      <c r="G72" s="5">
        <f>VLOOKUP(A72,'[1]root data'!B:L,11,)</f>
        <v>9.0288167814162392</v>
      </c>
      <c r="H72" s="5">
        <f>VLOOKUP(A72,'[1]root data'!B:M,12,)</f>
        <v>0.66900000000000004</v>
      </c>
      <c r="I72" s="5">
        <f>VLOOKUP(A72,'[1]root data'!B:Q,16,)</f>
        <v>16.01984520123839</v>
      </c>
      <c r="J72" s="5">
        <f>VLOOKUP(A72,'[1]root data'!B:R,17,)</f>
        <v>335.53405572755418</v>
      </c>
      <c r="K72" s="5">
        <f>VLOOKUP(A72,'[1]root data'!B:S,18,)</f>
        <v>0.15678546118224976</v>
      </c>
      <c r="L72" s="9">
        <f>VLOOKUP(A72,[1]leaf_photosynthesis!B:C,2,)</f>
        <v>2.6477754835000002</v>
      </c>
      <c r="M72" s="9">
        <f>VLOOKUP(A72,[1]leaf_photosynthesis!B:D,3,)</f>
        <v>10.884255707246124</v>
      </c>
      <c r="N72" s="9">
        <f>VLOOKUP(A72,[1]leaf_respiration!B:C,2,)</f>
        <v>-1.4086645709560199</v>
      </c>
      <c r="O72" s="12">
        <v>1.63</v>
      </c>
      <c r="P72" s="13">
        <v>49.41</v>
      </c>
      <c r="Q72" s="13">
        <v>0.94</v>
      </c>
      <c r="R72">
        <v>1.94</v>
      </c>
      <c r="S72">
        <v>46.52</v>
      </c>
      <c r="T72">
        <v>0.66</v>
      </c>
    </row>
    <row r="73" spans="1:20" x14ac:dyDescent="0.25">
      <c r="A73" s="15" t="s">
        <v>102</v>
      </c>
      <c r="B73" s="9" t="s">
        <v>103</v>
      </c>
      <c r="C73" s="9" t="s">
        <v>142</v>
      </c>
      <c r="D73" s="9" t="s">
        <v>142</v>
      </c>
      <c r="E73" s="5">
        <f>VLOOKUP(A73,'[1]root data'!B:J,9,)</f>
        <v>0.34549356223175964</v>
      </c>
      <c r="F73" s="5">
        <f>VLOOKUP(A73,'[1]root data'!B:K,10,)</f>
        <v>7.4053541631549704</v>
      </c>
      <c r="G73" s="5">
        <f>VLOOKUP(A73,'[1]root data'!B:L,11,)</f>
        <v>7.4869867993670498</v>
      </c>
      <c r="H73" s="5">
        <f>VLOOKUP(A73,'[1]root data'!B:M,12,)</f>
        <v>0.42299999999999999</v>
      </c>
      <c r="I73" s="5">
        <f>VLOOKUP(A73,'[1]root data'!B:Q,16,)</f>
        <v>19.500124223602484</v>
      </c>
      <c r="J73" s="5">
        <f>VLOOKUP(A73,'[1]root data'!B:R,17,)</f>
        <v>257.96521739130435</v>
      </c>
      <c r="K73" s="5">
        <f>VLOOKUP(A73,'[1]root data'!B:S,18,)</f>
        <v>0.31057697872258339</v>
      </c>
      <c r="L73" s="9">
        <f>VLOOKUP(A73,[1]leaf_photosynthesis!B:C,2,)</f>
        <v>1.9110928249999999</v>
      </c>
      <c r="M73" s="9">
        <f>VLOOKUP(A73,[1]leaf_photosynthesis!B:D,3,)</f>
        <v>10.26587928888952</v>
      </c>
      <c r="N73" s="9">
        <f>VLOOKUP(A73,[1]leaf_respiration!B:C,2,)</f>
        <v>-1.06030326887316</v>
      </c>
      <c r="O73">
        <v>1.6433</v>
      </c>
      <c r="P73">
        <v>47.463299999999997</v>
      </c>
      <c r="Q73">
        <v>0.7833</v>
      </c>
      <c r="R73">
        <v>0.86</v>
      </c>
      <c r="S73">
        <v>44.38</v>
      </c>
      <c r="T73">
        <v>0.95</v>
      </c>
    </row>
    <row r="74" spans="1:20" x14ac:dyDescent="0.25">
      <c r="A74" s="9" t="s">
        <v>104</v>
      </c>
      <c r="B74" s="9" t="s">
        <v>104</v>
      </c>
      <c r="C74" s="9" t="s">
        <v>168</v>
      </c>
      <c r="D74" s="9" t="s">
        <v>168</v>
      </c>
      <c r="E74" s="5">
        <f>VLOOKUP(A74,'[1]root data'!B:J,9,)</f>
        <v>0.28676470588235292</v>
      </c>
      <c r="F74" s="5">
        <f>VLOOKUP(A74,'[1]root data'!B:K,10,)</f>
        <v>10.6955456299053</v>
      </c>
      <c r="G74" s="5">
        <f>VLOOKUP(A74,'[1]root data'!B:L,11,)</f>
        <v>9.8797593722579293</v>
      </c>
      <c r="H74" s="5">
        <f>VLOOKUP(A74,'[1]root data'!B:M,12,)</f>
        <v>0.42399999999999999</v>
      </c>
      <c r="I74" s="5">
        <f>VLOOKUP(A74,'[1]root data'!B:Q,16,)</f>
        <v>28.119230769230771</v>
      </c>
      <c r="J74" s="5">
        <f>VLOOKUP(A74,'[1]root data'!B:R,17,)</f>
        <v>372.15846153846155</v>
      </c>
      <c r="K74" s="5">
        <f>VLOOKUP(A74,'[1]root data'!B:S,18,)</f>
        <v>0.22383690898446917</v>
      </c>
      <c r="L74" s="9">
        <f>VLOOKUP(A74,[1]leaf_photosynthesis!B:C,2,)</f>
        <v>5.2838079660000004</v>
      </c>
      <c r="M74" s="9">
        <f>VLOOKUP(A74,[1]leaf_photosynthesis!B:D,3,)</f>
        <v>21.122238367233567</v>
      </c>
      <c r="N74" s="9">
        <f>VLOOKUP(A74,[1]leaf_respiration!B:C,2,)</f>
        <v>-1.1205793000727</v>
      </c>
      <c r="O74">
        <v>1.76</v>
      </c>
      <c r="P74">
        <v>44.64</v>
      </c>
      <c r="Q74">
        <v>0.75</v>
      </c>
      <c r="R74">
        <v>0.91</v>
      </c>
      <c r="S74">
        <v>45.53</v>
      </c>
      <c r="T74">
        <v>0.48</v>
      </c>
    </row>
    <row r="75" spans="1:20" x14ac:dyDescent="0.25">
      <c r="A75" s="9" t="s">
        <v>105</v>
      </c>
      <c r="B75" s="9" t="s">
        <v>105</v>
      </c>
      <c r="C75" s="9" t="s">
        <v>169</v>
      </c>
      <c r="D75" s="9" t="s">
        <v>169</v>
      </c>
      <c r="E75" s="5">
        <f>VLOOKUP(A75,'[1]root data'!B:J,9,)</f>
        <v>0.32420591456736036</v>
      </c>
      <c r="F75" s="5">
        <f>VLOOKUP(A75,'[1]root data'!B:K,10,)</f>
        <v>9.3610047505253196</v>
      </c>
      <c r="G75" s="5">
        <f>VLOOKUP(A75,'[1]root data'!B:L,11,)</f>
        <v>8.3262738730344701</v>
      </c>
      <c r="H75" s="5">
        <f>VLOOKUP(A75,'[1]root data'!B:M,12,)</f>
        <v>0.44600000000000001</v>
      </c>
      <c r="I75" s="5">
        <f>VLOOKUP(A75,'[1]root data'!B:Q,16,)</f>
        <v>18.716520270270269</v>
      </c>
      <c r="J75" s="5">
        <f>VLOOKUP(A75,'[1]root data'!B:R,17,)</f>
        <v>264.86317567567568</v>
      </c>
      <c r="K75" s="5">
        <f>VLOOKUP(A75,'[1]root data'!B:S,18,)</f>
        <v>0.27805698289385927</v>
      </c>
      <c r="L75" s="9">
        <f>VLOOKUP(A75,[1]leaf_photosynthesis!B:C,2,)</f>
        <v>4.6748568216666664</v>
      </c>
      <c r="M75" s="9">
        <f>VLOOKUP(A75,[1]leaf_photosynthesis!B:D,3,)</f>
        <v>16.048711468353432</v>
      </c>
      <c r="N75" s="9">
        <f>VLOOKUP(A75,[1]leaf_respiration!B:C,2,)</f>
        <v>-0.99107478299863705</v>
      </c>
      <c r="O75">
        <v>2.2000000000000002</v>
      </c>
      <c r="P75">
        <v>44.96</v>
      </c>
      <c r="Q75">
        <v>1.28</v>
      </c>
      <c r="R75">
        <v>0.84</v>
      </c>
      <c r="S75">
        <v>46.9</v>
      </c>
      <c r="T75">
        <v>0.81</v>
      </c>
    </row>
    <row r="76" spans="1:20" x14ac:dyDescent="0.25">
      <c r="A76" s="9" t="s">
        <v>106</v>
      </c>
      <c r="B76" s="9" t="s">
        <v>106</v>
      </c>
      <c r="C76" s="9" t="s">
        <v>146</v>
      </c>
      <c r="D76" s="9" t="s">
        <v>146</v>
      </c>
      <c r="E76" s="5">
        <f>VLOOKUP(A76,'[1]root data'!B:J,9,)</f>
        <v>0.45665961945031713</v>
      </c>
      <c r="F76" s="5">
        <f>VLOOKUP(A76,'[1]root data'!B:K,10,)</f>
        <v>8.5319640518600792</v>
      </c>
      <c r="G76" s="5">
        <f>VLOOKUP(A76,'[1]root data'!B:L,11,)</f>
        <v>8.5010305972104803</v>
      </c>
      <c r="H76" s="5">
        <f>VLOOKUP(A76,'[1]root data'!B:M,12,)</f>
        <v>0.28999999999999998</v>
      </c>
      <c r="I76" s="5">
        <f>VLOOKUP(A76,'[1]root data'!B:Q,16,)</f>
        <v>39.696851851851847</v>
      </c>
      <c r="J76" s="5">
        <f>VLOOKUP(A76,'[1]root data'!B:R,17,)</f>
        <v>360.09398148148148</v>
      </c>
      <c r="K76" s="5">
        <f>VLOOKUP(A76,'[1]root data'!B:S,18,)</f>
        <v>0.33193490387718416</v>
      </c>
      <c r="L76" s="9">
        <f>VLOOKUP(A76,[1]leaf_photosynthesis!B:C,2,)</f>
        <v>3.306872927666666</v>
      </c>
      <c r="M76" s="9">
        <f>VLOOKUP(A76,[1]leaf_photosynthesis!B:D,3,)</f>
        <v>14.013321747253235</v>
      </c>
      <c r="N76" s="9">
        <f>VLOOKUP(A76,[1]leaf_respiration!B:C,2,)</f>
        <v>-0.63308624283231396</v>
      </c>
      <c r="O76">
        <v>1.25</v>
      </c>
      <c r="P76">
        <v>46.65</v>
      </c>
      <c r="Q76">
        <v>0.52</v>
      </c>
      <c r="R76">
        <v>1.1000000000000001</v>
      </c>
      <c r="S76">
        <v>47.99</v>
      </c>
      <c r="T76">
        <v>0.81</v>
      </c>
    </row>
    <row r="77" spans="1:20" x14ac:dyDescent="0.25">
      <c r="A77" s="9" t="s">
        <v>107</v>
      </c>
      <c r="B77" s="9" t="s">
        <v>107</v>
      </c>
      <c r="C77" s="9" t="s">
        <v>170</v>
      </c>
      <c r="D77" s="9" t="s">
        <v>170</v>
      </c>
      <c r="E77" s="5">
        <f>VLOOKUP(A77,'[1]root data'!B:J,9,)</f>
        <v>0.42178217821782177</v>
      </c>
      <c r="F77" s="5">
        <f>VLOOKUP(A77,'[1]root data'!B:K,10,)</f>
        <v>10.4565771791787</v>
      </c>
      <c r="G77" s="5">
        <f>VLOOKUP(A77,'[1]root data'!B:L,11,)</f>
        <v>10.0180016570711</v>
      </c>
      <c r="H77" s="5">
        <f>VLOOKUP(A77,'[1]root data'!B:M,12,)</f>
        <v>0.32200000000000001</v>
      </c>
      <c r="I77" s="5">
        <f>VLOOKUP(A77,'[1]root data'!B:Q,16,)</f>
        <v>34.704835680751174</v>
      </c>
      <c r="J77" s="5">
        <f>VLOOKUP(A77,'[1]root data'!B:R,17,)</f>
        <v>349.46713615023475</v>
      </c>
      <c r="K77" s="5">
        <f>VLOOKUP(A77,'[1]root data'!B:S,18,)</f>
        <v>0.30750573866343284</v>
      </c>
      <c r="L77" s="9">
        <f>VLOOKUP(A77,[1]leaf_photosynthesis!B:C,2,)</f>
        <v>1.779349496</v>
      </c>
      <c r="M77" s="9">
        <f>VLOOKUP(A77,[1]leaf_photosynthesis!B:D,3,)</f>
        <v>6.5663330162578699</v>
      </c>
      <c r="N77" s="9">
        <f>VLOOKUP(A77,[1]leaf_respiration!B:C,2,)</f>
        <v>-0.94018885924954598</v>
      </c>
      <c r="O77">
        <v>1.42</v>
      </c>
      <c r="P77">
        <v>47.16</v>
      </c>
      <c r="Q77">
        <v>0.68</v>
      </c>
      <c r="R77">
        <v>1.37</v>
      </c>
      <c r="S77">
        <v>49.64</v>
      </c>
      <c r="T77">
        <v>0.67</v>
      </c>
    </row>
    <row r="78" spans="1:20" x14ac:dyDescent="0.25">
      <c r="A78" s="9" t="s">
        <v>108</v>
      </c>
      <c r="B78" s="9" t="s">
        <v>108</v>
      </c>
      <c r="C78" s="9" t="s">
        <v>153</v>
      </c>
      <c r="D78" s="9" t="s">
        <v>153</v>
      </c>
      <c r="E78" s="5">
        <f>VLOOKUP(A78,'[1]root data'!B:J,9,)</f>
        <v>0.3201024327784891</v>
      </c>
      <c r="F78" s="5">
        <f>VLOOKUP(A78,'[1]root data'!B:K,10,)</f>
        <v>5.7454742242888299</v>
      </c>
      <c r="G78" s="5">
        <f>VLOOKUP(A78,'[1]root data'!B:L,11,)</f>
        <v>5.8302047367929797</v>
      </c>
      <c r="H78" s="5">
        <f>VLOOKUP(A78,'[1]root data'!B:M,12,)</f>
        <v>0.41399999999999998</v>
      </c>
      <c r="I78" s="5">
        <f>VLOOKUP(A78,'[1]root data'!B:Q,16,)</f>
        <v>22.514119999999995</v>
      </c>
      <c r="J78" s="5">
        <f>VLOOKUP(A78,'[1]root data'!B:R,17,)</f>
        <v>292.72800000000001</v>
      </c>
      <c r="K78" s="5">
        <f>VLOOKUP(A78,'[1]root data'!B:S,18,)</f>
        <v>0.2849197665937272</v>
      </c>
      <c r="L78" s="9">
        <f>VLOOKUP(A78,[1]leaf_photosynthesis!B:C,2,)</f>
        <v>3.7685515330000001</v>
      </c>
      <c r="M78" s="9">
        <f>VLOOKUP(A78,[1]leaf_photosynthesis!B:D,3,)</f>
        <v>14.8638416804343</v>
      </c>
      <c r="N78" s="9">
        <f>VLOOKUP(A78,[1]leaf_respiration!B:C,2,)</f>
        <v>-0.77342670008790104</v>
      </c>
      <c r="O78">
        <v>1.21</v>
      </c>
      <c r="P78">
        <v>47.91</v>
      </c>
      <c r="Q78">
        <v>0.9</v>
      </c>
      <c r="R78">
        <v>0.66</v>
      </c>
      <c r="S78">
        <v>47.72</v>
      </c>
      <c r="T78">
        <v>0.95</v>
      </c>
    </row>
    <row r="79" spans="1:20" x14ac:dyDescent="0.25">
      <c r="A79" s="9" t="s">
        <v>109</v>
      </c>
      <c r="B79" s="9" t="s">
        <v>109</v>
      </c>
      <c r="C79" s="9" t="s">
        <v>171</v>
      </c>
      <c r="D79" s="9" t="s">
        <v>171</v>
      </c>
      <c r="E79" s="5">
        <f>VLOOKUP(A79,'[1]root data'!B:J,9,)</f>
        <v>0.26522187822497423</v>
      </c>
      <c r="F79" s="5">
        <f>VLOOKUP(A79,'[1]root data'!B:K,10,)</f>
        <v>5.4001681678438702</v>
      </c>
      <c r="G79" s="5">
        <f>VLOOKUP(A79,'[1]root data'!B:L,11,)</f>
        <v>4.8988380178383002</v>
      </c>
      <c r="H79" s="5">
        <f>VLOOKUP(A79,'[1]root data'!B:M,12,)</f>
        <v>0.48899999999999999</v>
      </c>
      <c r="I79" s="5">
        <f>VLOOKUP(A79,'[1]root data'!B:Q,16,)</f>
        <v>21.69599221789883</v>
      </c>
      <c r="J79" s="5">
        <f>VLOOKUP(A79,'[1]root data'!B:R,17,)</f>
        <v>333.48832684824902</v>
      </c>
      <c r="K79" s="5">
        <f>VLOOKUP(A79,'[1]root data'!B:S,18,)</f>
        <v>0.2225281623676304</v>
      </c>
      <c r="L79" s="9">
        <f>VLOOKUP(A79,[1]leaf_photosynthesis!B:C,2,)</f>
        <v>3.2459121030000002</v>
      </c>
      <c r="M79" s="9">
        <f>VLOOKUP(A79,[1]leaf_photosynthesis!B:D,3,)</f>
        <v>18.781420166310699</v>
      </c>
      <c r="N79" s="9">
        <f>VLOOKUP(A79,[1]leaf_respiration!B:C,2,)</f>
        <v>-0.78375041539897095</v>
      </c>
      <c r="O79">
        <v>1.2</v>
      </c>
      <c r="P79">
        <v>44.84</v>
      </c>
      <c r="Q79">
        <v>0.6</v>
      </c>
      <c r="R79">
        <v>0.9</v>
      </c>
      <c r="S79">
        <v>46.9</v>
      </c>
      <c r="T79">
        <v>1.1399999999999999</v>
      </c>
    </row>
    <row r="80" spans="1:20" x14ac:dyDescent="0.25">
      <c r="A80" s="9" t="s">
        <v>110</v>
      </c>
      <c r="B80" s="9" t="s">
        <v>110</v>
      </c>
      <c r="C80" s="9" t="s">
        <v>172</v>
      </c>
      <c r="D80" s="9" t="s">
        <v>172</v>
      </c>
      <c r="E80" s="5">
        <f>VLOOKUP(A80,'[1]root data'!B:J,9,)</f>
        <v>0.33731343283582088</v>
      </c>
      <c r="F80" s="5">
        <f>VLOOKUP(A80,'[1]root data'!B:K,10,)</f>
        <v>15.363023175054099</v>
      </c>
      <c r="G80" s="5">
        <f>VLOOKUP(A80,'[1]root data'!B:L,11,)</f>
        <v>14.616230276171599</v>
      </c>
      <c r="H80" s="5">
        <f>VLOOKUP(A80,'[1]root data'!B:M,12,)</f>
        <v>0.29799999999999999</v>
      </c>
      <c r="I80" s="5">
        <f>VLOOKUP(A80,'[1]root data'!B:Q,16,)</f>
        <v>49.960442477876107</v>
      </c>
      <c r="J80" s="5">
        <f>VLOOKUP(A80,'[1]root data'!B:R,17,)</f>
        <v>465.11858407079643</v>
      </c>
      <c r="K80" s="5">
        <f>VLOOKUP(A80,'[1]root data'!B:S,18,)</f>
        <v>0.23390602359759879</v>
      </c>
      <c r="L80" s="9">
        <f>VLOOKUP(A80,[1]leaf_photosynthesis!B:C,2,)</f>
        <v>1.9778435703333335</v>
      </c>
      <c r="M80" s="9">
        <f>VLOOKUP(A80,[1]leaf_photosynthesis!B:D,3,)</f>
        <v>6.617345137639866</v>
      </c>
      <c r="N80" s="9">
        <f>VLOOKUP(A80,[1]leaf_respiration!B:C,2,)</f>
        <v>-0.34246563765424098</v>
      </c>
      <c r="O80">
        <v>1.55</v>
      </c>
      <c r="P80">
        <v>49.78</v>
      </c>
      <c r="Q80">
        <v>0.54</v>
      </c>
      <c r="R80">
        <v>1.04</v>
      </c>
      <c r="S80">
        <v>42.27</v>
      </c>
      <c r="T80">
        <v>0.91</v>
      </c>
    </row>
    <row r="81" spans="1:20" x14ac:dyDescent="0.25">
      <c r="A81" s="9" t="s">
        <v>111</v>
      </c>
      <c r="B81" s="9" t="s">
        <v>111</v>
      </c>
      <c r="C81" s="9" t="s">
        <v>157</v>
      </c>
      <c r="D81" s="9" t="s">
        <v>157</v>
      </c>
      <c r="E81" s="5">
        <f>VLOOKUP(A81,'[1]root data'!B:J,9,)</f>
        <v>0.34520547945205482</v>
      </c>
      <c r="F81" s="5">
        <f>VLOOKUP(A81,'[1]root data'!B:K,10,)</f>
        <v>10.3871719801902</v>
      </c>
      <c r="G81" s="5">
        <f>VLOOKUP(A81,'[1]root data'!B:L,11,)</f>
        <v>9.7801112826355503</v>
      </c>
      <c r="H81" s="5">
        <f>VLOOKUP(A81,'[1]root data'!B:M,12,)</f>
        <v>0.313</v>
      </c>
      <c r="I81" s="5">
        <f>VLOOKUP(A81,'[1]root data'!B:Q,16,)</f>
        <v>34.009365079365075</v>
      </c>
      <c r="J81" s="5">
        <f>VLOOKUP(A81,'[1]root data'!B:R,17,)</f>
        <v>333.18809523809523</v>
      </c>
      <c r="K81" s="5">
        <f>VLOOKUP(A81,'[1]root data'!B:S,18,)</f>
        <v>0.32066780342554652</v>
      </c>
      <c r="L81" s="9">
        <f>VLOOKUP(A81,[1]leaf_photosynthesis!B:C,2,)</f>
        <v>2.883208818</v>
      </c>
      <c r="M81" s="9">
        <f>VLOOKUP(A81,[1]leaf_photosynthesis!B:D,3,)</f>
        <v>10.205257999897329</v>
      </c>
      <c r="N81" s="9">
        <f>VLOOKUP(A81,[1]leaf_respiration!B:C,2,)</f>
        <v>-0.61071828193361799</v>
      </c>
      <c r="O81">
        <v>1.21</v>
      </c>
      <c r="P81">
        <v>40.840000000000003</v>
      </c>
      <c r="Q81">
        <v>0.69</v>
      </c>
      <c r="R81">
        <v>0.48</v>
      </c>
      <c r="S81">
        <v>46.59</v>
      </c>
      <c r="T81">
        <v>0.41</v>
      </c>
    </row>
    <row r="82" spans="1:20" x14ac:dyDescent="0.25">
      <c r="A82" s="9" t="s">
        <v>112</v>
      </c>
      <c r="B82" s="9" t="s">
        <v>112</v>
      </c>
      <c r="C82" s="9" t="s">
        <v>173</v>
      </c>
      <c r="D82" s="9" t="s">
        <v>173</v>
      </c>
      <c r="E82" s="5">
        <f>VLOOKUP(A82,'[1]root data'!B:J,9,)</f>
        <v>0.23337950138504154</v>
      </c>
      <c r="F82" s="5">
        <f>VLOOKUP(A82,'[1]root data'!B:K,10,)</f>
        <v>10.084749126500901</v>
      </c>
      <c r="G82" s="5">
        <f>VLOOKUP(A82,'[1]root data'!B:L,11,)</f>
        <v>8.9121320920660292</v>
      </c>
      <c r="H82" s="5">
        <f>VLOOKUP(A82,'[1]root data'!B:M,12,)</f>
        <v>0.65800000000000003</v>
      </c>
      <c r="I82" s="5">
        <f>VLOOKUP(A82,'[1]root data'!B:Q,16,)</f>
        <v>13.564154302670623</v>
      </c>
      <c r="J82" s="5">
        <f>VLOOKUP(A82,'[1]root data'!B:R,17,)</f>
        <v>280.19643916913947</v>
      </c>
      <c r="K82" s="5">
        <f>VLOOKUP(A82,'[1]root data'!B:S,18,)</f>
        <v>0.20229912657202029</v>
      </c>
      <c r="L82" s="9">
        <f>VLOOKUP(A82,[1]leaf_photosynthesis!B:C,2,)</f>
        <v>2.7233393193333337</v>
      </c>
      <c r="M82" s="9">
        <f>VLOOKUP(A82,[1]leaf_photosynthesis!B:D,3,)</f>
        <v>11.773422536646066</v>
      </c>
      <c r="N82" s="9">
        <f>VLOOKUP(A82,[1]leaf_respiration!B:C,2,)</f>
        <v>-0.86734360629882701</v>
      </c>
      <c r="O82">
        <v>1.7</v>
      </c>
      <c r="P82">
        <v>47.69</v>
      </c>
      <c r="Q82">
        <v>0.87</v>
      </c>
      <c r="R82">
        <v>2.25</v>
      </c>
      <c r="S82">
        <v>47.99</v>
      </c>
      <c r="T82">
        <v>0.63</v>
      </c>
    </row>
    <row r="83" spans="1:20" x14ac:dyDescent="0.25">
      <c r="A83" s="9" t="s">
        <v>113</v>
      </c>
      <c r="B83" s="9" t="s">
        <v>113</v>
      </c>
      <c r="C83" s="9" t="s">
        <v>155</v>
      </c>
      <c r="D83" s="9" t="s">
        <v>155</v>
      </c>
      <c r="E83" s="5">
        <f>VLOOKUP(A83,'[1]root data'!B:J,9,)</f>
        <v>0.30375426621160412</v>
      </c>
      <c r="F83" s="5">
        <f>VLOOKUP(A83,'[1]root data'!B:K,10,)</f>
        <v>17.1338914963852</v>
      </c>
      <c r="G83" s="5">
        <f>VLOOKUP(A83,'[1]root data'!B:L,11,)</f>
        <v>16.415252377675699</v>
      </c>
      <c r="H83" s="5">
        <f>VLOOKUP(A83,'[1]root data'!B:M,12,)</f>
        <v>0.31</v>
      </c>
      <c r="I83" s="5">
        <f>VLOOKUP(A83,'[1]root data'!B:Q,16,)</f>
        <v>53.238089887640449</v>
      </c>
      <c r="J83" s="5">
        <f>VLOOKUP(A83,'[1]root data'!B:R,17,)</f>
        <v>516.43820224719104</v>
      </c>
      <c r="K83" s="5">
        <f>VLOOKUP(A83,'[1]root data'!B:S,18,)</f>
        <v>0.20977702352331115</v>
      </c>
      <c r="L83" s="9">
        <f>VLOOKUP(A83,[1]leaf_photosynthesis!B:C,2,)</f>
        <v>2.4669937353333333</v>
      </c>
      <c r="M83" s="9">
        <f>VLOOKUP(A83,[1]leaf_photosynthesis!B:D,3,)</f>
        <v>8.8219370241462034</v>
      </c>
      <c r="N83" s="9">
        <f>VLOOKUP(A83,[1]leaf_respiration!B:C,2,)</f>
        <v>-0.92797665396731399</v>
      </c>
      <c r="O83">
        <v>2.4300000000000002</v>
      </c>
      <c r="P83">
        <v>54.26</v>
      </c>
      <c r="Q83">
        <v>1.17</v>
      </c>
      <c r="R83">
        <v>0.81</v>
      </c>
      <c r="S83">
        <v>44.15</v>
      </c>
      <c r="T83">
        <v>0.59</v>
      </c>
    </row>
    <row r="84" spans="1:20" x14ac:dyDescent="0.25">
      <c r="A84" s="9" t="s">
        <v>114</v>
      </c>
      <c r="B84" s="9" t="s">
        <v>114</v>
      </c>
      <c r="C84" s="9" t="s">
        <v>174</v>
      </c>
      <c r="D84" s="9" t="s">
        <v>174</v>
      </c>
      <c r="E84" s="5">
        <f>VLOOKUP(A84,'[1]root data'!B:J,9,)</f>
        <v>0.34772727272727272</v>
      </c>
      <c r="F84" s="5">
        <f>VLOOKUP(A84,'[1]root data'!B:K,10,)</f>
        <v>12.7642435325901</v>
      </c>
      <c r="G84" s="5">
        <f>VLOOKUP(A84,'[1]root data'!B:L,11,)</f>
        <v>11.774742740246101</v>
      </c>
      <c r="H84" s="5">
        <f>VLOOKUP(A84,'[1]root data'!B:M,12,)</f>
        <v>0.39700000000000002</v>
      </c>
      <c r="I84" s="5">
        <f>VLOOKUP(A84,'[1]root data'!B:Q,16,)</f>
        <v>32.310326797385621</v>
      </c>
      <c r="J84" s="5">
        <f>VLOOKUP(A84,'[1]root data'!B:R,17,)</f>
        <v>401.21633986928106</v>
      </c>
      <c r="K84" s="5">
        <f>VLOOKUP(A84,'[1]root data'!B:S,18,)</f>
        <v>0.21478507454305529</v>
      </c>
      <c r="L84" s="9">
        <f>VLOOKUP(A84,[1]leaf_photosynthesis!B:C,2,)</f>
        <v>1.779349496</v>
      </c>
      <c r="M84" s="9">
        <f>VLOOKUP(A84,[1]leaf_photosynthesis!B:D,3,)</f>
        <v>6.5663330156031199</v>
      </c>
      <c r="N84" s="9">
        <f>VLOOKUP(A84,[1]leaf_respiration!B:C,2,)</f>
        <v>-0.758458489134333</v>
      </c>
      <c r="O84">
        <v>1.52</v>
      </c>
      <c r="P84">
        <v>44.31</v>
      </c>
      <c r="Q84">
        <v>1.03</v>
      </c>
      <c r="R84">
        <v>0.86</v>
      </c>
      <c r="S84">
        <v>44.86</v>
      </c>
      <c r="T84">
        <v>0.39</v>
      </c>
    </row>
    <row r="85" spans="1:20" x14ac:dyDescent="0.25">
      <c r="A85" s="9" t="s">
        <v>115</v>
      </c>
      <c r="B85" s="9" t="s">
        <v>115</v>
      </c>
      <c r="C85" s="9" t="s">
        <v>175</v>
      </c>
      <c r="D85" s="9" t="s">
        <v>175</v>
      </c>
      <c r="E85" s="5">
        <f>VLOOKUP(A85,'[1]root data'!B:J,9,)</f>
        <v>0.2251655629139073</v>
      </c>
      <c r="F85" s="5">
        <f>VLOOKUP(A85,'[1]root data'!B:K,10,)</f>
        <v>9.4542910725809808</v>
      </c>
      <c r="G85" s="5">
        <f>VLOOKUP(A85,'[1]root data'!B:L,11,)</f>
        <v>8.8106493659118996</v>
      </c>
      <c r="H85" s="5">
        <f>VLOOKUP(A85,'[1]root data'!B:M,12,)</f>
        <v>0.41799999999999998</v>
      </c>
      <c r="I85" s="5">
        <f>VLOOKUP(A85,'[1]root data'!B:Q,16,)</f>
        <v>35.03070588235294</v>
      </c>
      <c r="J85" s="5">
        <f>VLOOKUP(A85,'[1]root data'!B:R,17,)</f>
        <v>460.9811764705882</v>
      </c>
      <c r="K85" s="5">
        <f>VLOOKUP(A85,'[1]root data'!B:S,18,)</f>
        <v>0.18637898522124283</v>
      </c>
      <c r="L85" s="9">
        <f>VLOOKUP(A85,[1]leaf_photosynthesis!B:C,2,)</f>
        <v>2.9931048069999999</v>
      </c>
      <c r="M85" s="9">
        <f>VLOOKUP(A85,[1]leaf_photosynthesis!B:D,3,)</f>
        <v>11.500858596463798</v>
      </c>
      <c r="N85" s="9">
        <f>VLOOKUP(A85,[1]leaf_respiration!B:C,2,)</f>
        <v>-0.81962181270351397</v>
      </c>
      <c r="O85">
        <v>1.52</v>
      </c>
      <c r="P85">
        <v>46.82</v>
      </c>
      <c r="Q85">
        <v>0.66</v>
      </c>
      <c r="R85">
        <v>1.46</v>
      </c>
      <c r="S85">
        <v>40.950000000000003</v>
      </c>
      <c r="T85">
        <v>0.89</v>
      </c>
    </row>
    <row r="86" spans="1:20" x14ac:dyDescent="0.25">
      <c r="A86" s="9" t="s">
        <v>116</v>
      </c>
      <c r="B86" s="9" t="s">
        <v>116</v>
      </c>
      <c r="C86" s="9" t="s">
        <v>176</v>
      </c>
      <c r="D86" s="9" t="s">
        <v>176</v>
      </c>
      <c r="E86" s="5">
        <f>VLOOKUP(A86,'[1]root data'!B:J,9,)</f>
        <v>0.27734976887519258</v>
      </c>
      <c r="F86" s="5">
        <f>VLOOKUP(A86,'[1]root data'!B:K,10,)</f>
        <v>3.2710336193257499</v>
      </c>
      <c r="G86" s="5">
        <f>VLOOKUP(A86,'[1]root data'!B:L,11,)</f>
        <v>3.0174588305148999</v>
      </c>
      <c r="H86" s="5">
        <f>VLOOKUP(A86,'[1]root data'!B:M,12,)</f>
        <v>0.36099999999999999</v>
      </c>
      <c r="I86" s="5">
        <f>VLOOKUP(A86,'[1]root data'!B:Q,16,)</f>
        <v>47.946222222222225</v>
      </c>
      <c r="J86" s="5">
        <f>VLOOKUP(A86,'[1]root data'!B:R,17,)</f>
        <v>538.66888888888889</v>
      </c>
      <c r="K86" s="5">
        <f>VLOOKUP(A86,'[1]root data'!B:S,18,)</f>
        <v>0.1752745968684272</v>
      </c>
      <c r="L86" s="9">
        <f>VLOOKUP(A86,[1]leaf_photosynthesis!B:C,2,)</f>
        <v>3.6347736079999997</v>
      </c>
      <c r="M86" s="9">
        <f>VLOOKUP(A86,[1]leaf_photosynthesis!B:D,3,)</f>
        <v>14.477364596698493</v>
      </c>
      <c r="N86" s="9">
        <f>VLOOKUP(A86,[1]leaf_respiration!B:C,2,)</f>
        <v>-0.53593386613771798</v>
      </c>
      <c r="O86">
        <v>1.59</v>
      </c>
      <c r="P86">
        <v>46.34</v>
      </c>
      <c r="Q86">
        <v>0.88</v>
      </c>
      <c r="R86">
        <v>1.35</v>
      </c>
      <c r="S86">
        <v>39.65</v>
      </c>
      <c r="T86">
        <v>0.51</v>
      </c>
    </row>
    <row r="87" spans="1:20" x14ac:dyDescent="0.25">
      <c r="A87" s="9" t="s">
        <v>117</v>
      </c>
      <c r="B87" s="9" t="s">
        <v>117</v>
      </c>
      <c r="C87" s="9" t="s">
        <v>177</v>
      </c>
      <c r="D87" s="9" t="s">
        <v>177</v>
      </c>
      <c r="E87" s="5">
        <f>VLOOKUP(A87,'[1]root data'!B:J,9,)</f>
        <v>0.26705653021442499</v>
      </c>
      <c r="F87" s="5">
        <f>VLOOKUP(A87,'[1]root data'!B:K,10,)</f>
        <v>3.26154357903954</v>
      </c>
      <c r="G87" s="5">
        <f>VLOOKUP(A87,'[1]root data'!B:L,11,)</f>
        <v>3.4884663031182002</v>
      </c>
      <c r="H87" s="5">
        <f>VLOOKUP(A87,'[1]root data'!B:M,12,)</f>
        <v>0.32600000000000001</v>
      </c>
      <c r="I87" s="5">
        <f>VLOOKUP(A87,'[1]root data'!B:Q,16,)</f>
        <v>54.233284671532843</v>
      </c>
      <c r="J87" s="5">
        <f>VLOOKUP(A87,'[1]root data'!B:R,17,)</f>
        <v>553.93430656934299</v>
      </c>
      <c r="K87" s="5">
        <f>VLOOKUP(A87,'[1]root data'!B:S,18,)</f>
        <v>0.1941499914970807</v>
      </c>
      <c r="L87" s="9">
        <f>VLOOKUP(A87,[1]leaf_photosynthesis!B:C,2,)</f>
        <v>3.0203518166666665</v>
      </c>
      <c r="M87" s="9">
        <f>VLOOKUP(A87,[1]leaf_photosynthesis!B:D,3,)</f>
        <v>10.36018348668725</v>
      </c>
      <c r="N87" s="9">
        <f>VLOOKUP(A87,[1]leaf_respiration!B:C,2,)</f>
        <v>-0.49792302777444702</v>
      </c>
      <c r="O87">
        <v>1.84</v>
      </c>
      <c r="P87">
        <v>47.81</v>
      </c>
      <c r="Q87">
        <v>1.0900000000000001</v>
      </c>
      <c r="R87">
        <v>1.03</v>
      </c>
      <c r="S87">
        <v>43.14</v>
      </c>
      <c r="T87">
        <v>0.48</v>
      </c>
    </row>
    <row r="88" spans="1:20" x14ac:dyDescent="0.25">
      <c r="A88" s="9" t="s">
        <v>118</v>
      </c>
      <c r="B88" s="9" t="s">
        <v>118</v>
      </c>
      <c r="C88" s="9" t="s">
        <v>178</v>
      </c>
      <c r="D88" s="9" t="s">
        <v>178</v>
      </c>
      <c r="E88" s="5">
        <f>VLOOKUP(A88,'[1]root data'!B:J,9,)</f>
        <v>0</v>
      </c>
      <c r="F88" s="5">
        <f>VLOOKUP(A88,'[1]root data'!B:K,10,)</f>
        <v>0</v>
      </c>
      <c r="G88" s="5">
        <f>VLOOKUP(A88,'[1]root data'!B:L,11,)</f>
        <v>0</v>
      </c>
      <c r="H88" s="5">
        <f>VLOOKUP(A88,'[1]root data'!B:M,12,)</f>
        <v>0</v>
      </c>
      <c r="I88" s="5">
        <f>VLOOKUP(A88,'[1]root data'!B:Q,16,)</f>
        <v>0</v>
      </c>
      <c r="J88" s="5">
        <f>VLOOKUP(A88,'[1]root data'!B:R,17,)</f>
        <v>0</v>
      </c>
      <c r="K88" s="5">
        <f>VLOOKUP(A88,'[1]root data'!B:S,18,)</f>
        <v>0</v>
      </c>
      <c r="L88" s="9">
        <f>VLOOKUP(A88,[1]leaf_photosynthesis!B:C,2,)</f>
        <v>3.9419241876666669</v>
      </c>
      <c r="M88" s="9">
        <f>VLOOKUP(A88,[1]leaf_photosynthesis!B:D,3,)</f>
        <v>15.3011638232437</v>
      </c>
      <c r="N88" s="9">
        <f>VLOOKUP(A88,[1]leaf_respiration!B:C,2,)</f>
        <v>-0.84095018758323203</v>
      </c>
      <c r="O88">
        <v>1.66</v>
      </c>
      <c r="P88">
        <v>46.16</v>
      </c>
      <c r="Q88">
        <v>0.83</v>
      </c>
    </row>
    <row r="89" spans="1:20" x14ac:dyDescent="0.25">
      <c r="A89" s="9" t="s">
        <v>119</v>
      </c>
      <c r="B89" s="9" t="s">
        <v>119</v>
      </c>
      <c r="C89" s="9" t="s">
        <v>179</v>
      </c>
      <c r="D89" s="9" t="s">
        <v>179</v>
      </c>
      <c r="E89" s="5">
        <f>VLOOKUP(A89,'[1]root data'!B:J,9,)</f>
        <v>0.19915611814345993</v>
      </c>
      <c r="F89" s="5">
        <f>VLOOKUP(A89,'[1]root data'!B:K,10,)</f>
        <v>11.091596776091601</v>
      </c>
      <c r="G89" s="5">
        <f>VLOOKUP(A89,'[1]root data'!B:L,11,)</f>
        <v>10.648767049467001</v>
      </c>
      <c r="H89" s="5">
        <f>VLOOKUP(A89,'[1]root data'!B:M,12,)</f>
        <v>0.71899999999999997</v>
      </c>
      <c r="I89" s="5">
        <f>VLOOKUP(A89,'[1]root data'!B:Q,16,)</f>
        <v>13.124788135593221</v>
      </c>
      <c r="J89" s="5">
        <f>VLOOKUP(A89,'[1]root data'!B:R,17,)</f>
        <v>297.23983050847454</v>
      </c>
      <c r="K89" s="5">
        <f>VLOOKUP(A89,'[1]root data'!B:S,18,)</f>
        <v>0.17553385348873532</v>
      </c>
      <c r="L89" s="9">
        <f>VLOOKUP(A89,[1]leaf_photosynthesis!B:C,2,)</f>
        <v>3.2161888580000002</v>
      </c>
      <c r="M89" s="9">
        <f>VLOOKUP(A89,[1]leaf_photosynthesis!B:D,3,)</f>
        <v>14.9682180212872</v>
      </c>
      <c r="N89" s="9">
        <f>VLOOKUP(A89,[1]leaf_respiration!B:C,2,)</f>
        <v>-0.73321163664933797</v>
      </c>
      <c r="O89">
        <v>1.91</v>
      </c>
      <c r="P89">
        <v>47.5</v>
      </c>
      <c r="Q89">
        <v>1.33</v>
      </c>
      <c r="R89">
        <v>3.08</v>
      </c>
      <c r="S89">
        <v>46.84</v>
      </c>
      <c r="T89">
        <v>0.65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Yuzhi Zhu</dc:creator>
  <cp:lastModifiedBy>Yuzhi Zhu</cp:lastModifiedBy>
  <dcterms:created xsi:type="dcterms:W3CDTF">2024-08-25T03:01:14Z</dcterms:created>
  <dcterms:modified xsi:type="dcterms:W3CDTF">2025-03-14T07:10:17Z</dcterms:modified>
</cp:coreProperties>
</file>