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-120" yWindow="-120" windowWidth="24240" windowHeight="13140" tabRatio="924" activeTab="1"/>
  </bookViews>
  <sheets>
    <sheet name="ART ROD Y TOB" sheetId="1" r:id="rId1"/>
    <sheet name="MANO GRANDE" sheetId="5" r:id="rId2"/>
    <sheet name="Hoja16" sheetId="86" state="hidden" r:id="rId3"/>
    <sheet name="Hoja17" sheetId="83" state="hidden" r:id="rId4"/>
    <sheet name="ARTR HOMBRO" sheetId="4" r:id="rId5"/>
    <sheet name="MANO PEQUEÑA" sheetId="6" r:id="rId6"/>
    <sheet name="Hoja19" sheetId="56" state="hidden" r:id="rId7"/>
    <sheet name="Hoja20" sheetId="57" state="hidden" r:id="rId8"/>
    <sheet name="Hoja21" sheetId="58" state="hidden" r:id="rId9"/>
    <sheet name="PIE GRANDE" sheetId="7" r:id="rId10"/>
    <sheet name="PIE PEQUEÑO" sheetId="8" r:id="rId11"/>
    <sheet name="PEQ CX CON ANESTESIA" sheetId="9" r:id="rId12"/>
    <sheet name="Hoja7" sheetId="73" state="hidden" r:id="rId13"/>
    <sheet name="Hoja9" sheetId="74" state="hidden" r:id="rId14"/>
    <sheet name="Hoja10" sheetId="75" state="hidden" r:id="rId15"/>
    <sheet name="Hoja11" sheetId="76" state="hidden" r:id="rId16"/>
    <sheet name="Hoja12" sheetId="77" state="hidden" r:id="rId17"/>
    <sheet name="Hoja13" sheetId="78" state="hidden" r:id="rId18"/>
    <sheet name="Hoja14" sheetId="79" state="hidden" r:id="rId19"/>
    <sheet name="NIÑOS " sheetId="12" r:id="rId20"/>
    <sheet name="CIRUGIA GENERAL PLASTICA" sheetId="59" r:id="rId21"/>
    <sheet name="Hoja28" sheetId="95" state="hidden" r:id="rId22"/>
    <sheet name="Hoja29" sheetId="96" state="hidden" r:id="rId23"/>
    <sheet name="CIRUGIA GENERAL" sheetId="11" r:id="rId24"/>
    <sheet name="Hoja1" sheetId="60" state="hidden" r:id="rId25"/>
    <sheet name="CX LOCAL" sheetId="10" r:id="rId26"/>
    <sheet name="NARIZ Y AMIGDALAS" sheetId="13" r:id="rId27"/>
    <sheet name="Hoja32" sheetId="101" state="hidden" r:id="rId28"/>
    <sheet name="Hoja35" sheetId="103" state="hidden" r:id="rId29"/>
    <sheet name="Hoja30" sheetId="97" state="hidden" r:id="rId30"/>
    <sheet name="Hoja31" sheetId="98" state="hidden" r:id="rId31"/>
    <sheet name="Hoja33" sheetId="100" state="hidden" r:id="rId32"/>
    <sheet name="Hoja25" sheetId="92" state="hidden" r:id="rId33"/>
    <sheet name="Hoja26" sheetId="93" state="hidden" r:id="rId34"/>
    <sheet name="Hoja27" sheetId="94" state="hidden" r:id="rId35"/>
    <sheet name="Hoja15" sheetId="87" state="hidden" r:id="rId36"/>
    <sheet name="Hoja18" sheetId="88" state="hidden" r:id="rId37"/>
    <sheet name="Hoja22" sheetId="89" state="hidden" r:id="rId38"/>
    <sheet name="Hoja23" sheetId="90" state="hidden" r:id="rId39"/>
    <sheet name="Hoja24" sheetId="91" state="hidden" r:id="rId40"/>
    <sheet name="Hoja2" sheetId="84" state="hidden" r:id="rId41"/>
    <sheet name="Hoja3" sheetId="69" state="hidden" r:id="rId42"/>
    <sheet name="Hoja4" sheetId="70" state="hidden" r:id="rId43"/>
    <sheet name="Hoja5" sheetId="71" state="hidden" r:id="rId44"/>
    <sheet name="Hoja6" sheetId="72" state="hidden" r:id="rId45"/>
    <sheet name="REEMPLAZO DE RODILLA" sheetId="14" r:id="rId46"/>
    <sheet name="ODONTOLOGIA" sheetId="15" r:id="rId47"/>
    <sheet name="LARINGOSCOPIA" sheetId="17" r:id="rId48"/>
    <sheet name="SUTURAS" sheetId="19" r:id="rId49"/>
    <sheet name="MAESTRA NO TOCAR" sheetId="20" r:id="rId50"/>
    <sheet name="ONDAS DE CHOQUE" sheetId="18" r:id="rId51"/>
    <sheet name="VACIO" sheetId="16" state="hidden" r:id="rId52"/>
    <sheet name="Hoja8" sheetId="67" state="hidden" r:id="rId53"/>
  </sheets>
  <externalReferences>
    <externalReference r:id="rId54"/>
  </externalReferences>
  <definedNames>
    <definedName name="_xlnm._FilterDatabase" localSheetId="49" hidden="1">'MAESTRA NO TOCAR'!$A$1:$E$385</definedName>
    <definedName name="_xlnm.Print_Area" localSheetId="0">'ART ROD Y TOB'!$B$1:$R$58</definedName>
    <definedName name="_xlnm.Print_Area" localSheetId="4">'ARTR HOMBRO'!$B$1:$R$58</definedName>
    <definedName name="_xlnm.Print_Area" localSheetId="23">'CIRUGIA GENERAL'!$B$1:$R$58</definedName>
    <definedName name="_xlnm.Print_Area" localSheetId="20">'CIRUGIA GENERAL PLASTICA'!$B$1:$R$59</definedName>
    <definedName name="_xlnm.Print_Area" localSheetId="25">'CX LOCAL'!$B$1:$R$43</definedName>
    <definedName name="_xlnm.Print_Area" localSheetId="47">LARINGOSCOPIA!$B$1:$R$39</definedName>
    <definedName name="_xlnm.Print_Area" localSheetId="1">'MANO GRANDE'!$A$1:$R$58</definedName>
    <definedName name="_xlnm.Print_Area" localSheetId="5">'MANO PEQUEÑA'!$B$1:$S$58</definedName>
    <definedName name="_xlnm.Print_Area" localSheetId="26">'NARIZ Y AMIGDALAS'!$B$1:$R$53</definedName>
    <definedName name="_xlnm.Print_Area" localSheetId="19">'NIÑOS '!$B$1:$R$56</definedName>
    <definedName name="_xlnm.Print_Area" localSheetId="46">ODONTOLOGIA!$B$1:$R$49</definedName>
    <definedName name="_xlnm.Print_Area" localSheetId="50">'ONDAS DE CHOQUE'!$B$1:$R$38</definedName>
    <definedName name="_xlnm.Print_Area" localSheetId="11">'PEQ CX CON ANESTESIA'!$A$1:$R$56</definedName>
    <definedName name="_xlnm.Print_Area" localSheetId="9">'PIE GRANDE'!$A$1:$R$58</definedName>
    <definedName name="_xlnm.Print_Area" localSheetId="10">'PIE PEQUEÑO'!$B$1:$R$58</definedName>
    <definedName name="_xlnm.Print_Area" localSheetId="45">'REEMPLAZO DE RODILLA'!$B$1:$R$59</definedName>
    <definedName name="_xlnm.Print_Area" localSheetId="48">SUTURAS!$B$1:$R$86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5" l="1"/>
  <c r="C7" i="9" l="1"/>
  <c r="C7" i="7"/>
  <c r="C7" i="10"/>
  <c r="C7" i="8"/>
  <c r="C7" i="5"/>
  <c r="D7" i="6"/>
  <c r="C7" i="1"/>
  <c r="C7" i="14"/>
  <c r="C7" i="12"/>
  <c r="C7" i="4"/>
  <c r="C7" i="18" l="1"/>
  <c r="E23" i="1" l="1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E2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5" i="20"/>
  <c r="D14" i="4"/>
  <c r="E14" i="4"/>
  <c r="L14" i="4"/>
  <c r="D15" i="4"/>
  <c r="E15" i="4"/>
  <c r="G15" i="4"/>
  <c r="L15" i="4"/>
  <c r="D16" i="4"/>
  <c r="E16" i="4"/>
  <c r="G16" i="4"/>
  <c r="L16" i="4"/>
  <c r="M16" i="4"/>
  <c r="O16" i="4"/>
  <c r="D17" i="4"/>
  <c r="E17" i="4"/>
  <c r="G17" i="4"/>
  <c r="L17" i="4"/>
  <c r="M17" i="4"/>
  <c r="O17" i="4"/>
  <c r="D18" i="4"/>
  <c r="E18" i="4"/>
  <c r="G18" i="4"/>
  <c r="O18" i="4"/>
  <c r="D19" i="4"/>
  <c r="E19" i="4"/>
  <c r="G19" i="4"/>
  <c r="L19" i="4"/>
  <c r="M19" i="4"/>
  <c r="O19" i="4"/>
  <c r="D20" i="4"/>
  <c r="E20" i="4"/>
  <c r="G20" i="4"/>
  <c r="L20" i="4"/>
  <c r="M20" i="4"/>
  <c r="O20" i="4"/>
  <c r="D21" i="4"/>
  <c r="E21" i="4"/>
  <c r="G21" i="4"/>
  <c r="L21" i="4"/>
  <c r="M21" i="4"/>
  <c r="O21" i="4"/>
  <c r="D22" i="4"/>
  <c r="E22" i="4"/>
  <c r="G22" i="4"/>
  <c r="L22" i="4"/>
  <c r="M22" i="4"/>
  <c r="D23" i="4"/>
  <c r="E23" i="4"/>
  <c r="G23" i="4"/>
  <c r="L23" i="4"/>
  <c r="M23" i="4"/>
  <c r="O23" i="4"/>
  <c r="D24" i="4"/>
  <c r="E24" i="4"/>
  <c r="G24" i="4"/>
  <c r="L24" i="4"/>
  <c r="M24" i="4"/>
  <c r="O24" i="4"/>
  <c r="D25" i="4"/>
  <c r="E25" i="4"/>
  <c r="G25" i="4"/>
  <c r="L25" i="4"/>
  <c r="M25" i="4"/>
  <c r="O25" i="4"/>
  <c r="D26" i="4"/>
  <c r="E26" i="4"/>
  <c r="G26" i="4"/>
  <c r="L26" i="4"/>
  <c r="M26" i="4"/>
  <c r="O26" i="4"/>
  <c r="D27" i="4"/>
  <c r="E27" i="4"/>
  <c r="G27" i="4"/>
  <c r="L27" i="4"/>
  <c r="M27" i="4"/>
  <c r="O27" i="4"/>
  <c r="D28" i="4"/>
  <c r="E28" i="4"/>
  <c r="G28" i="4"/>
  <c r="L28" i="4"/>
  <c r="M28" i="4"/>
  <c r="O28" i="4"/>
  <c r="D29" i="4"/>
  <c r="E29" i="4"/>
  <c r="G29" i="4"/>
  <c r="L29" i="4"/>
  <c r="M29" i="4"/>
  <c r="O29" i="4"/>
  <c r="D30" i="4"/>
  <c r="E30" i="4"/>
  <c r="G30" i="4"/>
  <c r="D31" i="4"/>
  <c r="E31" i="4"/>
  <c r="G31" i="4"/>
  <c r="D32" i="4"/>
  <c r="E32" i="4"/>
  <c r="G32" i="4"/>
  <c r="D33" i="4"/>
  <c r="E33" i="4"/>
  <c r="G33" i="4"/>
  <c r="D34" i="4"/>
  <c r="E34" i="4"/>
  <c r="G34" i="4"/>
  <c r="G35" i="4"/>
  <c r="D36" i="4"/>
  <c r="E36" i="4"/>
  <c r="G36" i="4"/>
  <c r="D37" i="4"/>
  <c r="E37" i="4"/>
  <c r="G37" i="4"/>
  <c r="L37" i="4"/>
  <c r="D38" i="4"/>
  <c r="E38" i="4"/>
  <c r="G38" i="4"/>
  <c r="L38" i="4"/>
  <c r="D39" i="4"/>
  <c r="E39" i="4"/>
  <c r="G39" i="4"/>
  <c r="L39" i="4"/>
  <c r="D40" i="4"/>
  <c r="E40" i="4"/>
  <c r="G40" i="4"/>
  <c r="L40" i="4"/>
  <c r="D41" i="4"/>
  <c r="E41" i="4"/>
  <c r="G41" i="4"/>
  <c r="D42" i="4"/>
  <c r="E42" i="4"/>
  <c r="G42" i="4"/>
  <c r="D43" i="4"/>
  <c r="E43" i="4"/>
  <c r="G43" i="4"/>
  <c r="L43" i="4"/>
  <c r="M43" i="4"/>
  <c r="D44" i="4"/>
  <c r="E44" i="4"/>
  <c r="G44" i="4"/>
  <c r="L44" i="4"/>
  <c r="M44" i="4"/>
  <c r="D45" i="4"/>
  <c r="E45" i="4"/>
  <c r="G45" i="4"/>
  <c r="L45" i="4"/>
  <c r="M45" i="4"/>
  <c r="D46" i="4"/>
  <c r="E46" i="4"/>
  <c r="G46" i="4"/>
  <c r="L46" i="4"/>
  <c r="M46" i="4"/>
  <c r="D47" i="4"/>
  <c r="E47" i="4"/>
  <c r="G47" i="4"/>
  <c r="L47" i="4"/>
  <c r="M47" i="4"/>
  <c r="D48" i="4"/>
  <c r="E48" i="4"/>
  <c r="G48" i="4"/>
  <c r="L48" i="4"/>
  <c r="M48" i="4"/>
  <c r="D49" i="4"/>
  <c r="E49" i="4"/>
  <c r="G49" i="4"/>
  <c r="L49" i="4"/>
  <c r="M49" i="4"/>
  <c r="D50" i="4"/>
  <c r="E50" i="4"/>
  <c r="G50" i="4"/>
  <c r="L50" i="4"/>
  <c r="M50" i="4"/>
  <c r="D51" i="4"/>
  <c r="E51" i="4"/>
  <c r="G51" i="4"/>
  <c r="L51" i="4"/>
  <c r="M51" i="4"/>
  <c r="D52" i="4"/>
  <c r="E52" i="4"/>
  <c r="G52" i="4"/>
  <c r="L52" i="4"/>
  <c r="M52" i="4"/>
  <c r="D53" i="4"/>
  <c r="E53" i="4"/>
  <c r="G53" i="4"/>
  <c r="L53" i="4"/>
  <c r="M53" i="4"/>
  <c r="L54" i="4"/>
  <c r="M54" i="4"/>
  <c r="L55" i="4"/>
  <c r="M55" i="4"/>
  <c r="L56" i="4"/>
  <c r="M56" i="4"/>
  <c r="M17" i="14"/>
  <c r="M18" i="14"/>
  <c r="M32" i="19" l="1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C7" i="17"/>
  <c r="D19" i="11"/>
  <c r="E19" i="11"/>
  <c r="E20" i="11"/>
  <c r="D38" i="11"/>
  <c r="E38" i="11"/>
  <c r="L17" i="1"/>
  <c r="L17" i="14"/>
  <c r="L21" i="11"/>
  <c r="L19" i="7"/>
  <c r="C6" i="19" l="1"/>
  <c r="M79" i="19"/>
  <c r="L79" i="19"/>
  <c r="L52" i="19"/>
  <c r="M52" i="19"/>
  <c r="L53" i="19"/>
  <c r="M53" i="19"/>
  <c r="L54" i="19"/>
  <c r="M54" i="19"/>
  <c r="D41" i="19"/>
  <c r="C41" i="19"/>
  <c r="D40" i="19"/>
  <c r="C40" i="19"/>
  <c r="D39" i="19"/>
  <c r="C39" i="19"/>
  <c r="D38" i="19"/>
  <c r="C38" i="19"/>
  <c r="D37" i="19"/>
  <c r="C37" i="19"/>
  <c r="D36" i="19"/>
  <c r="C36" i="19"/>
  <c r="D35" i="19"/>
  <c r="C35" i="19"/>
  <c r="D33" i="19"/>
  <c r="C33" i="19"/>
  <c r="D32" i="19"/>
  <c r="C32" i="19"/>
  <c r="D31" i="19"/>
  <c r="C31" i="19"/>
  <c r="D30" i="19"/>
  <c r="C30" i="19"/>
  <c r="D28" i="19"/>
  <c r="C28" i="19"/>
  <c r="D27" i="19"/>
  <c r="C27" i="19"/>
  <c r="C25" i="19"/>
  <c r="D25" i="19"/>
  <c r="C23" i="19"/>
  <c r="D23" i="19"/>
  <c r="C24" i="19"/>
  <c r="D24" i="19"/>
  <c r="L41" i="19"/>
  <c r="M41" i="19"/>
  <c r="L42" i="19"/>
  <c r="M42" i="19"/>
  <c r="L43" i="19"/>
  <c r="M43" i="19"/>
  <c r="L39" i="19"/>
  <c r="M39" i="19"/>
  <c r="L40" i="19"/>
  <c r="M40" i="19"/>
  <c r="M17" i="19"/>
  <c r="M18" i="19"/>
  <c r="M14" i="19"/>
  <c r="M15" i="19"/>
  <c r="L14" i="19"/>
  <c r="L15" i="19"/>
  <c r="L16" i="19"/>
  <c r="L17" i="19"/>
  <c r="L18" i="19"/>
  <c r="E20" i="5"/>
  <c r="E21" i="5"/>
  <c r="E22" i="5"/>
  <c r="E23" i="5"/>
  <c r="E24" i="5"/>
  <c r="E25" i="5"/>
  <c r="E26" i="5"/>
  <c r="E27" i="5"/>
  <c r="E28" i="1"/>
  <c r="M38" i="18" l="1"/>
  <c r="L38" i="18"/>
  <c r="M37" i="18"/>
  <c r="L37" i="18"/>
  <c r="M36" i="18"/>
  <c r="L36" i="18"/>
  <c r="M35" i="18"/>
  <c r="L35" i="18"/>
  <c r="M34" i="18"/>
  <c r="L34" i="18"/>
  <c r="M33" i="18"/>
  <c r="L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C19" i="19"/>
  <c r="C20" i="19"/>
  <c r="C21" i="19"/>
  <c r="C22" i="19"/>
  <c r="C14" i="19"/>
  <c r="C15" i="19"/>
  <c r="C16" i="19"/>
  <c r="E15" i="17"/>
  <c r="E16" i="17"/>
  <c r="E17" i="17"/>
  <c r="E18" i="17"/>
  <c r="E19" i="17"/>
  <c r="E20" i="17"/>
  <c r="E21" i="17"/>
  <c r="E22" i="17"/>
  <c r="E23" i="17"/>
  <c r="E24" i="17"/>
  <c r="D15" i="17"/>
  <c r="D16" i="17"/>
  <c r="D17" i="17"/>
  <c r="D18" i="17"/>
  <c r="D19" i="17"/>
  <c r="D20" i="17"/>
  <c r="D21" i="17"/>
  <c r="D22" i="17"/>
  <c r="D23" i="17"/>
  <c r="D24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E26" i="17"/>
  <c r="D26" i="17"/>
  <c r="L26" i="17"/>
  <c r="M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G15" i="17"/>
  <c r="G16" i="17"/>
  <c r="G18" i="17"/>
  <c r="G19" i="17"/>
  <c r="G21" i="17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L49" i="15"/>
  <c r="L48" i="15"/>
  <c r="L47" i="15"/>
  <c r="L46" i="15"/>
  <c r="L45" i="15"/>
  <c r="L4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G53" i="14"/>
  <c r="E53" i="14"/>
  <c r="D53" i="14"/>
  <c r="G52" i="14"/>
  <c r="E52" i="14"/>
  <c r="D52" i="14"/>
  <c r="G51" i="14"/>
  <c r="E51" i="14"/>
  <c r="D51" i="14"/>
  <c r="G50" i="14"/>
  <c r="E50" i="14"/>
  <c r="D50" i="14"/>
  <c r="G49" i="14"/>
  <c r="E49" i="14"/>
  <c r="D49" i="14"/>
  <c r="G48" i="14"/>
  <c r="E48" i="14"/>
  <c r="D48" i="14"/>
  <c r="G47" i="14"/>
  <c r="E47" i="14"/>
  <c r="D47" i="14"/>
  <c r="G46" i="14"/>
  <c r="E46" i="14"/>
  <c r="D46" i="14"/>
  <c r="G45" i="14"/>
  <c r="E45" i="14"/>
  <c r="D45" i="14"/>
  <c r="G44" i="14"/>
  <c r="E44" i="14"/>
  <c r="D44" i="14"/>
  <c r="G43" i="14"/>
  <c r="E43" i="14"/>
  <c r="D43" i="14"/>
  <c r="G42" i="14"/>
  <c r="E42" i="14"/>
  <c r="D42" i="14"/>
  <c r="G41" i="14"/>
  <c r="E41" i="14"/>
  <c r="D41" i="14"/>
  <c r="G40" i="14"/>
  <c r="E40" i="14"/>
  <c r="D40" i="14"/>
  <c r="G39" i="14"/>
  <c r="E39" i="14"/>
  <c r="D39" i="14"/>
  <c r="G38" i="14"/>
  <c r="E38" i="14"/>
  <c r="D38" i="14"/>
  <c r="D31" i="14"/>
  <c r="E31" i="14"/>
  <c r="G31" i="14"/>
  <c r="M30" i="14"/>
  <c r="L30" i="14"/>
  <c r="O29" i="14"/>
  <c r="M29" i="14"/>
  <c r="L29" i="14"/>
  <c r="D32" i="14"/>
  <c r="E32" i="14"/>
  <c r="G32" i="14"/>
  <c r="D33" i="14"/>
  <c r="E33" i="14"/>
  <c r="G33" i="14"/>
  <c r="D34" i="14"/>
  <c r="E34" i="14"/>
  <c r="G34" i="14"/>
  <c r="D35" i="14"/>
  <c r="E35" i="14"/>
  <c r="G35" i="14"/>
  <c r="D36" i="14"/>
  <c r="E36" i="14"/>
  <c r="G36" i="14"/>
  <c r="O15" i="14"/>
  <c r="O16" i="14"/>
  <c r="O18" i="14"/>
  <c r="O19" i="14"/>
  <c r="O20" i="14"/>
  <c r="O21" i="14"/>
  <c r="O22" i="14"/>
  <c r="O23" i="14"/>
  <c r="O24" i="14"/>
  <c r="O25" i="14"/>
  <c r="O26" i="14"/>
  <c r="O27" i="14"/>
  <c r="O28" i="14"/>
  <c r="M15" i="14"/>
  <c r="M16" i="14"/>
  <c r="M19" i="14"/>
  <c r="M20" i="14"/>
  <c r="M21" i="14"/>
  <c r="M22" i="14"/>
  <c r="M23" i="14"/>
  <c r="M24" i="14"/>
  <c r="M25" i="14"/>
  <c r="M26" i="14"/>
  <c r="M27" i="14"/>
  <c r="M28" i="14"/>
  <c r="L15" i="14"/>
  <c r="L16" i="14"/>
  <c r="L18" i="14"/>
  <c r="L19" i="14"/>
  <c r="L20" i="14"/>
  <c r="L21" i="14"/>
  <c r="L22" i="14"/>
  <c r="L23" i="14"/>
  <c r="L24" i="14"/>
  <c r="L25" i="14"/>
  <c r="L26" i="14"/>
  <c r="L27" i="14"/>
  <c r="L28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7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7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7" i="14"/>
  <c r="E16" i="13"/>
  <c r="G16" i="13"/>
  <c r="E17" i="13"/>
  <c r="G17" i="13"/>
  <c r="E18" i="13"/>
  <c r="G18" i="13"/>
  <c r="E19" i="13"/>
  <c r="G19" i="13"/>
  <c r="E20" i="13"/>
  <c r="G20" i="13"/>
  <c r="E21" i="13"/>
  <c r="G21" i="13"/>
  <c r="E22" i="13"/>
  <c r="G22" i="13"/>
  <c r="E23" i="13"/>
  <c r="G23" i="13"/>
  <c r="E24" i="13"/>
  <c r="G24" i="13"/>
  <c r="E25" i="13"/>
  <c r="G25" i="13"/>
  <c r="E26" i="13"/>
  <c r="G26" i="13"/>
  <c r="E27" i="13"/>
  <c r="G27" i="13"/>
  <c r="E28" i="13"/>
  <c r="G28" i="13"/>
  <c r="E29" i="13"/>
  <c r="G29" i="13"/>
  <c r="D31" i="13"/>
  <c r="E31" i="13"/>
  <c r="G31" i="13"/>
  <c r="D32" i="13"/>
  <c r="E32" i="13"/>
  <c r="G32" i="13"/>
  <c r="D33" i="13"/>
  <c r="E33" i="13"/>
  <c r="G33" i="13"/>
  <c r="D34" i="13"/>
  <c r="E34" i="13"/>
  <c r="G34" i="13"/>
  <c r="D35" i="13"/>
  <c r="E35" i="13"/>
  <c r="G35" i="13"/>
  <c r="D36" i="13"/>
  <c r="E36" i="13"/>
  <c r="G36" i="13"/>
  <c r="D37" i="13"/>
  <c r="E37" i="13"/>
  <c r="G37" i="13"/>
  <c r="D38" i="13"/>
  <c r="E38" i="13"/>
  <c r="G38" i="13"/>
  <c r="D39" i="13"/>
  <c r="E39" i="13"/>
  <c r="G39" i="13"/>
  <c r="D40" i="13"/>
  <c r="E40" i="13"/>
  <c r="G40" i="13"/>
  <c r="D41" i="13"/>
  <c r="E41" i="13"/>
  <c r="G41" i="13"/>
  <c r="D42" i="13"/>
  <c r="E42" i="13"/>
  <c r="G42" i="13"/>
  <c r="D43" i="13"/>
  <c r="E43" i="13"/>
  <c r="G43" i="13"/>
  <c r="D44" i="13"/>
  <c r="E44" i="13"/>
  <c r="G44" i="13"/>
  <c r="D45" i="13"/>
  <c r="E45" i="13"/>
  <c r="G45" i="13"/>
  <c r="D46" i="13"/>
  <c r="E46" i="13"/>
  <c r="G46" i="13"/>
  <c r="D47" i="13"/>
  <c r="E47" i="13"/>
  <c r="G47" i="13"/>
  <c r="O16" i="13"/>
  <c r="M16" i="13"/>
  <c r="L16" i="13"/>
  <c r="O15" i="13"/>
  <c r="M15" i="13"/>
  <c r="L15" i="13"/>
  <c r="O14" i="13"/>
  <c r="M14" i="13"/>
  <c r="L14" i="13"/>
  <c r="G14" i="13"/>
  <c r="G15" i="13"/>
  <c r="E15" i="13"/>
  <c r="E14" i="13"/>
  <c r="D15" i="13"/>
  <c r="D14" i="13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G16" i="10"/>
  <c r="G18" i="10"/>
  <c r="G19" i="10"/>
  <c r="G20" i="10"/>
  <c r="G21" i="10"/>
  <c r="G22" i="10"/>
  <c r="G23" i="10"/>
  <c r="G24" i="10"/>
  <c r="G25" i="10"/>
  <c r="G26" i="10"/>
  <c r="G30" i="10"/>
  <c r="G31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23" i="11"/>
  <c r="E23" i="11"/>
  <c r="G23" i="11"/>
  <c r="D24" i="11"/>
  <c r="E24" i="11"/>
  <c r="G24" i="11"/>
  <c r="D25" i="11"/>
  <c r="E25" i="11"/>
  <c r="G25" i="11"/>
  <c r="D26" i="11"/>
  <c r="E26" i="11"/>
  <c r="G26" i="11"/>
  <c r="D27" i="11"/>
  <c r="E27" i="11"/>
  <c r="G27" i="11"/>
  <c r="D28" i="11"/>
  <c r="E28" i="11"/>
  <c r="G28" i="11"/>
  <c r="D29" i="11"/>
  <c r="E29" i="11"/>
  <c r="G29" i="11"/>
  <c r="D30" i="11"/>
  <c r="E30" i="11"/>
  <c r="G30" i="11"/>
  <c r="D31" i="11"/>
  <c r="E31" i="11"/>
  <c r="G31" i="11"/>
  <c r="D32" i="11"/>
  <c r="E32" i="11"/>
  <c r="G32" i="11"/>
  <c r="D33" i="11"/>
  <c r="E33" i="11"/>
  <c r="G33" i="11"/>
  <c r="D34" i="11"/>
  <c r="E34" i="11"/>
  <c r="G34" i="11"/>
  <c r="D35" i="11"/>
  <c r="E35" i="11"/>
  <c r="G35" i="11"/>
  <c r="D36" i="11"/>
  <c r="E36" i="11"/>
  <c r="G36" i="11"/>
  <c r="D37" i="11"/>
  <c r="E37" i="11"/>
  <c r="G37" i="11"/>
  <c r="D39" i="11"/>
  <c r="E39" i="11"/>
  <c r="G39" i="11"/>
  <c r="D40" i="11"/>
  <c r="E40" i="11"/>
  <c r="G40" i="11"/>
  <c r="D41" i="11"/>
  <c r="E41" i="11"/>
  <c r="G41" i="11"/>
  <c r="D42" i="11"/>
  <c r="E42" i="11"/>
  <c r="G42" i="11"/>
  <c r="D43" i="11"/>
  <c r="E43" i="11"/>
  <c r="G43" i="11"/>
  <c r="D44" i="11"/>
  <c r="E44" i="11"/>
  <c r="G44" i="11"/>
  <c r="D45" i="11"/>
  <c r="E45" i="11"/>
  <c r="G45" i="11"/>
  <c r="D46" i="11"/>
  <c r="E46" i="11"/>
  <c r="G46" i="11"/>
  <c r="D47" i="11"/>
  <c r="E47" i="11"/>
  <c r="G47" i="11"/>
  <c r="D48" i="11"/>
  <c r="E48" i="11"/>
  <c r="G48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25" i="11"/>
  <c r="M26" i="11"/>
  <c r="M27" i="11"/>
  <c r="M28" i="11"/>
  <c r="M15" i="11"/>
  <c r="M16" i="11"/>
  <c r="M17" i="11"/>
  <c r="M18" i="11"/>
  <c r="M19" i="11"/>
  <c r="M20" i="11"/>
  <c r="M22" i="11"/>
  <c r="G15" i="11"/>
  <c r="G16" i="11"/>
  <c r="G17" i="11"/>
  <c r="G18" i="11"/>
  <c r="G20" i="11"/>
  <c r="G21" i="11"/>
  <c r="G22" i="11"/>
  <c r="E15" i="11"/>
  <c r="E16" i="11"/>
  <c r="E17" i="11"/>
  <c r="E18" i="11"/>
  <c r="E21" i="11"/>
  <c r="E22" i="11"/>
  <c r="D15" i="11"/>
  <c r="D16" i="11"/>
  <c r="D17" i="11"/>
  <c r="D18" i="11"/>
  <c r="D20" i="11"/>
  <c r="D21" i="11"/>
  <c r="D22" i="11"/>
  <c r="M15" i="59"/>
  <c r="M16" i="59"/>
  <c r="M17" i="59"/>
  <c r="M18" i="59"/>
  <c r="M21" i="59"/>
  <c r="M22" i="59"/>
  <c r="M25" i="59"/>
  <c r="M26" i="59"/>
  <c r="M27" i="59"/>
  <c r="M28" i="59"/>
  <c r="M29" i="59"/>
  <c r="M30" i="59"/>
  <c r="M59" i="59"/>
  <c r="L59" i="59"/>
  <c r="M58" i="59"/>
  <c r="L58" i="59"/>
  <c r="M57" i="59"/>
  <c r="L57" i="59"/>
  <c r="M56" i="59"/>
  <c r="L56" i="59"/>
  <c r="M55" i="59"/>
  <c r="L55" i="59"/>
  <c r="M54" i="59"/>
  <c r="L54" i="59"/>
  <c r="M53" i="59"/>
  <c r="L53" i="59"/>
  <c r="M52" i="59"/>
  <c r="L52" i="59"/>
  <c r="D23" i="59"/>
  <c r="E23" i="59"/>
  <c r="G23" i="59"/>
  <c r="D24" i="59"/>
  <c r="E24" i="59"/>
  <c r="G24" i="59"/>
  <c r="D25" i="59"/>
  <c r="E25" i="59"/>
  <c r="G25" i="59"/>
  <c r="D26" i="59"/>
  <c r="E26" i="59"/>
  <c r="G26" i="59"/>
  <c r="D27" i="59"/>
  <c r="E27" i="59"/>
  <c r="G27" i="59"/>
  <c r="D28" i="59"/>
  <c r="E28" i="59"/>
  <c r="G28" i="59"/>
  <c r="D29" i="59"/>
  <c r="E29" i="59"/>
  <c r="G29" i="59"/>
  <c r="D30" i="59"/>
  <c r="E30" i="59"/>
  <c r="G30" i="59"/>
  <c r="D31" i="59"/>
  <c r="E31" i="59"/>
  <c r="G31" i="59"/>
  <c r="D32" i="59"/>
  <c r="E32" i="59"/>
  <c r="G32" i="59"/>
  <c r="D33" i="59"/>
  <c r="E33" i="59"/>
  <c r="G33" i="59"/>
  <c r="D34" i="59"/>
  <c r="E34" i="59"/>
  <c r="G34" i="59"/>
  <c r="D35" i="59"/>
  <c r="E35" i="59"/>
  <c r="G35" i="59"/>
  <c r="D36" i="59"/>
  <c r="E36" i="59"/>
  <c r="G36" i="59"/>
  <c r="D37" i="59"/>
  <c r="E37" i="59"/>
  <c r="G37" i="59"/>
  <c r="D38" i="59"/>
  <c r="E38" i="59"/>
  <c r="G38" i="59"/>
  <c r="D39" i="59"/>
  <c r="E39" i="59"/>
  <c r="G39" i="59"/>
  <c r="D40" i="59"/>
  <c r="E40" i="59"/>
  <c r="G40" i="59"/>
  <c r="D41" i="59"/>
  <c r="E41" i="59"/>
  <c r="G41" i="59"/>
  <c r="D42" i="59"/>
  <c r="E42" i="59"/>
  <c r="G42" i="59"/>
  <c r="D43" i="59"/>
  <c r="E43" i="59"/>
  <c r="G43" i="59"/>
  <c r="D44" i="59"/>
  <c r="E44" i="59"/>
  <c r="G44" i="59"/>
  <c r="D45" i="59"/>
  <c r="E45" i="59"/>
  <c r="G45" i="59"/>
  <c r="D46" i="59"/>
  <c r="E46" i="59"/>
  <c r="G46" i="59"/>
  <c r="D47" i="59"/>
  <c r="E47" i="59"/>
  <c r="G47" i="59"/>
  <c r="D48" i="59"/>
  <c r="E48" i="59"/>
  <c r="G48" i="59"/>
  <c r="O15" i="59"/>
  <c r="O16" i="59"/>
  <c r="O17" i="59"/>
  <c r="O18" i="59"/>
  <c r="O19" i="59"/>
  <c r="O21" i="59"/>
  <c r="O22" i="59"/>
  <c r="O24" i="59"/>
  <c r="O25" i="59"/>
  <c r="O26" i="59"/>
  <c r="O27" i="59"/>
  <c r="O28" i="59"/>
  <c r="O29" i="59"/>
  <c r="O30" i="59"/>
  <c r="G15" i="59"/>
  <c r="G16" i="59"/>
  <c r="G17" i="59"/>
  <c r="G18" i="59"/>
  <c r="G19" i="59"/>
  <c r="G20" i="59"/>
  <c r="G21" i="59"/>
  <c r="G22" i="59"/>
  <c r="E15" i="59"/>
  <c r="E16" i="59"/>
  <c r="E17" i="59"/>
  <c r="E18" i="59"/>
  <c r="E19" i="59"/>
  <c r="E20" i="59"/>
  <c r="E21" i="59"/>
  <c r="E22" i="59"/>
  <c r="D15" i="59"/>
  <c r="D16" i="59"/>
  <c r="D17" i="59"/>
  <c r="D18" i="59"/>
  <c r="D19" i="59"/>
  <c r="D20" i="59"/>
  <c r="D21" i="59"/>
  <c r="D22" i="59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26" i="12"/>
  <c r="G27" i="12"/>
  <c r="G28" i="12"/>
  <c r="G29" i="12"/>
  <c r="G30" i="12"/>
  <c r="G31" i="12"/>
  <c r="G32" i="12"/>
  <c r="G33" i="12"/>
  <c r="G39" i="12"/>
  <c r="G40" i="12"/>
  <c r="G41" i="12"/>
  <c r="G42" i="12"/>
  <c r="G43" i="12"/>
  <c r="G44" i="12"/>
  <c r="G45" i="12"/>
  <c r="G46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G15" i="12"/>
  <c r="G16" i="12"/>
  <c r="G17" i="12"/>
  <c r="G18" i="12"/>
  <c r="G19" i="12"/>
  <c r="G20" i="12"/>
  <c r="G21" i="12"/>
  <c r="G22" i="12"/>
  <c r="E15" i="12"/>
  <c r="E16" i="12"/>
  <c r="E17" i="12"/>
  <c r="E18" i="12"/>
  <c r="E19" i="12"/>
  <c r="E20" i="12"/>
  <c r="E21" i="12"/>
  <c r="E22" i="12"/>
  <c r="G23" i="12"/>
  <c r="E23" i="12"/>
  <c r="E2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M20" i="8"/>
  <c r="M21" i="8"/>
  <c r="M22" i="8"/>
  <c r="M23" i="8"/>
  <c r="M15" i="8"/>
  <c r="M16" i="8"/>
  <c r="M17" i="8"/>
  <c r="L15" i="8"/>
  <c r="L16" i="8"/>
  <c r="L17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30" i="8"/>
  <c r="D31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30" i="8"/>
  <c r="E31" i="8"/>
  <c r="O15" i="8"/>
  <c r="O16" i="8"/>
  <c r="O17" i="8"/>
  <c r="O18" i="8"/>
  <c r="O19" i="8"/>
  <c r="O20" i="8"/>
  <c r="O21" i="8"/>
  <c r="O22" i="8"/>
  <c r="O23" i="8"/>
  <c r="M18" i="8"/>
  <c r="M19" i="8"/>
  <c r="L18" i="8"/>
  <c r="L19" i="8"/>
  <c r="L20" i="8"/>
  <c r="L21" i="8"/>
  <c r="L22" i="8"/>
  <c r="L23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D32" i="8"/>
  <c r="E32" i="8"/>
  <c r="O28" i="7"/>
  <c r="O29" i="7"/>
  <c r="M20" i="7"/>
  <c r="M21" i="7"/>
  <c r="M22" i="7"/>
  <c r="M23" i="7"/>
  <c r="M24" i="7"/>
  <c r="M25" i="7"/>
  <c r="O15" i="7"/>
  <c r="O16" i="7"/>
  <c r="O17" i="7"/>
  <c r="O18" i="7"/>
  <c r="O20" i="7"/>
  <c r="O21" i="7"/>
  <c r="O22" i="7"/>
  <c r="O23" i="7"/>
  <c r="O24" i="7"/>
  <c r="O25" i="7"/>
  <c r="O27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M15" i="7"/>
  <c r="M16" i="7"/>
  <c r="M17" i="7"/>
  <c r="M18" i="7"/>
  <c r="M27" i="7"/>
  <c r="M28" i="7"/>
  <c r="M29" i="7"/>
  <c r="L15" i="7"/>
  <c r="L16" i="7"/>
  <c r="L17" i="7"/>
  <c r="L18" i="7"/>
  <c r="L20" i="7"/>
  <c r="L21" i="7"/>
  <c r="L22" i="7"/>
  <c r="L23" i="7"/>
  <c r="L24" i="7"/>
  <c r="L25" i="7"/>
  <c r="L27" i="7"/>
  <c r="L28" i="7"/>
  <c r="L29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N19" i="6"/>
  <c r="N20" i="6"/>
  <c r="N21" i="6"/>
  <c r="N22" i="6"/>
  <c r="N15" i="6"/>
  <c r="N16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M15" i="6"/>
  <c r="M16" i="6"/>
  <c r="M17" i="6"/>
  <c r="M18" i="6"/>
  <c r="M19" i="6"/>
  <c r="M20" i="6"/>
  <c r="M21" i="6"/>
  <c r="M22" i="6"/>
  <c r="E29" i="6"/>
  <c r="E31" i="6"/>
  <c r="H15" i="6"/>
  <c r="H16" i="6"/>
  <c r="H17" i="6"/>
  <c r="H18" i="6"/>
  <c r="H19" i="6"/>
  <c r="H20" i="6"/>
  <c r="H21" i="6"/>
  <c r="H22" i="6"/>
  <c r="H23" i="6"/>
  <c r="H24" i="6"/>
  <c r="H25" i="6"/>
  <c r="H26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P15" i="6"/>
  <c r="P16" i="6"/>
  <c r="P17" i="6"/>
  <c r="P18" i="6"/>
  <c r="P19" i="6"/>
  <c r="P20" i="6"/>
  <c r="P21" i="6"/>
  <c r="P22" i="6"/>
  <c r="N17" i="6"/>
  <c r="N18" i="6"/>
  <c r="F29" i="6"/>
  <c r="F30" i="6"/>
  <c r="F31" i="6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15" i="5"/>
  <c r="M16" i="5"/>
  <c r="M18" i="5"/>
  <c r="M21" i="5"/>
  <c r="M22" i="5"/>
  <c r="M23" i="5"/>
  <c r="M24" i="5"/>
  <c r="M25" i="5"/>
  <c r="M26" i="5"/>
  <c r="M27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L23" i="5"/>
  <c r="L24" i="5"/>
  <c r="L25" i="5"/>
  <c r="L26" i="5"/>
  <c r="L27" i="5"/>
  <c r="O22" i="5"/>
  <c r="O23" i="5"/>
  <c r="O24" i="5"/>
  <c r="O25" i="5"/>
  <c r="O26" i="5"/>
  <c r="O15" i="5"/>
  <c r="O16" i="5"/>
  <c r="O18" i="5"/>
  <c r="O20" i="5"/>
  <c r="O21" i="5"/>
  <c r="O27" i="5"/>
  <c r="L43" i="15"/>
  <c r="L42" i="15"/>
  <c r="L41" i="15"/>
  <c r="L40" i="15"/>
  <c r="L39" i="15"/>
  <c r="L38" i="15"/>
  <c r="L37" i="15"/>
  <c r="M36" i="15"/>
  <c r="L36" i="15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46" i="11"/>
  <c r="L46" i="11"/>
  <c r="M45" i="11"/>
  <c r="L45" i="11"/>
  <c r="M51" i="59"/>
  <c r="L51" i="59"/>
  <c r="M50" i="59"/>
  <c r="L50" i="59"/>
  <c r="M49" i="59"/>
  <c r="L49" i="59"/>
  <c r="M48" i="59"/>
  <c r="L48" i="59"/>
  <c r="M47" i="59"/>
  <c r="L47" i="59"/>
  <c r="M46" i="59"/>
  <c r="L46" i="59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N39" i="6"/>
  <c r="M39" i="6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M43" i="5"/>
  <c r="L4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M22" i="1"/>
  <c r="M23" i="1"/>
  <c r="M24" i="1"/>
  <c r="M25" i="1"/>
  <c r="M26" i="1"/>
  <c r="M27" i="1"/>
  <c r="M28" i="1"/>
  <c r="M29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O15" i="1"/>
  <c r="O16" i="1"/>
  <c r="O18" i="1"/>
  <c r="O19" i="1"/>
  <c r="O20" i="1"/>
  <c r="O21" i="1"/>
  <c r="O22" i="1"/>
  <c r="O23" i="1"/>
  <c r="O25" i="1"/>
  <c r="O26" i="1"/>
  <c r="O27" i="1"/>
  <c r="O28" i="1"/>
  <c r="G14" i="1"/>
  <c r="E15" i="1"/>
  <c r="E16" i="1"/>
  <c r="E17" i="1"/>
  <c r="E18" i="1"/>
  <c r="E19" i="1"/>
  <c r="E20" i="1"/>
  <c r="E21" i="1"/>
  <c r="E22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4" i="1"/>
  <c r="E14" i="1"/>
  <c r="M21" i="13" l="1"/>
  <c r="L45" i="1"/>
  <c r="M45" i="1"/>
  <c r="M27" i="13" l="1"/>
  <c r="M26" i="13"/>
  <c r="M25" i="13"/>
  <c r="M24" i="13"/>
  <c r="M23" i="13"/>
  <c r="M20" i="13"/>
  <c r="L56" i="19" l="1"/>
  <c r="M56" i="19"/>
  <c r="L26" i="13" l="1"/>
  <c r="L23" i="13"/>
  <c r="L27" i="13"/>
  <c r="L22" i="5"/>
  <c r="L20" i="13" l="1"/>
  <c r="L24" i="13"/>
  <c r="L25" i="13"/>
  <c r="G14" i="18" l="1"/>
  <c r="G14" i="17"/>
  <c r="G14" i="15"/>
  <c r="O14" i="14"/>
  <c r="G14" i="14"/>
  <c r="O14" i="10"/>
  <c r="G14" i="10"/>
  <c r="O15" i="11"/>
  <c r="O16" i="11"/>
  <c r="O17" i="11"/>
  <c r="O19" i="11"/>
  <c r="O22" i="11"/>
  <c r="O14" i="11"/>
  <c r="G14" i="11"/>
  <c r="O14" i="59"/>
  <c r="G14" i="59"/>
  <c r="O15" i="12"/>
  <c r="O16" i="12"/>
  <c r="O17" i="12"/>
  <c r="O19" i="12"/>
  <c r="O20" i="12"/>
  <c r="O21" i="12"/>
  <c r="O14" i="12"/>
  <c r="G14" i="12"/>
  <c r="O15" i="9"/>
  <c r="O16" i="9"/>
  <c r="O17" i="9"/>
  <c r="O18" i="9"/>
  <c r="O19" i="9"/>
  <c r="O21" i="9"/>
  <c r="O14" i="9"/>
  <c r="G14" i="9"/>
  <c r="O14" i="8"/>
  <c r="G14" i="8"/>
  <c r="O14" i="7" l="1"/>
  <c r="G14" i="7"/>
  <c r="P14" i="6"/>
  <c r="H14" i="6"/>
  <c r="O14" i="5"/>
  <c r="G32" i="5"/>
  <c r="G33" i="5"/>
  <c r="G34" i="5"/>
  <c r="G14" i="5"/>
  <c r="O14" i="1"/>
  <c r="M80" i="19"/>
  <c r="M81" i="19"/>
  <c r="L80" i="19"/>
  <c r="L81" i="19"/>
  <c r="M74" i="19"/>
  <c r="M75" i="19"/>
  <c r="M76" i="19"/>
  <c r="M73" i="19"/>
  <c r="L74" i="19"/>
  <c r="L75" i="19"/>
  <c r="L76" i="19"/>
  <c r="L73" i="19"/>
  <c r="M69" i="19"/>
  <c r="M70" i="19"/>
  <c r="M71" i="19"/>
  <c r="M68" i="19"/>
  <c r="L69" i="19"/>
  <c r="L70" i="19"/>
  <c r="L71" i="19"/>
  <c r="L68" i="19"/>
  <c r="M58" i="19"/>
  <c r="M60" i="19"/>
  <c r="M61" i="19"/>
  <c r="M62" i="19"/>
  <c r="M64" i="19"/>
  <c r="M65" i="19"/>
  <c r="M66" i="19"/>
  <c r="D77" i="19"/>
  <c r="D78" i="19"/>
  <c r="D79" i="19"/>
  <c r="D80" i="19"/>
  <c r="D81" i="19"/>
  <c r="M57" i="19"/>
  <c r="L58" i="19"/>
  <c r="L60" i="19"/>
  <c r="L61" i="19"/>
  <c r="L62" i="19"/>
  <c r="L64" i="19"/>
  <c r="L65" i="19"/>
  <c r="L66" i="19"/>
  <c r="C77" i="19"/>
  <c r="C78" i="19"/>
  <c r="C79" i="19"/>
  <c r="C80" i="19"/>
  <c r="C81" i="19"/>
  <c r="L57" i="19"/>
  <c r="M46" i="19"/>
  <c r="M47" i="19"/>
  <c r="M48" i="19"/>
  <c r="M49" i="19"/>
  <c r="M50" i="19"/>
  <c r="M51" i="19"/>
  <c r="M45" i="19"/>
  <c r="L46" i="19"/>
  <c r="L47" i="19"/>
  <c r="L48" i="19"/>
  <c r="L49" i="19"/>
  <c r="L50" i="19"/>
  <c r="L51" i="19"/>
  <c r="L45" i="19"/>
  <c r="M36" i="19"/>
  <c r="M37" i="19"/>
  <c r="M35" i="19"/>
  <c r="L36" i="19"/>
  <c r="L37" i="19"/>
  <c r="L35" i="19"/>
  <c r="M13" i="19"/>
  <c r="L13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C65" i="19"/>
  <c r="C66" i="19"/>
  <c r="C67" i="19"/>
  <c r="C68" i="19"/>
  <c r="C69" i="19"/>
  <c r="C70" i="19"/>
  <c r="C71" i="19"/>
  <c r="C72" i="19"/>
  <c r="C73" i="19"/>
  <c r="C74" i="19"/>
  <c r="C75" i="19"/>
  <c r="C64" i="19"/>
  <c r="D58" i="19"/>
  <c r="D59" i="19"/>
  <c r="D60" i="19"/>
  <c r="D61" i="19"/>
  <c r="D62" i="19"/>
  <c r="D57" i="19"/>
  <c r="C57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43" i="19"/>
  <c r="D19" i="19"/>
  <c r="D20" i="19"/>
  <c r="D21" i="19"/>
  <c r="D22" i="19"/>
  <c r="D18" i="19"/>
  <c r="C18" i="19"/>
  <c r="D14" i="19"/>
  <c r="D15" i="19"/>
  <c r="D16" i="19"/>
  <c r="D13" i="19"/>
  <c r="C13" i="19"/>
  <c r="L30" i="59" l="1"/>
  <c r="L29" i="59"/>
  <c r="L28" i="59"/>
  <c r="L27" i="59"/>
  <c r="L26" i="59"/>
  <c r="L25" i="59"/>
  <c r="M24" i="59"/>
  <c r="L24" i="59"/>
  <c r="L22" i="59"/>
  <c r="L21" i="59"/>
  <c r="M20" i="59"/>
  <c r="L20" i="59"/>
  <c r="L18" i="59"/>
  <c r="L17" i="59"/>
  <c r="L16" i="59"/>
  <c r="L15" i="59"/>
  <c r="M14" i="59"/>
  <c r="L14" i="59"/>
  <c r="E14" i="59"/>
  <c r="D14" i="59"/>
  <c r="L58" i="1" l="1"/>
  <c r="L57" i="1"/>
  <c r="L55" i="1"/>
  <c r="L56" i="1"/>
  <c r="L54" i="1"/>
  <c r="L53" i="1"/>
  <c r="L52" i="1"/>
  <c r="L51" i="1"/>
  <c r="L50" i="1"/>
  <c r="L49" i="1"/>
  <c r="L48" i="1"/>
  <c r="L47" i="1"/>
  <c r="L46" i="1"/>
  <c r="L22" i="11" l="1"/>
  <c r="L25" i="1"/>
  <c r="E14" i="18"/>
  <c r="D14" i="18"/>
  <c r="E14" i="17"/>
  <c r="D14" i="17"/>
  <c r="E14" i="15"/>
  <c r="D14" i="15"/>
  <c r="M14" i="14"/>
  <c r="L14" i="14"/>
  <c r="E14" i="14"/>
  <c r="D14" i="14"/>
  <c r="M19" i="13"/>
  <c r="M18" i="13"/>
  <c r="L18" i="13"/>
  <c r="L19" i="13"/>
  <c r="M16" i="10"/>
  <c r="M15" i="10"/>
  <c r="M14" i="10"/>
  <c r="L16" i="10"/>
  <c r="L15" i="10"/>
  <c r="L14" i="10"/>
  <c r="M28" i="12"/>
  <c r="M29" i="12"/>
  <c r="M27" i="12"/>
  <c r="M24" i="12"/>
  <c r="M25" i="12"/>
  <c r="M23" i="12"/>
  <c r="L28" i="12"/>
  <c r="L29" i="12"/>
  <c r="L27" i="12"/>
  <c r="L24" i="12"/>
  <c r="L25" i="12"/>
  <c r="L23" i="12"/>
  <c r="M21" i="12"/>
  <c r="M20" i="12"/>
  <c r="M19" i="12"/>
  <c r="M17" i="12"/>
  <c r="M18" i="12"/>
  <c r="M16" i="12"/>
  <c r="M15" i="12"/>
  <c r="M14" i="12"/>
  <c r="L15" i="12"/>
  <c r="L16" i="12"/>
  <c r="L17" i="12"/>
  <c r="L18" i="12"/>
  <c r="L19" i="12"/>
  <c r="L20" i="12"/>
  <c r="L21" i="12"/>
  <c r="L14" i="12"/>
  <c r="E14" i="12"/>
  <c r="D14" i="12"/>
  <c r="M29" i="11"/>
  <c r="M24" i="11"/>
  <c r="L25" i="11"/>
  <c r="L26" i="11"/>
  <c r="L27" i="11"/>
  <c r="L28" i="11"/>
  <c r="L29" i="11"/>
  <c r="L24" i="11"/>
  <c r="M14" i="11"/>
  <c r="L20" i="11"/>
  <c r="L15" i="11"/>
  <c r="L16" i="11"/>
  <c r="L17" i="11"/>
  <c r="L18" i="11"/>
  <c r="L14" i="11"/>
  <c r="E14" i="11"/>
  <c r="D14" i="11"/>
  <c r="E14" i="10"/>
  <c r="D14" i="10"/>
  <c r="M21" i="9"/>
  <c r="M20" i="9"/>
  <c r="M19" i="9"/>
  <c r="M17" i="9"/>
  <c r="M16" i="9"/>
  <c r="M15" i="9"/>
  <c r="M14" i="9"/>
  <c r="L15" i="9"/>
  <c r="L16" i="9"/>
  <c r="L17" i="9"/>
  <c r="L19" i="9"/>
  <c r="L20" i="9"/>
  <c r="L21" i="9"/>
  <c r="L14" i="9"/>
  <c r="E14" i="9"/>
  <c r="D14" i="9"/>
  <c r="M14" i="8"/>
  <c r="L14" i="8"/>
  <c r="E14" i="8"/>
  <c r="D14" i="8"/>
  <c r="M14" i="7"/>
  <c r="L14" i="7"/>
  <c r="E14" i="7"/>
  <c r="D14" i="7"/>
  <c r="N14" i="6"/>
  <c r="M14" i="6"/>
  <c r="F14" i="6"/>
  <c r="E14" i="6"/>
  <c r="M20" i="5"/>
  <c r="M14" i="5"/>
  <c r="L15" i="5"/>
  <c r="L16" i="5"/>
  <c r="L17" i="5"/>
  <c r="L18" i="5"/>
  <c r="L20" i="5"/>
  <c r="L21" i="5"/>
  <c r="L14" i="5"/>
  <c r="E34" i="5"/>
  <c r="E15" i="5"/>
  <c r="E16" i="5"/>
  <c r="E17" i="5"/>
  <c r="E18" i="5"/>
  <c r="E19" i="5"/>
  <c r="E28" i="5"/>
  <c r="E29" i="5"/>
  <c r="E30" i="5"/>
  <c r="E31" i="5"/>
  <c r="E14" i="5"/>
  <c r="D34" i="5"/>
  <c r="D14" i="5"/>
  <c r="M21" i="1"/>
  <c r="M15" i="1"/>
  <c r="M16" i="1"/>
  <c r="M18" i="1"/>
  <c r="M19" i="1"/>
  <c r="M14" i="1"/>
  <c r="L21" i="1"/>
  <c r="L22" i="1"/>
  <c r="L23" i="1"/>
  <c r="L24" i="1"/>
  <c r="L26" i="1"/>
  <c r="L27" i="1"/>
  <c r="L28" i="1"/>
  <c r="L29" i="1"/>
  <c r="L15" i="1"/>
  <c r="L16" i="1"/>
  <c r="L18" i="1"/>
  <c r="L19" i="1"/>
  <c r="L14" i="1"/>
  <c r="C9" i="16" l="1"/>
</calcChain>
</file>

<file path=xl/sharedStrings.xml><?xml version="1.0" encoding="utf-8"?>
<sst xmlns="http://schemas.openxmlformats.org/spreadsheetml/2006/main" count="1378" uniqueCount="508">
  <si>
    <t>ORACLE</t>
  </si>
  <si>
    <t>SOPHIA</t>
  </si>
  <si>
    <t>S</t>
  </si>
  <si>
    <t>D</t>
  </si>
  <si>
    <t>DEV</t>
  </si>
  <si>
    <t>T</t>
  </si>
  <si>
    <t>RECORTADORA DE VELLO CLIPER REF9600 3M</t>
  </si>
  <si>
    <t>SEVO</t>
  </si>
  <si>
    <t>SEVOFLURANO X CC</t>
  </si>
  <si>
    <t>ISO</t>
  </si>
  <si>
    <t>DESFLUORANO X CC</t>
  </si>
  <si>
    <t>ARTROSCOPIO</t>
  </si>
  <si>
    <t>STOQUINETA X MTS</t>
  </si>
  <si>
    <t>CIRCUITO DE ANESTESIA</t>
  </si>
  <si>
    <t>FILTRO ANTIBATERIAL</t>
  </si>
  <si>
    <t>CIRUJANO</t>
  </si>
  <si>
    <t>PACIENTE:</t>
  </si>
  <si>
    <t>FECHA:</t>
  </si>
  <si>
    <t>PROCEDIMIENTO:</t>
  </si>
  <si>
    <t>INSTRUMENTADORA:</t>
  </si>
  <si>
    <t xml:space="preserve">TIEMPO  ANESTESIA:    </t>
  </si>
  <si>
    <t>C.C.</t>
  </si>
  <si>
    <t>SALA:</t>
  </si>
  <si>
    <t>MED AYUDANTE:</t>
  </si>
  <si>
    <t>TIPO DE ANESTESIA:</t>
  </si>
  <si>
    <r>
      <rPr>
        <b/>
        <sz val="10"/>
        <color theme="1"/>
        <rFont val="Calibri"/>
        <family val="2"/>
        <scheme val="minor"/>
      </rPr>
      <t>S (</t>
    </r>
    <r>
      <rPr>
        <sz val="10"/>
        <color theme="1"/>
        <rFont val="Calibri"/>
        <family val="2"/>
        <scheme val="minor"/>
      </rPr>
      <t>SOLICITADO</t>
    </r>
    <r>
      <rPr>
        <b/>
        <sz val="10"/>
        <color theme="1"/>
        <rFont val="Calibri"/>
        <family val="2"/>
        <scheme val="minor"/>
      </rPr>
      <t>) - D (</t>
    </r>
    <r>
      <rPr>
        <sz val="10"/>
        <color theme="1"/>
        <rFont val="Calibri"/>
        <family val="2"/>
        <scheme val="minor"/>
      </rPr>
      <t>DESPACHADO</t>
    </r>
    <r>
      <rPr>
        <b/>
        <sz val="10"/>
        <color theme="1"/>
        <rFont val="Calibri"/>
        <family val="2"/>
        <scheme val="minor"/>
      </rPr>
      <t>) - DEV (</t>
    </r>
    <r>
      <rPr>
        <sz val="10"/>
        <color theme="1"/>
        <rFont val="Calibri"/>
        <family val="2"/>
        <scheme val="minor"/>
      </rPr>
      <t>DEVOLUCIÓN</t>
    </r>
    <r>
      <rPr>
        <b/>
        <sz val="10"/>
        <color theme="1"/>
        <rFont val="Calibri"/>
        <family val="2"/>
        <scheme val="minor"/>
      </rPr>
      <t>) -  T (</t>
    </r>
    <r>
      <rPr>
        <sz val="10"/>
        <color theme="1"/>
        <rFont val="Calibri"/>
        <family val="2"/>
        <scheme val="minor"/>
      </rPr>
      <t>TOTAL</t>
    </r>
    <r>
      <rPr>
        <b/>
        <sz val="10"/>
        <color theme="1"/>
        <rFont val="Calibri"/>
        <family val="2"/>
        <scheme val="minor"/>
      </rPr>
      <t>)</t>
    </r>
  </si>
  <si>
    <t>INSUMOS Y  MEDICAMENTOS A PACIENTE - FARMACIA CECIMIN</t>
  </si>
  <si>
    <t>FIRMA CIRUJANO:</t>
  </si>
  <si>
    <t>TIEMPO QUIRÚRGICO:</t>
  </si>
  <si>
    <t>ANESTESIÓLOGO:</t>
  </si>
  <si>
    <t>AUX ENFERMERÍA:</t>
  </si>
  <si>
    <t>DESCRIPCIÓN</t>
  </si>
  <si>
    <t xml:space="preserve">MASCARA LARÍNGEA # </t>
  </si>
  <si>
    <t>MANTA TÉRMICA</t>
  </si>
  <si>
    <t>PLACA DE ELECTROBISTURÍ</t>
  </si>
  <si>
    <t>LÁPIZ DE ELECTROBISTURÍ</t>
  </si>
  <si>
    <t>MATERIAL DE OSTEOSÍNTESIS</t>
  </si>
  <si>
    <t>FIRMA DEVOLUCIÓN FARMACIA:</t>
  </si>
  <si>
    <t>FIRMA DEVOLUCIÓN CIRUGÍA:</t>
  </si>
  <si>
    <t>ENTIDAD AFILIACIÓN:</t>
  </si>
  <si>
    <t>PROTOCOLO: ARTROSCOPIA DE HOMBRO</t>
  </si>
  <si>
    <t>LAPIZ  DE  ELECTROBISTURI</t>
  </si>
  <si>
    <t xml:space="preserve">MINIMOTOR </t>
  </si>
  <si>
    <t>PROTOCOLO:  MANO GRANDE</t>
  </si>
  <si>
    <t>MINIMOTOR</t>
  </si>
  <si>
    <t>PROTOCOLO:  PIE GRANDE</t>
  </si>
  <si>
    <t>PROTOCOLO:  PIE PEQUEÑO</t>
  </si>
  <si>
    <t>PROTOCOLO:  MANO PEQUEÑA</t>
  </si>
  <si>
    <t>PLACAS  DE RX</t>
  </si>
  <si>
    <t xml:space="preserve">PATOLOGIA </t>
  </si>
  <si>
    <t>PROTOCOLO:  CIRUGIA  LOCAL</t>
  </si>
  <si>
    <t>PROTOCOLO:  CIRUGIA GENERAL</t>
  </si>
  <si>
    <t>VARIOS</t>
  </si>
  <si>
    <t>FUNDAS DE COMPRESION</t>
  </si>
  <si>
    <t xml:space="preserve"> OTROS   ADICIONALES </t>
  </si>
  <si>
    <t>NIÑOS 1 A 5</t>
  </si>
  <si>
    <t>NIÑOS  5 A 10</t>
  </si>
  <si>
    <t>PROTOCOLO:  NARIZ  Y AMIGDALAS</t>
  </si>
  <si>
    <t>PROTOCOLO:  REEMPLAZO DE RODILLA</t>
  </si>
  <si>
    <t>PROTOCOLO:  ODONTOLOGIA</t>
  </si>
  <si>
    <t xml:space="preserve">PROTOCOLO:  </t>
  </si>
  <si>
    <t xml:space="preserve">PROTOCOLO :  LARINGOSCOPIA </t>
  </si>
  <si>
    <t>FILTRO  ANTIBATERIAL</t>
  </si>
  <si>
    <t>MASCARA LARINGEA</t>
  </si>
  <si>
    <t>PROTOCOLO:  ONDAS DE CHOQUE</t>
  </si>
  <si>
    <t xml:space="preserve">ADICCIONALES </t>
  </si>
  <si>
    <t xml:space="preserve"> ADICIONALES  CX PLASTICA ( LIPOSUCCION)</t>
  </si>
  <si>
    <t>CIRCUITO DE ANESTESIA PEDIATRICO</t>
  </si>
  <si>
    <t>PROTOCOLO: ARTROSCOPIA DE RODILLA 
Y TOBILLO Y LIGAME</t>
  </si>
  <si>
    <t>PROTOCOLO:  PEQ CX CON ANESTESIA 
(PLASTICA)</t>
  </si>
  <si>
    <t>---</t>
  </si>
  <si>
    <t>HORA DEVOLUCIÓN</t>
  </si>
  <si>
    <t xml:space="preserve"> </t>
  </si>
  <si>
    <t>STOQUINETA ORTOPEDICA ROL X 25MT WINER  5</t>
  </si>
  <si>
    <t>STOQUINETA ORTOPEDICA ROL X 25MT WINER  4</t>
  </si>
  <si>
    <t>ESTOQUINETA  N-G931 X 23MT NUBENCO 3 X 25 YARDAS</t>
  </si>
  <si>
    <t>HOJA BISTURI  CAJ X 100 PARAMOUNT  No12</t>
  </si>
  <si>
    <t>AFRINPED 0.25MG/ML(0.025%) SOL NAS INST FCO X 15ML</t>
  </si>
  <si>
    <t>CERA OSEA 2.5GR REF W31G ETHIC REF W31G SOB X 1 ETHICON  2.5GR</t>
  </si>
  <si>
    <t>COTONOIDE REF 801407 SOB X 1 CODMAN  1.27CM X 7.62CM</t>
  </si>
  <si>
    <t>HOJA BISTURI  CAJ X 100 PARAMOUNT  No10</t>
  </si>
  <si>
    <t>HOJA BISTURI  CAJ X 100 PARAMOUNT  No15</t>
  </si>
  <si>
    <t>HOJA BISTURI  CAJ X 100 PARAMOUNT  No20</t>
  </si>
  <si>
    <t>MEROCEL TAPON NASAL REF 400402 SOB X 1 DISEVEN  8CM</t>
  </si>
  <si>
    <t>MEROCEL TAPON NASAL REF 400410 SOB X 1 DISEVEN  8CM</t>
  </si>
  <si>
    <t>OXYRAPID 10MG/ML SOL INY  CAJ X 5AMP X 1ML</t>
  </si>
  <si>
    <t>PARCHE OCULAR OPTICLUDE  CAJ X 20 3M  AD</t>
  </si>
  <si>
    <t>STRATAFIX SPIRAL POLYP SH-1 REF SXPL1B400 CAJ X 12   2-0 30CM</t>
  </si>
  <si>
    <t>SURGICEL HEMOSTATICO 4CM X 8CM REF 1952 SOB X 1 ETHICON  10.2 CM. x 20.3 CM</t>
  </si>
  <si>
    <t>CATGUT CROMADO</t>
  </si>
  <si>
    <t xml:space="preserve">ETHILON </t>
  </si>
  <si>
    <t>PROLENE</t>
  </si>
  <si>
    <t>SEDA</t>
  </si>
  <si>
    <t>MONOCRYL</t>
  </si>
  <si>
    <t>PDS</t>
  </si>
  <si>
    <t>GUANTES BIOGEL</t>
  </si>
  <si>
    <t>GUANTES NITRILO</t>
  </si>
  <si>
    <t>HOJAS DE BISTURI</t>
  </si>
  <si>
    <t xml:space="preserve">BACTIGRAS-APOSITOS </t>
  </si>
  <si>
    <t>GUANTES QUIRURGICOS MEDISPRO</t>
  </si>
  <si>
    <t>SOFIA</t>
  </si>
  <si>
    <t>SISTEMA</t>
  </si>
  <si>
    <t>ACRYLARM 0.2% GEL OFT INST TUB X 10GR</t>
  </si>
  <si>
    <t>AGUA ESTERIL IRRIGAC(UROMATIC) SUSTANCIA PURA SOL IRRIG  BOL X 3000ML</t>
  </si>
  <si>
    <t>AGUA OXIGENADA 4% SOL TOP  FCO X 120ML JGB</t>
  </si>
  <si>
    <t>HOJA BISTURI  CAJ X 100 PARAMOUNT  No11</t>
  </si>
  <si>
    <t>ROXICAINA 2% JAL TOP INST TUB X 30ML</t>
  </si>
  <si>
    <t>STOQUINETA ORTOPEDICA TUBULAR  ROL X 25MT WINER  2 PULG</t>
  </si>
  <si>
    <t>STOQUINETA ORTOPEDICA TUBULAR  ROL X 25MT WINER  4</t>
  </si>
  <si>
    <t>STOQUINETA ORTOPEDICA TUBULAR  ROL X 25MT WINER  5 PULG</t>
  </si>
  <si>
    <t>ADICIONAL ENFERMERIA</t>
  </si>
  <si>
    <t>CC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</si>
  <si>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</si>
  <si>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ASA EN SILICONA MINI ROJO ESTERIL REF 1001-75 PAQ X 2 SCANLAN</t>
  </si>
  <si>
    <t>WASSERFRIN 0.5MG/ML(0.05%) SOL NAS INST FCO X 15ML</t>
  </si>
  <si>
    <t xml:space="preserve">SALA: </t>
  </si>
  <si>
    <t>PAPEL ELECTROCARDIOGRAMA  ROL X 1   50MM X 30MM</t>
  </si>
  <si>
    <t>TAPON DE CIERRE HEPARINIZADO REF 4238010 CAJ X 100 IN-STOPPER</t>
  </si>
  <si>
    <t>AGUA ESTERIL SUSTANCIA PURA SOL INY  BOL X 500ML BAXTER</t>
  </si>
  <si>
    <t>ROXICAINA CE 200MG/20ML(1%)+1:200000 SOL INY  FCO X 20ML</t>
  </si>
  <si>
    <t>ROXICAINA CE 400MG/20ML(2%)+1:200000 SOL INY  FCO X 20ML</t>
  </si>
  <si>
    <t>HOM 388821 SULFATO DE MAGNESIO 2GR/10ML(20%) SOL INY  AMP X 10ML RYAN</t>
  </si>
  <si>
    <t>SULFATO DE MAGNESIO 2GR/10ML(20%) SOL INY CAJ X 40AMPACKX10ML ROPSOHN</t>
  </si>
  <si>
    <t>ULTIVA 2MG POLV INY  CAJ X 5VIAL</t>
  </si>
  <si>
    <t>AGUJA DESECHABLE 26G X 1/2 PUL REF 305111</t>
  </si>
  <si>
    <t>AGUJA ESPINAL PUNTA DE LAPIZ 2 REF 405138 SOB25G X 3 1/2 PULG</t>
  </si>
  <si>
    <t>AGUJA LOCOPLEX REF 5194-103 SOB X 1 VYGON  21GX100MM</t>
  </si>
  <si>
    <t>AGUJA LOCOPLEX REF 5194-253 SOB X 1 VYGON  23GX25MM</t>
  </si>
  <si>
    <t>AGUJA LOCOPLEX REF 5194-503 SOB X 1 VYGON  21GX50MM</t>
  </si>
  <si>
    <t>BACTRODERM 10% SOL TOP INST FCO X 60ML</t>
  </si>
  <si>
    <t>CANULA GUEDEL - MAYO REF CGUE04 BOL X 1 MEDEX  No. 4 X 90MM</t>
  </si>
  <si>
    <t>CANULA GUEDEL REF LM-86-50149 SOB X 1 LM  FR 3 - 90MM</t>
  </si>
  <si>
    <t>CANULA NASAL OXIGENO ADULTO REF COXADU SOB X 1 MEDEX</t>
  </si>
  <si>
    <t xml:space="preserve">HUMIDIFICADOR REF 7600-0 BOL X 1 SALTERS LAB 350CC </t>
  </si>
  <si>
    <t>IODIGER 10% SOL TOP  FCO X 120ML</t>
  </si>
  <si>
    <t>IODIGER ESPUMA 8% ESPUM TOP  FCO X 120ML</t>
  </si>
  <si>
    <t>IOFOAM ESPUMA 8% JAB LIQ  FCO X 120ML</t>
  </si>
  <si>
    <t>JERINGA 5ML  CAJ X 100 LIFE CARE  C/A 21GX1 1/2</t>
  </si>
  <si>
    <t>JERINGA PUNTA CAT SIN AGUJA REF 309620 CAJ X 40   50ML</t>
  </si>
  <si>
    <t>QUIRUCIDAL (0.05+4)% SOL TOP CAJ X 24FCO X 120ML</t>
  </si>
  <si>
    <t>QUIRUCIDAL (0.05+4)% SOL TOP CAJ X 24FCO X 60ML</t>
  </si>
  <si>
    <t>RESERVORIO REF 1005 BOL X 1 PLASTIMEDICOS  100ML</t>
  </si>
  <si>
    <t>RESERVORIO REF 1006 BOL X 1 PLASTIMEDICOS  400ML</t>
  </si>
  <si>
    <t>SONDA FOLEY 2 VIAS C/B REF GCU-1205L CAJ X 10SOB GOLDEN CARE  12FR/5ML</t>
  </si>
  <si>
    <t>SONDA NELATON REF SN12 SOB X 1 MEDEX  12FR</t>
  </si>
  <si>
    <t>SONDA NELATON REF SN14 SOB X 1 MEDEX  14FR</t>
  </si>
  <si>
    <t>SONDA NELATON REF SN16 SOB X 1 MEDEX  16FR</t>
  </si>
  <si>
    <t>SONDA NELATON REF SN18 SOB X 1 MEDEX  18FR</t>
  </si>
  <si>
    <t>SONDA NELATON REF SN6 SOB X 1 MEDEX  6FR</t>
  </si>
  <si>
    <t>SUTURA CUTANEA STERI STRIP REF 1546 SOB X 1 3M</t>
  </si>
  <si>
    <t>SUTURA CUTANEA STERI STRIP REF 1547 SOB X 1 3M</t>
  </si>
  <si>
    <t>TICRON 2/27 CS10DA REF 8886294753 SOB X 1 TYCO</t>
  </si>
  <si>
    <t>TUBO ENDOTRAQUEAL CON ALMA REF 86548 SOB X 1 TYCO  6FR</t>
  </si>
  <si>
    <t>TUBO ENDOTRAQUEAL CON ALMA REF 86549 SOB X 1 TYCO  6.5FR</t>
  </si>
  <si>
    <t>TUBO ENDOTRAQUEAL REFORZADO REF 86552 SOB X 1   8.0FR</t>
  </si>
  <si>
    <t>TUBO PREFOR RAE NASAL C BALON REF 96365 SOB X 1 COVIDIEN  6.5MM</t>
  </si>
  <si>
    <t>TUBO PREFOR RAE NASAL C BALON REF 96370 SOB X 1 COVIDIEN  7.0MM</t>
  </si>
  <si>
    <t>TUBO PREFOR RAE NASAL C BALON REF 96375 SOB X 1 COVIDIEN  7.5MM</t>
  </si>
  <si>
    <t>TUBO PREFORMADO ORAL REF 86201 SOB X 1   5.5FR</t>
  </si>
  <si>
    <t>TUBO PREFORMADO ORAL REF 86202 SOB X 1   6.0FR</t>
  </si>
  <si>
    <t>TUBO PREFORMADO ORAL REF 86204 SOB X 1 MALLINCKRODT  7.0MM</t>
  </si>
  <si>
    <t>TUBO TAQUEAL PREFORMADO ORAL REF 86203 CAJ X 10 MALLINCKRODT - COVIDIEN  6.5MM</t>
  </si>
  <si>
    <t xml:space="preserve">VYCRYL RAPID REF VR2140G CAJ X 12   4 </t>
  </si>
  <si>
    <t>V ELASTICA AUTO ADHESIVA REF 1583 SOB X 1ROL COBAN 3M 3PULG X 5YARD</t>
  </si>
  <si>
    <t>V ADHESIVA COBAN REF 1584 SOB X 1ROL 3M  4 X 5 YARDAS</t>
  </si>
  <si>
    <t>V ALGODON LAMINADO ESTERIL REF 244 SOB X 1 5PULG X 5YAR</t>
  </si>
  <si>
    <t>V ALGODON LAMINADO ESTERIL 6PULG X 5YAR REF 513 SOB X 1</t>
  </si>
  <si>
    <t>V DE YESO REF 73471-00 ROL X 5YARD GYPSONA 3 PULG</t>
  </si>
  <si>
    <t>V YESO REF 73471-01 ROL X 5YARD GYPSONA 4PULG</t>
  </si>
  <si>
    <t>V YESO REF 73471-02 ROL X 5YARD GYPSONA 5PULG</t>
  </si>
  <si>
    <t>V YESO REF 73471-03 ROL X 5YARD GYPSONA 6PULG</t>
  </si>
  <si>
    <t>V DE TELA ESTERIL 4PULG X 5YAR REF 413 SOB X 1</t>
  </si>
  <si>
    <t>V DE TELA ESTERIL 5PULG X 5YAR REF 414 SOB X 1</t>
  </si>
  <si>
    <t>V DE TELA ESTERIL 6PULG X 5YAR REF 415 SOB X 1</t>
  </si>
  <si>
    <t>V DE TELA ESTERIL 3PULG X 5YAR REF 423 SOB X 1</t>
  </si>
  <si>
    <t>V ALGODON LAMINADO ESTERIL REF 497 SOB X 1 4PULG X 5YAR</t>
  </si>
  <si>
    <t>V ALGODON LAMINADO ESTERIL REF 506 SOB X 1 3PULG X 5YAR</t>
  </si>
  <si>
    <t>V ELASTICA BLANCA ESTERIL 3PULG X 5YARD</t>
  </si>
  <si>
    <t>V ELASTICA BLANCA ESTERIL 4PULG X 5YARD</t>
  </si>
  <si>
    <t>V ELASTICA BLANCA ESTERIL 5PULG X 5YARD</t>
  </si>
  <si>
    <t>V ELASTICA BLANCA ESTERIL 6PULG X 5YARD</t>
  </si>
  <si>
    <t>-</t>
  </si>
  <si>
    <t>TUBO ENDOTRAQUEAL CON BALON REF 86111 SOB 7.0FR</t>
  </si>
  <si>
    <t>TUBO ENDOTRAQUEAL CON BALON REF 86112 SOB 7.5FR</t>
  </si>
  <si>
    <t>TUBO ENDOTRAQUEAL CON BALON REF 86113 SOB 8.0FR</t>
  </si>
  <si>
    <t>TUBO ENDOTRAQUEAL CON BALON REF 86107 SOB 5.0FR</t>
  </si>
  <si>
    <t>TUBO ENDOTRAQUEAL CON BALON REF 86108 SOB  5.5FR</t>
  </si>
  <si>
    <t>TUBO ENDOTRAQUEAL CON BALON REF 86109 SOB 6.0FR</t>
  </si>
  <si>
    <t>TUBO ENDOTRAQUEAL CON BALON REF 86110 SOB 6.5FR</t>
  </si>
  <si>
    <t>TUBO ENDOTRAQUEAL CON BALON REF 86442 SOB 3.0FR</t>
  </si>
  <si>
    <t>TUBO ENDOTRAQUEAL CON BALON REF 86444 SOB 4.0FR</t>
  </si>
  <si>
    <t>TUBO ENDOTRAQUEAL CON BALON REF 86443 SOB 3.5FR</t>
  </si>
  <si>
    <t>TUBO ENDOTRAQUEAL CON BALON REF 86445 4.5MM - 6.2MM</t>
  </si>
  <si>
    <t>TUBO ENDOTRAQUEAL REFORZADO REF 86550 SOB 7.0FR</t>
  </si>
  <si>
    <t>TUBO ENDOTRAQUEAL REFORZADO REF 86551 SOB 7.5FR</t>
  </si>
  <si>
    <t>ATROPINA SULFATO 1MG/ML SOL INY</t>
  </si>
  <si>
    <t>BUPINEST 75MG/10ML(0.75%) SOL INY</t>
  </si>
  <si>
    <t>BUPIROP PESADO (20+320)MG/4ML(0.5+8)% SOL INY</t>
  </si>
  <si>
    <t>BUPIROP SE S/P 50MG/10ML(5MG/ML) SOL INY</t>
  </si>
  <si>
    <t>OMEPRAZOL 40MG POLV INY INST</t>
  </si>
  <si>
    <t>ZOLIBIOS 1GR POLV INY INST</t>
  </si>
  <si>
    <t>MIDAZOLAM 15MG/3ML(5MG/ML) SOL INY INST</t>
  </si>
  <si>
    <t>ACETAMINOFEN 150MG/5ML(3%) JBE INST FCO X 60ML</t>
  </si>
  <si>
    <t xml:space="preserve">ADRENALINA 1MG/ML SOL INY </t>
  </si>
  <si>
    <t>AGUA ESTERIL SUSTANCIA PURA SOL INY X 10ML</t>
  </si>
  <si>
    <t>AGUJA DESECHABLE 16G X 1 1/2 P REF 305198</t>
  </si>
  <si>
    <t xml:space="preserve">AGUJA HIPODERMICA 18GX1 1/2 PULG ROSADA </t>
  </si>
  <si>
    <t>AGUJA HIPODERMICA 21X1 1/2 PULG</t>
  </si>
  <si>
    <t>AGUJA HIPODERMICA 22X1 PULG</t>
  </si>
  <si>
    <t>AGUJA HIPODERMICA 23X1 PULG</t>
  </si>
  <si>
    <t>AGUJA HIPODERMICA 24X1 PULG</t>
  </si>
  <si>
    <t>BLOKSER 8MG/4ML(2MG/ML) SOL INY</t>
  </si>
  <si>
    <t>DEXAMETASONA FOSFATO 4MG/ML SOL INY INST</t>
  </si>
  <si>
    <t>DEXAMETASONA 8MG/2ML(4MG/ML) SOL INY INST</t>
  </si>
  <si>
    <t>DIPIRONA 1GR/2ML(0.5GR/ML) SOL INY INST</t>
  </si>
  <si>
    <t>DIPIRONA 2.5GR/5ML(0.5GR/ML) SOL INY INST</t>
  </si>
  <si>
    <t>AGUJA DESECHABLE 21G X 1 PULG REF 302351</t>
  </si>
  <si>
    <t>AGUJA DESECHABLE 22G X 1 PULG REF 302353</t>
  </si>
  <si>
    <t>AGUJA DESECHABLE 23G X 1 PULG REF 302355</t>
  </si>
  <si>
    <t>APOSITO DE GASA ESTERIL REF 4416 (20CM X 80CM)</t>
  </si>
  <si>
    <t>APOSITO GASA Y ALGODON REF 4407 (12.5X22.5CM)</t>
  </si>
  <si>
    <t>APOSITO GASA Y ALGODON REF 4410 (20X40CM)</t>
  </si>
  <si>
    <t>APOSITO TEGADERM + FILM REF 1628 (15CM X 20CM)</t>
  </si>
  <si>
    <t>APOSITO TEGADERM REF 1626W (10CM X 12CM)</t>
  </si>
  <si>
    <t>ASA SILICONA MAXI REF 1001-78 PAQX2 SCANLAN   AZUL</t>
  </si>
  <si>
    <t>BACTIGRAS REF 7457 (10CM X 10CM)</t>
  </si>
  <si>
    <t>BACTIGRAS REF 7461 (15CM X 20CM)</t>
  </si>
  <si>
    <t>BACTIGRAS REF 7456 (5CM X 5CM)</t>
  </si>
  <si>
    <t>BICARBONATO DE NA 10MEQ/10ML(1MEQ/ML) SOL INY</t>
  </si>
  <si>
    <t>BRYTEROL 8MG/4ML(2MG/ML) SOL INY</t>
  </si>
  <si>
    <t>BUPIVACAINA 50MG/10ML(0.5%)+1:200000 SOL INY</t>
  </si>
  <si>
    <t>BUVACAINA 50MG/10ML(5MG/ML) SOL INY</t>
  </si>
  <si>
    <t>CAMPO QUIRURG IOBAN REF 6650 (56CM X 45CM)</t>
  </si>
  <si>
    <t>CAMPO QUIRURGICO EN U STERI DRAPE REF 1067</t>
  </si>
  <si>
    <t>CANULA STIMUPLEX BLOQ. VENOSO REF 4894251 B BRAUN  25MM</t>
  </si>
  <si>
    <t>CATETER INTRAVENOSO PERIFERICO REF 381812 BD INSYTE AUTOGUARD 24G X 0.75PULG</t>
  </si>
  <si>
    <t>CATETER  DE SEGURIDAD REF 381823 INSYTE AUTOGUARD  N. 22</t>
  </si>
  <si>
    <t>CATETER INTRAVENOSO PERIFERICO REF 38831214 INSYTE BD 22G X 1 PULG</t>
  </si>
  <si>
    <t>CATETER INTRAVENOSO PERIFERIC REF 38831114 BD-INSYTE  No 24GA (0,7 X 19MM)</t>
  </si>
  <si>
    <t>CATETER INTRAVENOSO PERIFERIC REF 38831414 BD-INSYTE  No 20GA (1,1 X 30MM)</t>
  </si>
  <si>
    <t xml:space="preserve">CATETER INTRAVENOSO PERIFERIC REF 38832214 BD-INSYTE  No 14GA (2,1 X 45MM) </t>
  </si>
  <si>
    <t>CATETER JELCO PLUS REF 7061 C Y A  16GX32MM</t>
  </si>
  <si>
    <t>CATETER VENOSO CENTRAL REF ES04301 ARROW  16FR X 20CM</t>
  </si>
  <si>
    <t>CIRIUM 10MG/5ML(2MG/ML) SOL INY INST</t>
  </si>
  <si>
    <t>CLEMAXCLIN 2MG/2ML(1MG/ML) SOL INY INST</t>
  </si>
  <si>
    <t>CLINDAMICINA 600MG/4ML(150MG/ML) SOL INY INST</t>
  </si>
  <si>
    <t>CLINTRANEX 500MG/5ML(100MG/ML) SOL INY</t>
  </si>
  <si>
    <t>CLORURO DE POTASIO 20MEQ/10ML(2MEQ/ML) SOL INY</t>
  </si>
  <si>
    <t>CLORURO DE SODIO LIBRE DE PVC 0.9% SOL INY 250ML</t>
  </si>
  <si>
    <t>CLORURO NA USP O SUERO FISIOL 0.9% SOL INY 1000ML</t>
  </si>
  <si>
    <t>CLORURO NA USP O SUERO FISIOL 0.9% SOL INY 500ML</t>
  </si>
  <si>
    <t>CLORURO NA USP O SUERO FISIOL 0.9% SOL INY 100ML</t>
  </si>
  <si>
    <t>CONECTOR DESPLAZAMIENTO NEUTRO REF LAT-MC100</t>
  </si>
  <si>
    <t xml:space="preserve">CONECTOR EN Y TUBO DE TORAX REF LM-86-2004 LM INSTRUMENTS  6MM A 15MM D.E. </t>
  </si>
  <si>
    <t>EQUIPO DRENAJE URINARIO ADULTO REF MRD2926 CYSTOFLO 2000ML</t>
  </si>
  <si>
    <t>DICLOFENACO 75MG/3ML(25MG/ML) SOL INY INST</t>
  </si>
  <si>
    <t>DIPROSPAN (5+2)MG/ML SUSP INY</t>
  </si>
  <si>
    <t>DORMICUM IV-IM 5MG/5ML(1MG/ML) SOL INY</t>
  </si>
  <si>
    <t>DREN PENROSE SILICONA PEQ REF 1019 (30CMX1/4 PULG)</t>
  </si>
  <si>
    <t>DREN PLANO SILICONA REF 1004-D 10MM</t>
  </si>
  <si>
    <t xml:space="preserve">DRENAJE BLAKE PLANO REF 2214 ETHICON  10MM </t>
  </si>
  <si>
    <t>ECLIPSE REF 60765 BIOGEL  6.5</t>
  </si>
  <si>
    <t>ECLIPSE REF 60770 BIOGEL  7</t>
  </si>
  <si>
    <t>ECLIPSE REF 60775 BIOGEL  7.5</t>
  </si>
  <si>
    <t>ECLIPSE REF 60780 BIOGEL  8</t>
  </si>
  <si>
    <t>ELECTRODO DESECH MONITOREO ECG REF 2248 RED DOT 3M 4.4CM</t>
  </si>
  <si>
    <t>ELECTRODO MONITOREO ESPUMA REF 2228 3.4CM X 3.3CM</t>
  </si>
  <si>
    <t>ELECTRODO MONITOREO PED REF 31118733</t>
  </si>
  <si>
    <t>EQUIPO EN Y TUR IRRIGACION REF ARC4005</t>
  </si>
  <si>
    <t>EQUIPO VENOCLISIS EN Y REF MRC0005P</t>
  </si>
  <si>
    <t>ETILEFRINA 10MG/ML SOL INY</t>
  </si>
  <si>
    <t>FENTANILO 0.1MG/2ML(0.05MG/ML) SOL INY</t>
  </si>
  <si>
    <t>GASA ESTERIL CIRUG RADIO-OPACA REF 0384  3X3(7.5X7.5)CM</t>
  </si>
  <si>
    <t>GENTAMICINA 80MG/2ML(40MG/ML) SOL INY INST</t>
  </si>
  <si>
    <t>GUANTE CIRUGIA PREMIUN REF GULP002 ALFASAFE  TALLA 7</t>
  </si>
  <si>
    <t>GUANTE ESTERIL CIRUGIA REF GULS007 ALFA SAFE  TALLA 6 1/2</t>
  </si>
  <si>
    <t>GUANTE LATEX ESTERIL QUIRURGIC REF GULS008  ALFASAFE TALLA 7</t>
  </si>
  <si>
    <t>GUANTE ESTERIL CIRUGIA REF GULS009 ALFA SAFE  TALLA 7 1/2</t>
  </si>
  <si>
    <t>GUANTE ESTERIL CIRUGIA REF GULS010 ALFA SAFE  TALLA 8</t>
  </si>
  <si>
    <t>GUANTE ESTERIL LATEX S/TALCO REF GULS005 ALFASAFE  TALLA 8.5</t>
  </si>
  <si>
    <t>GUANTE QUIRURGICO DE LATEX REF 2D72N65X PROTEXIS  6.5</t>
  </si>
  <si>
    <t>GUANTE QUIRURGICO DE LATEX REF 2D72N70X PROTEXIS  7</t>
  </si>
  <si>
    <t>GUANTE QUIRURGICO DE LATEX REF 2D72N75X PROTEXIS  7.5</t>
  </si>
  <si>
    <t>GUANTE QUIRURGICO DE LATEX REF 2D72N80X PROTEXIS  8</t>
  </si>
  <si>
    <t>GUANTE QUIRURGICO ESTERIL REF GULP010 ALFASAFE  6.0</t>
  </si>
  <si>
    <t>GUANTE QUIRURGICO ESTERIL REF GULP011 ALFASAFE  6.5</t>
  </si>
  <si>
    <t>HALOPERIDOL 5MG/ML SOL INY 1ML</t>
  </si>
  <si>
    <t xml:space="preserve">HALOPERIDOL 5MG/ML SOL INY INST 1ML </t>
  </si>
  <si>
    <t>HB METHYL BLUE 10MG/ML SOL INY 5ML</t>
  </si>
  <si>
    <t>HIDROCORTISONA 100MG POLV INY INST</t>
  </si>
  <si>
    <t>HIOSCINA BUTILBROMURO 20MG/ML SOL INY INST</t>
  </si>
  <si>
    <t>HOJA BISTURI REF BB510 AESCULAP  No. 10</t>
  </si>
  <si>
    <t>HOJA BISTURI REF BB511 AESCULAP  No. 11</t>
  </si>
  <si>
    <t>HOJA BISTURI REF BB515 AESCULAP  No. 15</t>
  </si>
  <si>
    <t>HOJA BISTURI REF BB520 AESCULAP  No. 20</t>
  </si>
  <si>
    <t>IODIGER ESPUMA 8% ESPUM TOP  FCO X 60ML</t>
  </si>
  <si>
    <t>JERINGA 3PARTES C/A 20ML REF JEHL006  21GX1 PULG 1/2 PULG</t>
  </si>
  <si>
    <t>JERINGA 3PARTES C/A 3ML REF JEHL002 21GX1 PULG 1/2 PULG</t>
  </si>
  <si>
    <t>JERINGA 3PARTES C/A 5ML REF JEHL004 21GX1 PULG 1/2 PULG</t>
  </si>
  <si>
    <t>JERINGA A 3 PARTES CON AGUJA  RYMCO  50ML</t>
  </si>
  <si>
    <t>JERINGA DESECHABLE SIN AGUJA REF 302562 BD 20ML</t>
  </si>
  <si>
    <t>JERINGA DESECHABLE REF 302499 BD 10ML - 21G X 1 1/2</t>
  </si>
  <si>
    <t>JERINGA DESECHABLE REF 308612 BD 3ML - 21G X 1 1/2 PULG</t>
  </si>
  <si>
    <t>JERINGA DESECHABLE REF 302495 BD 5ML - 21G X 1 1/2</t>
  </si>
  <si>
    <t>JERINGA DESECHABLE SIN AGUJA REF 309653 50ML</t>
  </si>
  <si>
    <t>JERINGA HIPODERMICA REF 990407 3ML - 21G X 1 1/2 PULG</t>
  </si>
  <si>
    <t>JERINGA PARA INSULINA REF 326713 0.5ML - 30G X 13MM</t>
  </si>
  <si>
    <t>JERINGA PLASTICO ASEPTO REF 7-6614-02  60 ML</t>
  </si>
  <si>
    <t>KENACORT AIA 50MG/5ML(10MG/ML) SUSP INY</t>
  </si>
  <si>
    <t>KENACORT AIA 50MG/5ML(10MG/ML) SUSP INY INST</t>
  </si>
  <si>
    <t>KETAMINA 500MG/10ML(50MG/ML) SOL INY</t>
  </si>
  <si>
    <t>KETOPROFENO 100MG/2ML(50MG/ML) SOL INY INST</t>
  </si>
  <si>
    <t>KETOROLACO 30MG/ML SOL INY INST</t>
  </si>
  <si>
    <t>LACTATO RINGER  SOL INY  BOL X 1000ML</t>
  </si>
  <si>
    <t>HOM 388832 LACTATO RINGER USP (HARTMANN)  SOL INY 500ML</t>
  </si>
  <si>
    <t>LIDOCAINA 2% SOL INY  CAJ X 50AMP X 10ML</t>
  </si>
  <si>
    <t>LINER SEMI-RIGIDO SOLIDIFI UND  1000ML + 500ML</t>
  </si>
  <si>
    <t>LINER SEMI-RIGIDO SOLIDIFICANT  3000ML + 1000ML</t>
  </si>
  <si>
    <t>MARCADOR DE PIEL QX CON REGLA REF 31145900</t>
  </si>
  <si>
    <t>MASCARA FACIAL DE ANESTESIA REF HK-MZA-4 ROJO</t>
  </si>
  <si>
    <t>MASCARA FACIAL DE ANESTESIA REF HK-MZA-5 AZUL</t>
  </si>
  <si>
    <t>MASCARA FACIAL DE ANESTESIA REF HK-MZB-2 AMARILLO</t>
  </si>
  <si>
    <t>MASCARA FACIAL DE ANESTESIA REF HK-MZB-3 VERDE</t>
  </si>
  <si>
    <t>MASCARA OXIGENO REF 63-409 GLOBAL HEALTH CARE  ADULTO</t>
  </si>
  <si>
    <t>MASCARA OXIGENO REF 63-406 GLOBAL HEALTH CARE  PEDIATRICA</t>
  </si>
  <si>
    <t>MECHA GINECOLOGICA ELEMENTO REF 0383 SHERLEG  2PULG X 32 PULG</t>
  </si>
  <si>
    <t>MECHA DRENAJE NASAL ESTERIL  REF 2248 STERISPONGES 3/8PULG X 24PULG</t>
  </si>
  <si>
    <t>MEDIA ANTIEMBOLICA T.V.P REF 101098 NO-VARIX TALLA L</t>
  </si>
  <si>
    <t>MEDIA ANTIEMBOL T.V.P MEDIANA REF 101098 PARTALLA M</t>
  </si>
  <si>
    <t>GUANTE QUIRURGICO ESTERIL REF 1253  6.5</t>
  </si>
  <si>
    <t>GUANTE QUIRURGICO ESTERIL REF 1277  7.5</t>
  </si>
  <si>
    <t xml:space="preserve">GUANTE QUIRURGICO ESTERIL REF 1284  8 </t>
  </si>
  <si>
    <t>MEPERIDINA 100MG/2ML(50MG/ML) SOL INY MINSALUD FNE</t>
  </si>
  <si>
    <t>ROXICAINA SE 100MG/10ML(1%) SOL INY</t>
  </si>
  <si>
    <t>HOM 388812 ROXICAINA SE 200MG/10ML(2%) SOL INY</t>
  </si>
  <si>
    <t>RPQ ACETAMINOFEN 500MG TAB INST</t>
  </si>
  <si>
    <t>SERAFOL 200MG/20ML(1%) EMUL INY INST</t>
  </si>
  <si>
    <t>SET PRIMARIO CON CLAVE REF 14001 PLUM  272CM X 19ML</t>
  </si>
  <si>
    <t xml:space="preserve">LACTATO DE RINGER (SOLUCION HARTMAN) SOL INY 500ML </t>
  </si>
  <si>
    <t>AGUJA DESECHABLE 18G X 1 1/2 PULG REF 302347</t>
  </si>
  <si>
    <t>AGUJA HIPODERMICA 16G X 1.1/2 PULG</t>
  </si>
  <si>
    <t xml:space="preserve">AGUJA HIPODERMICA 22G X 1 1/2 PULG REF ZC21B  </t>
  </si>
  <si>
    <t>AGUJA HIPODERMICA 24G X 1 PULG</t>
  </si>
  <si>
    <t>AGUJA HIPODERMICA 30 X 1/2 REF 305107</t>
  </si>
  <si>
    <t>AGUJA HIPODERMICA 21G X 1 PULG 1/2 PULG</t>
  </si>
  <si>
    <t>AGUJA HIPODERMICA 26X1/2</t>
  </si>
  <si>
    <t>AGUJA SPINOCAN REF 4507908  22G X 3 1/2 PULG</t>
  </si>
  <si>
    <t>AGUJA SPINOCAN REF 4501390 18G X 3 1/2 PULG</t>
  </si>
  <si>
    <t>AGUJA SPINOCAN 27G X 3 1/2 PU REF 4503902</t>
  </si>
  <si>
    <t>AGUJA SPINOCAN 26G X 3 1/2 PU REF 4502906</t>
  </si>
  <si>
    <t>AGUJA SPINOCAN 25G X 3 1/2 PU REF 4505905</t>
  </si>
  <si>
    <t>SPONGOSTAN ESTANDAR 7CM X 5CM REF MS0002</t>
  </si>
  <si>
    <t>CATETER INTRAVENOSO PERIFERICO REF 381834 20G X 1.16PULG</t>
  </si>
  <si>
    <t>CATETER INTRAVENOSO PERIFERICO REF 381844 18G X 1.16PULG</t>
  </si>
  <si>
    <t>GASA ESTERIL CURACION REF 2211 STERISPONGES 7.5CM X 7.5CM</t>
  </si>
  <si>
    <t>TUBO SUCCION CON CONECTOR REF 8888301614  6MM X 3.1MM</t>
  </si>
  <si>
    <t>TUBO SUCCION SIN CONECTOR REF 8888301515  5MM X 1.8MM</t>
  </si>
  <si>
    <t>388908 MORFINA CLORHIDRATO 10MG/ML SOL INY 1ML</t>
  </si>
  <si>
    <t>QUIRUCIDAL VERDE (1+4)% JAB LIQ 120ML</t>
  </si>
  <si>
    <t>CATGUT CROMADO 1 CT-1 REF 925T 90CM MARRON</t>
  </si>
  <si>
    <t>CATGUT CROMADO 2-0 CT-1 REF 923T 90CM MARRON</t>
  </si>
  <si>
    <t>CATGUT CROMADO 2-0 SH 7 REF G123T 70CM MARRON</t>
  </si>
  <si>
    <t>CATGUT CROMADO 3-0 SH REF G122T  70CM MARRON</t>
  </si>
  <si>
    <t>CATGUT CROMADO 4-0 RB-1 REF U203T  70CM MARRON</t>
  </si>
  <si>
    <t>CATGUT CROMADO 4-0 SH 7 REF G121T 70CM MARRON</t>
  </si>
  <si>
    <t>CATGUT CROMADO 5-0 RB-1 REF U202T 70CM MARRON</t>
  </si>
  <si>
    <t>ETHIBOND EXCEL 0 CT-2 7 REF B412H 75 CM VERDE</t>
  </si>
  <si>
    <t>ETHIBOND EXCEL 2-0 CT-2 REF B411H 75 CM VERDE</t>
  </si>
  <si>
    <t>ETHIBOND EXCEL 5 V-40 REF MB46G 4X75 CM VERDE</t>
  </si>
  <si>
    <t>ETHIBOND EXCEL 0 CT-1 REF B424H 75 CM VERDE</t>
  </si>
  <si>
    <t>ETHILON 5/0 45CM NEGRO P3 REF P698T</t>
  </si>
  <si>
    <t>ETHILON 3-0 PS-1 REF P1663T 45CM NEGRO</t>
  </si>
  <si>
    <t>ETHILON 10-0 BV130-5 REF W2810  13CM NEGRO</t>
  </si>
  <si>
    <t>ETHILON 4-0 PS-2 REF P1667T  45CM NEGRO</t>
  </si>
  <si>
    <t>ETHILON 5-0 PS-2 REF P1666T  45CM NEGRO</t>
  </si>
  <si>
    <t>ETHILON 8-0 BV130-5 REF W2808  13CM NEGRO</t>
  </si>
  <si>
    <t>ETHILON 9-0 BV130-4 13 REF W2813 13CM NEGRO</t>
  </si>
  <si>
    <t>PROLENE 0 CT-1 75CM REF REF 8424T 75CM AZUL</t>
  </si>
  <si>
    <t>PROLENE 0 CT-2 75CM REF REF 8412T 75CM AZUL</t>
  </si>
  <si>
    <t>PROLENE 1 CT-1 REF 8425H 75CM AZUL</t>
  </si>
  <si>
    <t>PROLENE 2-0 CT-1 REF 8423T 75CM AZUL</t>
  </si>
  <si>
    <t>PROLENE 2-0 CT-2 REF 8411T 75CM AZUL</t>
  </si>
  <si>
    <t>PROLENE 2-0 KS 75CM REF REF 8623H 75CM AZUL</t>
  </si>
  <si>
    <t>PROLENE 3-0 KS 75CM REF REF 8622H 75CM AZUL</t>
  </si>
  <si>
    <t>PROLENE 4-0 (2)RB-1 75 REF AT957T  75CM AZUL</t>
  </si>
  <si>
    <t>PROLENE 4-0 SC-20 45C REF 8183T 45CM AZUL</t>
  </si>
  <si>
    <t>PROLENE 5-0 (2)RB-1 75C REF 9556T 75CM AZUL</t>
  </si>
  <si>
    <t>PROLENE 5-0 P-3 REF P8698T 45CM AZUL</t>
  </si>
  <si>
    <t>PROLENE 5-0 PS-2 REF P8686T 45CM AZUL</t>
  </si>
  <si>
    <t>PROLENE 6-0 (2)C-1 REF 8726T 60CM AZUL</t>
  </si>
  <si>
    <t>PROLENE 6-0 P-1 REF P8697T 45CM AZUL</t>
  </si>
  <si>
    <t>PROLENE 4-0 PS-2-45CM AZUL REF 8682T</t>
  </si>
  <si>
    <t>PROLENE 3-0 PS-1-45CM AZUL REF P8663T</t>
  </si>
  <si>
    <t>SEDA 0 SH REF K834H 75CM NEGRA</t>
  </si>
  <si>
    <t>SEDA 2-0 KS 75CM REF 62 REF 623H 75CM NEGRA</t>
  </si>
  <si>
    <t>SEDA 2-0 S/A 75CM REF S REF SA85T 75CM NEGRA</t>
  </si>
  <si>
    <t>SEDA 2-0 SC-26 REF 185T 45CM NEGRA</t>
  </si>
  <si>
    <t>SEDA 3-0 SC-24 45CM REF REF 184T 45CM NEGRA</t>
  </si>
  <si>
    <t>SEDA 4-0 SC-20 45CM REF REF 183T 45CM NEGRA</t>
  </si>
  <si>
    <t>VICRYL REF VKMM 6 PULG X 6 PULG (15X15CM)</t>
  </si>
  <si>
    <t>VICRYL 4-0 SH PLUS ANTIBACT REF VCP315H 70CM</t>
  </si>
  <si>
    <t>VICRYL 0 CT-1 90CM REF REF J346H 90CM VIOLETA</t>
  </si>
  <si>
    <t>VICRYL 1-0 CT-1 90CM R REF J347H 90CM VIOLETA</t>
  </si>
  <si>
    <t>VICRYL 3-0 SC-20 70CM R REF J123H 70CM VIOLETA</t>
  </si>
  <si>
    <t>VICRYL 3-0 SH-1 70CM R REF J311H 70CM VIOLETA</t>
  </si>
  <si>
    <t>VICRYL 4-0 P-3 45CM REF REF JP494G 45CM VIOLETA</t>
  </si>
  <si>
    <t>VICRYL 4-0 RB-1 70CM R REF J304H 70CM VIOLETA</t>
  </si>
  <si>
    <t>VICRYL 5-0 P-3 REF JP493G 45CM VIOLETA</t>
  </si>
  <si>
    <t>VICRYL 6-0 P-3 45CM REF REF JP492G 45CM VIOLETA</t>
  </si>
  <si>
    <t>VICRYL 6-0 RB-1 REF J302H 70CM</t>
  </si>
  <si>
    <t>VICRYL 7-0 (2)TG140-8 REF J546G 45CM VIOLETA</t>
  </si>
  <si>
    <t>VICRYL 0 CT-1 90CM REF XYVCP346H 90CM VIOLETA</t>
  </si>
  <si>
    <t>VICRYL 1 CT-1 REF XYVCP347H 90CM VIOLETA</t>
  </si>
  <si>
    <t>VICRYL 2-0 CT-1 REF XYVCP345H 90CM VIOLETA</t>
  </si>
  <si>
    <t>VICRYL 2-0 SH REF XYVCP317H 70CM VIOLETA</t>
  </si>
  <si>
    <t>VICRYL 3-0 SH PLUS REF XYVCP316H 70CM VIOLETA</t>
  </si>
  <si>
    <t>VICRYL 4-0 RB-1 REF XYVCP304H 70CM VIOLETA</t>
  </si>
  <si>
    <t>VICRYL 3-0 SH-1 REF XYVCP311H 70CM VIOLETA</t>
  </si>
  <si>
    <t>VICRYL 5-0 RB-1 REF XYVCP303H 70CM VIOLETA</t>
  </si>
  <si>
    <t>VICRYL 4-0 RAPID PS-2 REF VR9922G 75CM VIOLETA</t>
  </si>
  <si>
    <t>VICRYL 5-0 P-1 REF VR9915G 45CM VIOLETA</t>
  </si>
  <si>
    <t>PDS II PLUS 0 CT-1 REF PDP340H 70 CM</t>
  </si>
  <si>
    <t>PDS II  5-0 PC-3 REF Z844G 45CM</t>
  </si>
  <si>
    <t>PDS II 2-0 SH REF Z317H 70 CM</t>
  </si>
  <si>
    <t>PDS II 4-0 (2)RB-1 REF W9109H 90 CM</t>
  </si>
  <si>
    <t>PDS II 5-0 (2)RB-1 REF W9108H 90 CM</t>
  </si>
  <si>
    <t>NITRILO REF GUNS006 TALLA 6 1/2</t>
  </si>
  <si>
    <t>NITRILO REF GUNS007 TALLA 7</t>
  </si>
  <si>
    <t>NITRILO REF GUNS008 TALLA 7 1/2</t>
  </si>
  <si>
    <t>NITRILO REF GUNS009 TALLA 8</t>
  </si>
  <si>
    <t>STERI STRIP</t>
  </si>
  <si>
    <t xml:space="preserve"> ETHIBOND</t>
  </si>
  <si>
    <t>MONOCRYL PLUS 3-0 PS-2 REF MCP427H 70 CM</t>
  </si>
  <si>
    <t>MONOCRYL PLUS 4-0 PS-2 REF MCP496G 45 CM</t>
  </si>
  <si>
    <t>MONOCRYL PLUS 5-0 P-1 REF MCP490G 45 CM</t>
  </si>
  <si>
    <t>CAPROFYL 2-0 SH 70 CM REF CF123T 70 CM VIOLETA</t>
  </si>
  <si>
    <t>CAPROFYL 2-0 CT-1 90 C REF CF923T 90 CM VIOLETA</t>
  </si>
  <si>
    <t>CAPROFYL 3-0 SH 70 CM REF CF122T 70 CM VIOLETA</t>
  </si>
  <si>
    <t>SUTURA ACERO ACIFLEX 5 CCS 45CM  REF M653G</t>
  </si>
  <si>
    <t>SUTURA CATGUT SIMPLE 3-0 S/A REF S102SH 150CM AMARILLO</t>
  </si>
  <si>
    <t xml:space="preserve">CONSIGNACION </t>
  </si>
  <si>
    <t xml:space="preserve">SPINOCAN </t>
  </si>
  <si>
    <t xml:space="preserve">JERINGA </t>
  </si>
  <si>
    <t>RESERVORIO &amp; DREN</t>
  </si>
  <si>
    <t>JER INSULINA REF 326678 1ML - 31G X 6MM</t>
  </si>
  <si>
    <t xml:space="preserve">JER TUBERCULINA 302579 1ML 25G X 5/8 </t>
  </si>
  <si>
    <t>JER ASEPTO REF LM-86-3032 LM 60ONZ</t>
  </si>
  <si>
    <t>LIGACLIP EN TITANIO MEDIANO R REF LT200 BLANCO</t>
  </si>
  <si>
    <t>V-CLIP DE LIGACION REF 0301-06M  AZUL</t>
  </si>
  <si>
    <t>PAQUETE CIRUGIA GENERAL REF PT10032ES</t>
  </si>
  <si>
    <t>PAQUETE QUIRURGICO ESTERIL REF 1321</t>
  </si>
  <si>
    <t>PARACETAMOL 1000MG/100ML(10MG/ML) SOL INY</t>
  </si>
  <si>
    <t>PLACA PACIENTE PEDIATRICA REF E751025</t>
  </si>
  <si>
    <t>PROPOFOL 1% EMUL INY CAJ X 10VIALX20ML</t>
  </si>
  <si>
    <t>HOM 388836 RINGER Y LACTATO DE NA  SOL IRRIG  BOL X 3000ML</t>
  </si>
  <si>
    <t>INTRODUCTOR ARTERIA 7FR X 11C REF PSI7F11038</t>
  </si>
  <si>
    <t>CATETER CLOSURE FAST REF CF7-7-100</t>
  </si>
  <si>
    <t>SET HEMORROIDE REF PPH03 ETHICON  33MM</t>
  </si>
  <si>
    <t>APOSITO OPSITE POST-OP REF 66000712(15CM X 8CM)</t>
  </si>
  <si>
    <t>APOSITO REF 412009 AQUACEL 9X10CM</t>
  </si>
  <si>
    <t>APOSITO REF 412011 AQUACEL 9X25CM</t>
  </si>
  <si>
    <t>APOSITO REF 420629 AQUACEL AG FOAM  21X21CM</t>
  </si>
  <si>
    <t>AGUJA STIMUPLEX 100mm ULTRA 360 REF 4892510-04</t>
  </si>
  <si>
    <t>AGUJA STIMUPLEX  ULTRA 360 REF 4892508-04</t>
  </si>
  <si>
    <t>AGUJA STIMUPLEX 50mm ULTRA 360 REF 4892505-04</t>
  </si>
  <si>
    <t>AGUJA HIPODERMICA 18G X 1 1/2 PULG</t>
  </si>
  <si>
    <t>GUANTE ESTERIL LATEX ALFASAFE  TALLA 8.0</t>
  </si>
  <si>
    <t>MEDIA ANTIEMBOLICA MUSLO REF 3416LF CAJ X 6BOLX1PAR COVIDIEN  MEDIANA REGULAR BN EXENTO-DC.417/2020</t>
  </si>
  <si>
    <t>ROXICAINA SE 200MG/20ML(1%) SOL INY  FCO X 20ML</t>
  </si>
  <si>
    <t>GASA PRECOR NO TEJ EST REF 1814502  7.5CM X 7.5CM</t>
  </si>
  <si>
    <t>GUANTE ESTERIL LATEX S/POLVO  CAJ X 50PAR NEWMEK  TALLA 7</t>
  </si>
  <si>
    <r>
      <rPr>
        <b/>
        <sz val="11"/>
        <color theme="1"/>
        <rFont val="Calibri"/>
        <family val="2"/>
        <scheme val="minor"/>
      </rPr>
      <t>S (</t>
    </r>
    <r>
      <rPr>
        <sz val="11"/>
        <color theme="1"/>
        <rFont val="Calibri"/>
        <family val="2"/>
        <scheme val="minor"/>
      </rPr>
      <t>SOLICITADO</t>
    </r>
    <r>
      <rPr>
        <b/>
        <sz val="11"/>
        <color theme="1"/>
        <rFont val="Calibri"/>
        <family val="2"/>
        <scheme val="minor"/>
      </rPr>
      <t>) - D (</t>
    </r>
    <r>
      <rPr>
        <sz val="11"/>
        <color theme="1"/>
        <rFont val="Calibri"/>
        <family val="2"/>
        <scheme val="minor"/>
      </rPr>
      <t>DESPACHADO</t>
    </r>
    <r>
      <rPr>
        <b/>
        <sz val="11"/>
        <color theme="1"/>
        <rFont val="Calibri"/>
        <family val="2"/>
        <scheme val="minor"/>
      </rPr>
      <t>) - DEV (</t>
    </r>
    <r>
      <rPr>
        <sz val="11"/>
        <color theme="1"/>
        <rFont val="Calibri"/>
        <family val="2"/>
        <scheme val="minor"/>
      </rPr>
      <t>DEVOLUCIÓN</t>
    </r>
    <r>
      <rPr>
        <b/>
        <sz val="11"/>
        <color theme="1"/>
        <rFont val="Calibri"/>
        <family val="2"/>
        <scheme val="minor"/>
      </rPr>
      <t>) -  T (</t>
    </r>
    <r>
      <rPr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</si>
  <si>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>S (</t>
    </r>
    <r>
      <rPr>
        <sz val="9"/>
        <color theme="1"/>
        <rFont val="Calibri"/>
        <family val="2"/>
        <scheme val="minor"/>
      </rPr>
      <t>SOLICITADO</t>
    </r>
    <r>
      <rPr>
        <b/>
        <sz val="9"/>
        <color theme="1"/>
        <rFont val="Calibri"/>
        <family val="2"/>
        <scheme val="minor"/>
      </rPr>
      <t>) - D (</t>
    </r>
    <r>
      <rPr>
        <sz val="9"/>
        <color theme="1"/>
        <rFont val="Calibri"/>
        <family val="2"/>
        <scheme val="minor"/>
      </rPr>
      <t>DESPACHADO</t>
    </r>
    <r>
      <rPr>
        <b/>
        <sz val="9"/>
        <color theme="1"/>
        <rFont val="Calibri"/>
        <family val="2"/>
        <scheme val="minor"/>
      </rPr>
      <t>) - DEV (</t>
    </r>
    <r>
      <rPr>
        <sz val="9"/>
        <color theme="1"/>
        <rFont val="Calibri"/>
        <family val="2"/>
        <scheme val="minor"/>
      </rPr>
      <t>DEVOLUCIÓN</t>
    </r>
    <r>
      <rPr>
        <b/>
        <sz val="9"/>
        <color theme="1"/>
        <rFont val="Calibri"/>
        <family val="2"/>
        <scheme val="minor"/>
      </rPr>
      <t>) -  T (</t>
    </r>
    <r>
      <rPr>
        <sz val="9"/>
        <color theme="1"/>
        <rFont val="Calibri"/>
        <family val="2"/>
        <scheme val="minor"/>
      </rPr>
      <t>TOTAL</t>
    </r>
    <r>
      <rPr>
        <b/>
        <sz val="9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</si>
  <si>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S (</t>
    </r>
    <r>
      <rPr>
        <sz val="11"/>
        <color theme="1"/>
        <rFont val="Calibri"/>
        <family val="2"/>
        <scheme val="minor"/>
      </rPr>
      <t>SOLICITADO</t>
    </r>
    <r>
      <rPr>
        <b/>
        <sz val="11"/>
        <color theme="1"/>
        <rFont val="Calibri"/>
        <family val="2"/>
        <scheme val="minor"/>
      </rPr>
      <t>) - D (</t>
    </r>
    <r>
      <rPr>
        <sz val="11"/>
        <color theme="1"/>
        <rFont val="Calibri"/>
        <family val="2"/>
        <scheme val="minor"/>
      </rPr>
      <t>DESPACHADO</t>
    </r>
    <r>
      <rPr>
        <b/>
        <sz val="11"/>
        <color theme="1"/>
        <rFont val="Calibri"/>
        <family val="2"/>
        <scheme val="minor"/>
      </rPr>
      <t>) - DEV (</t>
    </r>
    <r>
      <rPr>
        <sz val="11"/>
        <color theme="1"/>
        <rFont val="Calibri"/>
        <family val="2"/>
        <scheme val="minor"/>
      </rPr>
      <t>DEVOLUCIÓN</t>
    </r>
    <r>
      <rPr>
        <b/>
        <sz val="11"/>
        <color theme="1"/>
        <rFont val="Calibri"/>
        <family val="2"/>
        <scheme val="minor"/>
      </rPr>
      <t>) -  T (</t>
    </r>
    <r>
      <rPr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)</t>
    </r>
  </si>
  <si>
    <t>ONDAX 8MG/4ML(2MG/ML) SOL INY INST AMP</t>
  </si>
  <si>
    <t>GUANTE QUIRURGICO  CAJ X 50 PRECISSION  No. 7.5 BN EXENTO-DC.417/2020</t>
  </si>
  <si>
    <t>GUANTE QUIRURGICO PRECISION No 6.5 BN EXENTO-DC.417/2020</t>
  </si>
  <si>
    <t>ONDAX 4MG/2ML(2MG/ML) SOL INY INST CAJ X 1AMP X 2ML</t>
  </si>
  <si>
    <t>GUANTE ESTERIL LATEX REF GULS002 ALFASAFE  TALLA 7.0</t>
  </si>
  <si>
    <t>CEFAZOLINA 1GR POLV INY INST CAJ X 10VIAL VITALIS</t>
  </si>
  <si>
    <t xml:space="preserve">MEDIA ANTIEMBOLICA MUSLO MEDIANA REGULAR </t>
  </si>
  <si>
    <t>MEDIA ANTIEMBOLICA MUSLO COVIDIEN  MEDIANA REGULAR BN EXENTO-DC.417/2020</t>
  </si>
  <si>
    <t>MEDIA ANTIEMBOLICA MUSLO LARGA REGULAR BN EXENTO-DC.417/2020</t>
  </si>
  <si>
    <t>MEDIA ANTIEMBOLICA MUSLO MEDIANA REGULAR BN EXENTO-DC.417/2020</t>
  </si>
  <si>
    <t>DIPIRONA SODICA 2.5GR/5ML(0.5GR/ML) SOL INY INST CAJ X 100AMP FARMIONNI SCALPI SA</t>
  </si>
  <si>
    <t>FABIO ALFONSO SUAREZ ROMERO</t>
  </si>
  <si>
    <t xml:space="preserve">JERINGA A 3 PARTES CON AGUJA  5ML </t>
  </si>
  <si>
    <t>GUANTE ESTERIL LATEX S/TALCO REF GULS001  TALLA 6.5</t>
  </si>
  <si>
    <t xml:space="preserve">SALEJ SORAYA </t>
  </si>
  <si>
    <t xml:space="preserve">SALA:  </t>
  </si>
  <si>
    <r>
      <rPr>
        <b/>
        <sz val="14"/>
        <color theme="1"/>
        <rFont val="Montserrat"/>
      </rPr>
      <t>S (</t>
    </r>
    <r>
      <rPr>
        <sz val="14"/>
        <color theme="1"/>
        <rFont val="Montserrat"/>
      </rPr>
      <t>SOLICITADO</t>
    </r>
    <r>
      <rPr>
        <b/>
        <sz val="14"/>
        <color theme="1"/>
        <rFont val="Montserrat"/>
      </rPr>
      <t>) - D (</t>
    </r>
    <r>
      <rPr>
        <sz val="14"/>
        <color theme="1"/>
        <rFont val="Montserrat"/>
      </rPr>
      <t>DESPACHADO</t>
    </r>
    <r>
      <rPr>
        <b/>
        <sz val="14"/>
        <color theme="1"/>
        <rFont val="Montserrat"/>
      </rPr>
      <t>) - DEV (</t>
    </r>
    <r>
      <rPr>
        <sz val="14"/>
        <color theme="1"/>
        <rFont val="Montserrat"/>
      </rPr>
      <t>DEVOLUCIÓN</t>
    </r>
    <r>
      <rPr>
        <b/>
        <sz val="14"/>
        <color theme="1"/>
        <rFont val="Montserrat"/>
      </rPr>
      <t>) -  T (</t>
    </r>
    <r>
      <rPr>
        <sz val="14"/>
        <color theme="1"/>
        <rFont val="Montserrat"/>
      </rPr>
      <t>TOTAL</t>
    </r>
    <r>
      <rPr>
        <b/>
        <sz val="14"/>
        <color theme="1"/>
        <rFont val="Montserrat"/>
      </rPr>
      <t>)</t>
    </r>
  </si>
  <si>
    <t>A-FAR-SF-PR-003-FO-020</t>
  </si>
  <si>
    <t>HOJA DE GASTOS CIRUGIA- FARMACIA CECIMIN -ARTROSCOPIA DE RODILLA Y TOBILLO         A-FAR-SF-PR-003-FO-004</t>
  </si>
  <si>
    <t>HOJA DE GASTOS CIRUGIA - FARMACIA CECIMIN -MANO GRANDE  A-FAR-SF-PR-003-FO-005</t>
  </si>
  <si>
    <t>HOJA DE GASTOS CIRUGIA - FARMACIA CECIMIN -ARTOSCOPIA HOMBRO  A-FAR-SF-PR-003-FO-006</t>
  </si>
  <si>
    <t>HOJA DE GASTOS CIRUGIA - FARMACIA CECIMIN -MANO PEQUEÑA  A-FAR-SF-PR-003-FO-007</t>
  </si>
  <si>
    <t>HOJA DE GASTOS CIRUGIA - FARMACIA CECIMIN -PIE GRANDE A-FAR-SF-PR-003-FO-008</t>
  </si>
  <si>
    <t>HOJA DE GASTOS CIRUGIA - FARMACIA CECIMIN -PIE PEQUEÑO A-FAR-SF-PR-003-FO-009</t>
  </si>
  <si>
    <t>HOJA DE GASTOS CIRUGIA - FARMACIA CECIMIN -CIRUGIA PEQUEÑA CON ANESTESIA A-FAR-SF-PR-003-FO-010</t>
  </si>
  <si>
    <t>HOJA DE GASTOS CIRUGÍA - FARMACIA CECIMIN -NIÑOS A-FAR-SF-PR-003-FO-011</t>
  </si>
  <si>
    <t>HOJA DE GASTOS CIRUGIA - FARMACIA CECIMIN -CIRUGIA GENERAL PLASTICA  A-FAR-SF-PR-003-FO-012</t>
  </si>
  <si>
    <t>HOJA DE GASTOS CIRUGIA - FARMACIA CECIMIN -CIRUGIA GENERAL  A-FAR-SF-PR-003-FO-013</t>
  </si>
  <si>
    <t>HOJA DE GASTOS CIRUGIA - FARMACIA CECIMIN -CIRUGIA LOCAL A-FAR-SF-PR-003-FO-014</t>
  </si>
  <si>
    <t>HOJA DE GASTOS CIRUGIA - FARMACIA CECIMIN -NARIZ Y AMIGDALAS A-FAR-SF-PR-003-FO-015</t>
  </si>
  <si>
    <t>HOJA DE GASTOS CIRUGIA - FARMACIA CECIMIN -REEMPLAZO RODILLA A-FAR-SF-PR-003-FO-016</t>
  </si>
  <si>
    <t>HOJA DE GASTOS CIRUGIA - FARMACIA CECIMIN -ODONTOLOGIA A-FAR-SF-PR-003-FO-017</t>
  </si>
  <si>
    <t>HOJA DE GASTOS CIRUGIA - FARMACIA CECIMIN -LARINGOSCOPIA A-FAR-SF-PR-003-FO-018</t>
  </si>
  <si>
    <t>HOJA DE GASTOS CIRUGIA - FARMACIA CECIMIN -SUTURAS   A-FAR-SF-PR-003-FO-019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</si>
</sst>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</font>
    <font>
      <sz val="10"/>
      <color theme="1"/>
      <name val="Montserrat"/>
    </font>
    <font>
      <b/>
      <sz val="16"/>
      <color theme="1"/>
      <name val="Montserrat"/>
    </font>
    <font>
      <b/>
      <sz val="10"/>
      <color theme="1"/>
      <name val="Montserrat"/>
    </font>
    <font>
      <b/>
      <sz val="11"/>
      <color theme="1"/>
      <name val="Montserrat"/>
    </font>
    <font>
      <b/>
      <sz val="12"/>
      <color theme="1"/>
      <name val="Montserrat"/>
    </font>
    <font>
      <b/>
      <sz val="14"/>
      <color theme="1"/>
      <name val="Montserrat"/>
    </font>
    <font>
      <sz val="14"/>
      <color theme="1"/>
      <name val="Montserrat"/>
    </font>
    <font>
      <b/>
      <sz val="10"/>
      <color theme="0"/>
      <name val="Montserrat"/>
    </font>
    <font>
      <sz val="10"/>
      <color theme="0"/>
      <name val="Montserrat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44">
    <xf numFmtId="0" fontId="0" fillId="0" borderId="0"/>
    <xf numFmtId="0" fontId="6" fillId="0" borderId="0"/>
    <xf numFmtId="0" fontId="14" fillId="0" borderId="0"/>
    <xf numFmtId="0" fontId="17" fillId="0" borderId="0" applyNumberFormat="0" applyFill="0" applyBorder="0" applyAlignment="0" applyProtection="0"/>
    <xf numFmtId="0" fontId="18" fillId="0" borderId="77" applyNumberFormat="0" applyFill="0" applyAlignment="0" applyProtection="0"/>
    <xf numFmtId="0" fontId="19" fillId="0" borderId="78" applyNumberFormat="0" applyFill="0" applyAlignment="0" applyProtection="0"/>
    <xf numFmtId="0" fontId="20" fillId="0" borderId="79" applyNumberFormat="0" applyFill="0" applyAlignment="0" applyProtection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1" borderId="80" applyNumberFormat="0" applyAlignment="0" applyProtection="0"/>
    <xf numFmtId="0" fontId="25" fillId="12" borderId="81" applyNumberFormat="0" applyAlignment="0" applyProtection="0"/>
    <xf numFmtId="0" fontId="26" fillId="12" borderId="80" applyNumberFormat="0" applyAlignment="0" applyProtection="0"/>
    <xf numFmtId="0" fontId="27" fillId="0" borderId="82" applyNumberFormat="0" applyFill="0" applyAlignment="0" applyProtection="0"/>
    <xf numFmtId="0" fontId="28" fillId="13" borderId="83" applyNumberFormat="0" applyAlignment="0" applyProtection="0"/>
    <xf numFmtId="0" fontId="29" fillId="0" borderId="0" applyNumberFormat="0" applyFill="0" applyBorder="0" applyAlignment="0" applyProtection="0"/>
    <xf numFmtId="0" fontId="6" fillId="14" borderId="84" applyNumberFormat="0" applyFont="0" applyAlignment="0" applyProtection="0"/>
    <xf numFmtId="0" fontId="30" fillId="0" borderId="0" applyNumberFormat="0" applyFill="0" applyBorder="0" applyAlignment="0" applyProtection="0"/>
    <xf numFmtId="0" fontId="9" fillId="0" borderId="85" applyNumberFormat="0" applyFill="0" applyAlignment="0" applyProtection="0"/>
    <xf numFmtId="0" fontId="3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31" fillId="38" borderId="0" applyNumberFormat="0" applyBorder="0" applyAlignment="0" applyProtection="0"/>
  </cellStyleXfs>
  <cellXfs count="731">
    <xf numFmtId="0" fontId="0" fillId="0" borderId="0" xfId="0"/>
    <xf numFmtId="0" fontId="1" fillId="3" borderId="0" xfId="0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left"/>
    </xf>
    <xf numFmtId="0" fontId="2" fillId="3" borderId="6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6" xfId="0" applyFont="1" applyFill="1" applyBorder="1" applyAlignment="1"/>
    <xf numFmtId="0" fontId="2" fillId="3" borderId="6" xfId="0" applyFont="1" applyFill="1" applyBorder="1" applyAlignment="1">
      <alignment horizontal="left"/>
    </xf>
    <xf numFmtId="0" fontId="2" fillId="3" borderId="49" xfId="0" applyFont="1" applyFill="1" applyBorder="1" applyAlignment="1"/>
    <xf numFmtId="0" fontId="2" fillId="3" borderId="51" xfId="0" applyFont="1" applyFill="1" applyBorder="1" applyAlignment="1">
      <alignment horizontal="left"/>
    </xf>
    <xf numFmtId="0" fontId="2" fillId="3" borderId="51" xfId="0" applyFont="1" applyFill="1" applyBorder="1" applyAlignment="1"/>
    <xf numFmtId="0" fontId="1" fillId="3" borderId="8" xfId="0" applyFont="1" applyFill="1" applyBorder="1"/>
    <xf numFmtId="0" fontId="2" fillId="3" borderId="55" xfId="0" applyFont="1" applyFill="1" applyBorder="1" applyAlignment="1">
      <alignment horizontal="left"/>
    </xf>
    <xf numFmtId="0" fontId="2" fillId="3" borderId="11" xfId="0" applyFont="1" applyFill="1" applyBorder="1" applyAlignment="1">
      <alignment vertical="center"/>
    </xf>
    <xf numFmtId="0" fontId="1" fillId="3" borderId="57" xfId="0" applyFont="1" applyFill="1" applyBorder="1"/>
    <xf numFmtId="0" fontId="2" fillId="3" borderId="10" xfId="0" applyFont="1" applyFill="1" applyBorder="1" applyAlignment="1"/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3" borderId="44" xfId="0" applyFont="1" applyFill="1" applyBorder="1" applyAlignment="1"/>
    <xf numFmtId="0" fontId="4" fillId="3" borderId="0" xfId="0" applyFont="1" applyFill="1" applyAlignment="1">
      <alignment vertical="center"/>
    </xf>
    <xf numFmtId="0" fontId="1" fillId="3" borderId="54" xfId="0" applyFont="1" applyFill="1" applyBorder="1" applyAlignment="1">
      <alignment horizontal="center"/>
    </xf>
    <xf numFmtId="0" fontId="1" fillId="3" borderId="6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52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left"/>
    </xf>
    <xf numFmtId="0" fontId="1" fillId="3" borderId="39" xfId="0" applyFont="1" applyFill="1" applyBorder="1" applyAlignment="1">
      <alignment horizontal="left"/>
    </xf>
    <xf numFmtId="0" fontId="1" fillId="3" borderId="64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2" fillId="4" borderId="7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2" fillId="3" borderId="12" xfId="0" applyFont="1" applyFill="1" applyBorder="1" applyAlignment="1"/>
    <xf numFmtId="0" fontId="1" fillId="3" borderId="54" xfId="0" applyFont="1" applyFill="1" applyBorder="1"/>
    <xf numFmtId="0" fontId="1" fillId="3" borderId="58" xfId="0" applyFont="1" applyFill="1" applyBorder="1"/>
    <xf numFmtId="0" fontId="0" fillId="3" borderId="20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0" fillId="3" borderId="0" xfId="0" applyFont="1" applyFill="1"/>
    <xf numFmtId="0" fontId="12" fillId="3" borderId="0" xfId="0" applyFont="1" applyFill="1" applyAlignment="1">
      <alignment horizontal="center" vertical="center"/>
    </xf>
    <xf numFmtId="0" fontId="13" fillId="3" borderId="19" xfId="0" applyFont="1" applyFill="1" applyBorder="1" applyAlignment="1">
      <alignment horizontal="center"/>
    </xf>
    <xf numFmtId="0" fontId="13" fillId="3" borderId="31" xfId="0" applyFont="1" applyFill="1" applyBorder="1" applyAlignment="1">
      <alignment horizontal="center"/>
    </xf>
    <xf numFmtId="0" fontId="12" fillId="3" borderId="64" xfId="0" applyFont="1" applyFill="1" applyBorder="1"/>
    <xf numFmtId="0" fontId="12" fillId="3" borderId="63" xfId="0" applyFont="1" applyFill="1" applyBorder="1"/>
    <xf numFmtId="0" fontId="12" fillId="3" borderId="0" xfId="0" applyFont="1" applyFill="1"/>
    <xf numFmtId="0" fontId="0" fillId="7" borderId="0" xfId="0" applyFill="1"/>
    <xf numFmtId="0" fontId="1" fillId="6" borderId="3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left"/>
    </xf>
    <xf numFmtId="0" fontId="1" fillId="3" borderId="24" xfId="0" applyFont="1" applyFill="1" applyBorder="1" applyAlignment="1">
      <alignment horizontal="left"/>
    </xf>
    <xf numFmtId="0" fontId="1" fillId="2" borderId="71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left"/>
    </xf>
    <xf numFmtId="0" fontId="0" fillId="3" borderId="32" xfId="0" applyNumberFormat="1" applyFont="1" applyFill="1" applyBorder="1" applyAlignment="1">
      <alignment horizontal="center"/>
    </xf>
    <xf numFmtId="0" fontId="1" fillId="3" borderId="52" xfId="0" applyFont="1" applyFill="1" applyBorder="1"/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0" fillId="7" borderId="0" xfId="0" applyFill="1" applyAlignment="1">
      <alignment horizontal="right"/>
    </xf>
    <xf numFmtId="0" fontId="0" fillId="0" borderId="0" xfId="0" applyAlignment="1">
      <alignment horizontal="right"/>
    </xf>
    <xf numFmtId="0" fontId="0" fillId="7" borderId="0" xfId="0" applyNumberFormat="1" applyFill="1" applyAlignment="1">
      <alignment horizontal="right"/>
    </xf>
    <xf numFmtId="0" fontId="1" fillId="3" borderId="47" xfId="0" applyFont="1" applyFill="1" applyBorder="1" applyAlignment="1">
      <alignment horizontal="left"/>
    </xf>
    <xf numFmtId="0" fontId="1" fillId="3" borderId="39" xfId="0" applyFont="1" applyFill="1" applyBorder="1" applyAlignment="1">
      <alignment horizontal="left"/>
    </xf>
    <xf numFmtId="0" fontId="1" fillId="6" borderId="47" xfId="0" applyFont="1" applyFill="1" applyBorder="1" applyAlignment="1">
      <alignment horizontal="left"/>
    </xf>
    <xf numFmtId="0" fontId="1" fillId="6" borderId="39" xfId="0" applyFont="1" applyFill="1" applyBorder="1" applyAlignment="1">
      <alignment horizontal="left"/>
    </xf>
    <xf numFmtId="0" fontId="1" fillId="3" borderId="68" xfId="0" applyFont="1" applyFill="1" applyBorder="1" applyAlignment="1">
      <alignment horizontal="left"/>
    </xf>
    <xf numFmtId="0" fontId="1" fillId="3" borderId="69" xfId="0" applyFont="1" applyFill="1" applyBorder="1" applyAlignment="1">
      <alignment horizontal="left"/>
    </xf>
    <xf numFmtId="0" fontId="1" fillId="3" borderId="46" xfId="0" applyFont="1" applyFill="1" applyBorder="1" applyAlignment="1">
      <alignment horizontal="left"/>
    </xf>
    <xf numFmtId="0" fontId="1" fillId="3" borderId="38" xfId="0" applyFont="1" applyFill="1" applyBorder="1" applyAlignment="1">
      <alignment horizontal="left"/>
    </xf>
    <xf numFmtId="0" fontId="1" fillId="2" borderId="47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0" fontId="2" fillId="3" borderId="27" xfId="0" applyFont="1" applyFill="1" applyBorder="1" applyAlignment="1"/>
    <xf numFmtId="0" fontId="2" fillId="3" borderId="28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left"/>
    </xf>
    <xf numFmtId="0" fontId="11" fillId="3" borderId="47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0" fontId="1" fillId="6" borderId="47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" fillId="3" borderId="71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71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0" fillId="3" borderId="0" xfId="0" applyFill="1"/>
    <xf numFmtId="0" fontId="1" fillId="3" borderId="42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quotePrefix="1" applyFill="1" applyAlignment="1">
      <alignment horizontal="right"/>
    </xf>
    <xf numFmtId="0" fontId="1" fillId="3" borderId="18" xfId="0" applyFont="1" applyFill="1" applyBorder="1" applyAlignment="1">
      <alignment horizontal="left"/>
    </xf>
    <xf numFmtId="0" fontId="16" fillId="0" borderId="86" xfId="1" applyFont="1" applyBorder="1" applyAlignment="1">
      <alignment vertical="top" wrapText="1"/>
    </xf>
    <xf numFmtId="0" fontId="9" fillId="3" borderId="9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1" fillId="2" borderId="64" xfId="0" applyFont="1" applyFill="1" applyBorder="1"/>
    <xf numFmtId="0" fontId="1" fillId="2" borderId="0" xfId="0" applyFont="1" applyFill="1" applyBorder="1"/>
    <xf numFmtId="0" fontId="1" fillId="2" borderId="54" xfId="0" applyFont="1" applyFill="1" applyBorder="1"/>
    <xf numFmtId="0" fontId="2" fillId="6" borderId="47" xfId="0" applyFont="1" applyFill="1" applyBorder="1" applyAlignment="1">
      <alignment horizontal="center"/>
    </xf>
    <xf numFmtId="0" fontId="2" fillId="4" borderId="75" xfId="0" applyFont="1" applyFill="1" applyBorder="1" applyAlignment="1">
      <alignment horizontal="center" vertical="center"/>
    </xf>
    <xf numFmtId="0" fontId="2" fillId="4" borderId="88" xfId="0" applyFont="1" applyFill="1" applyBorder="1" applyAlignment="1">
      <alignment horizontal="center" vertical="center"/>
    </xf>
    <xf numFmtId="0" fontId="1" fillId="3" borderId="89" xfId="0" applyFont="1" applyFill="1" applyBorder="1" applyAlignment="1">
      <alignment horizontal="center"/>
    </xf>
    <xf numFmtId="0" fontId="1" fillId="3" borderId="90" xfId="0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3" borderId="91" xfId="0" applyFont="1" applyFill="1" applyBorder="1" applyAlignment="1">
      <alignment horizontal="left"/>
    </xf>
    <xf numFmtId="0" fontId="1" fillId="3" borderId="3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0" xfId="0"/>
    <xf numFmtId="0" fontId="13" fillId="3" borderId="16" xfId="0" applyFont="1" applyFill="1" applyBorder="1" applyAlignment="1">
      <alignment horizontal="center"/>
    </xf>
    <xf numFmtId="0" fontId="0" fillId="3" borderId="17" xfId="0" applyNumberFormat="1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1" fillId="3" borderId="70" xfId="0" applyFont="1" applyFill="1" applyBorder="1" applyAlignment="1">
      <alignment horizontal="left"/>
    </xf>
    <xf numFmtId="0" fontId="13" fillId="3" borderId="34" xfId="0" applyFont="1" applyFill="1" applyBorder="1" applyAlignment="1">
      <alignment horizontal="center"/>
    </xf>
    <xf numFmtId="0" fontId="0" fillId="3" borderId="35" xfId="0" applyNumberFormat="1" applyFont="1" applyFill="1" applyBorder="1" applyAlignment="1">
      <alignment horizontal="center"/>
    </xf>
    <xf numFmtId="0" fontId="13" fillId="3" borderId="71" xfId="0" applyFont="1" applyFill="1" applyBorder="1" applyAlignment="1">
      <alignment horizontal="center"/>
    </xf>
    <xf numFmtId="0" fontId="11" fillId="3" borderId="90" xfId="0" applyFont="1" applyFill="1" applyBorder="1" applyAlignment="1">
      <alignment horizontal="left"/>
    </xf>
    <xf numFmtId="0" fontId="2" fillId="4" borderId="27" xfId="0" applyFont="1" applyFill="1" applyBorder="1" applyAlignment="1">
      <alignment vertical="center"/>
    </xf>
    <xf numFmtId="0" fontId="4" fillId="3" borderId="68" xfId="0" applyFont="1" applyFill="1" applyBorder="1" applyAlignment="1">
      <alignment horizontal="left"/>
    </xf>
    <xf numFmtId="0" fontId="4" fillId="3" borderId="90" xfId="0" applyFont="1" applyFill="1" applyBorder="1" applyAlignment="1">
      <alignment horizontal="left"/>
    </xf>
    <xf numFmtId="0" fontId="11" fillId="3" borderId="92" xfId="0" applyFont="1" applyFill="1" applyBorder="1" applyAlignment="1">
      <alignment horizontal="left"/>
    </xf>
    <xf numFmtId="0" fontId="7" fillId="3" borderId="19" xfId="0" applyFont="1" applyFill="1" applyBorder="1" applyAlignment="1"/>
    <xf numFmtId="0" fontId="1" fillId="3" borderId="41" xfId="0" applyFont="1" applyFill="1" applyBorder="1" applyAlignment="1">
      <alignment horizontal="left"/>
    </xf>
    <xf numFmtId="0" fontId="1" fillId="3" borderId="30" xfId="0" applyFont="1" applyFill="1" applyBorder="1" applyAlignment="1">
      <alignment horizontal="left"/>
    </xf>
    <xf numFmtId="0" fontId="1" fillId="3" borderId="42" xfId="0" applyFont="1" applyFill="1" applyBorder="1" applyAlignment="1">
      <alignment horizontal="left"/>
    </xf>
    <xf numFmtId="0" fontId="4" fillId="3" borderId="70" xfId="0" applyFont="1" applyFill="1" applyBorder="1" applyAlignment="1">
      <alignment horizontal="left"/>
    </xf>
    <xf numFmtId="0" fontId="4" fillId="3" borderId="95" xfId="0" applyFont="1" applyFill="1" applyBorder="1" applyAlignment="1">
      <alignment horizontal="left"/>
    </xf>
    <xf numFmtId="0" fontId="4" fillId="3" borderId="9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1" fillId="3" borderId="47" xfId="0" applyFont="1" applyFill="1" applyBorder="1" applyAlignment="1">
      <alignment horizontal="left"/>
    </xf>
    <xf numFmtId="0" fontId="1" fillId="3" borderId="47" xfId="0" applyFont="1" applyFill="1" applyBorder="1" applyAlignment="1">
      <alignment horizontal="left"/>
    </xf>
    <xf numFmtId="0" fontId="1" fillId="3" borderId="39" xfId="0" applyFont="1" applyFill="1" applyBorder="1" applyAlignment="1">
      <alignment horizontal="left"/>
    </xf>
    <xf numFmtId="0" fontId="1" fillId="6" borderId="47" xfId="0" applyFont="1" applyFill="1" applyBorder="1" applyAlignment="1">
      <alignment horizontal="left"/>
    </xf>
    <xf numFmtId="0" fontId="1" fillId="6" borderId="39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2" borderId="6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left"/>
    </xf>
    <xf numFmtId="0" fontId="11" fillId="3" borderId="70" xfId="0" applyFont="1" applyFill="1" applyBorder="1" applyAlignment="1">
      <alignment horizontal="left"/>
    </xf>
    <xf numFmtId="0" fontId="1" fillId="6" borderId="30" xfId="0" applyFont="1" applyFill="1" applyBorder="1" applyAlignment="1">
      <alignment horizontal="center"/>
    </xf>
    <xf numFmtId="0" fontId="1" fillId="6" borderId="47" xfId="0" applyFont="1" applyFill="1" applyBorder="1" applyAlignment="1">
      <alignment horizontal="left"/>
    </xf>
    <xf numFmtId="0" fontId="1" fillId="6" borderId="39" xfId="0" applyFont="1" applyFill="1" applyBorder="1" applyAlignment="1">
      <alignment horizontal="left"/>
    </xf>
    <xf numFmtId="0" fontId="1" fillId="6" borderId="47" xfId="0" applyFont="1" applyFill="1" applyBorder="1" applyAlignment="1">
      <alignment horizontal="left"/>
    </xf>
    <xf numFmtId="0" fontId="1" fillId="6" borderId="39" xfId="0" applyFont="1" applyFill="1" applyBorder="1" applyAlignment="1">
      <alignment horizontal="left"/>
    </xf>
    <xf numFmtId="0" fontId="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27" xfId="0" applyFont="1" applyFill="1" applyBorder="1" applyAlignment="1"/>
    <xf numFmtId="0" fontId="9" fillId="3" borderId="28" xfId="0" applyFont="1" applyFill="1" applyBorder="1" applyAlignment="1">
      <alignment horizontal="left"/>
    </xf>
    <xf numFmtId="0" fontId="9" fillId="3" borderId="12" xfId="0" applyFont="1" applyFill="1" applyBorder="1" applyAlignment="1"/>
    <xf numFmtId="0" fontId="9" fillId="3" borderId="55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9" fillId="3" borderId="10" xfId="0" applyFont="1" applyFill="1" applyBorder="1" applyAlignment="1"/>
    <xf numFmtId="0" fontId="9" fillId="3" borderId="44" xfId="0" applyFont="1" applyFill="1" applyBorder="1" applyAlignment="1"/>
    <xf numFmtId="0" fontId="9" fillId="3" borderId="6" xfId="0" applyFont="1" applyFill="1" applyBorder="1" applyAlignment="1">
      <alignment horizontal="left"/>
    </xf>
    <xf numFmtId="0" fontId="9" fillId="3" borderId="10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46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0" fontId="0" fillId="3" borderId="47" xfId="0" applyFont="1" applyFill="1" applyBorder="1" applyAlignment="1">
      <alignment horizontal="left"/>
    </xf>
    <xf numFmtId="0" fontId="0" fillId="3" borderId="39" xfId="0" applyFont="1" applyFill="1" applyBorder="1" applyAlignment="1">
      <alignment horizontal="left"/>
    </xf>
    <xf numFmtId="0" fontId="0" fillId="3" borderId="42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left"/>
    </xf>
    <xf numFmtId="0" fontId="0" fillId="3" borderId="40" xfId="0" applyFont="1" applyFill="1" applyBorder="1" applyAlignment="1">
      <alignment horizontal="left"/>
    </xf>
    <xf numFmtId="0" fontId="0" fillId="2" borderId="20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left"/>
    </xf>
    <xf numFmtId="0" fontId="0" fillId="3" borderId="28" xfId="0" applyFont="1" applyFill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left"/>
    </xf>
    <xf numFmtId="0" fontId="0" fillId="2" borderId="30" xfId="0" applyFont="1" applyFill="1" applyBorder="1" applyAlignment="1">
      <alignment horizontal="center"/>
    </xf>
    <xf numFmtId="0" fontId="0" fillId="2" borderId="47" xfId="0" applyFont="1" applyFill="1" applyBorder="1" applyAlignment="1">
      <alignment horizontal="left"/>
    </xf>
    <xf numFmtId="0" fontId="0" fillId="2" borderId="39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left"/>
    </xf>
    <xf numFmtId="0" fontId="0" fillId="3" borderId="18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31" fillId="3" borderId="20" xfId="0" applyFont="1" applyFill="1" applyBorder="1" applyAlignment="1">
      <alignment horizontal="center"/>
    </xf>
    <xf numFmtId="0" fontId="0" fillId="3" borderId="47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left"/>
    </xf>
    <xf numFmtId="0" fontId="0" fillId="3" borderId="47" xfId="0" applyFont="1" applyFill="1" applyBorder="1" applyAlignment="1">
      <alignment horizontal="left"/>
    </xf>
    <xf numFmtId="0" fontId="0" fillId="3" borderId="39" xfId="0" applyFont="1" applyFill="1" applyBorder="1" applyAlignment="1">
      <alignment horizontal="left"/>
    </xf>
    <xf numFmtId="0" fontId="33" fillId="3" borderId="0" xfId="0" applyFont="1" applyFill="1"/>
    <xf numFmtId="0" fontId="33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vertical="center"/>
    </xf>
    <xf numFmtId="0" fontId="34" fillId="3" borderId="27" xfId="0" applyFont="1" applyFill="1" applyBorder="1" applyAlignment="1"/>
    <xf numFmtId="0" fontId="34" fillId="3" borderId="28" xfId="0" applyFont="1" applyFill="1" applyBorder="1" applyAlignment="1">
      <alignment horizontal="left"/>
    </xf>
    <xf numFmtId="0" fontId="35" fillId="0" borderId="86" xfId="1" applyFont="1" applyBorder="1" applyAlignment="1">
      <alignment vertical="top" wrapText="1"/>
    </xf>
    <xf numFmtId="0" fontId="34" fillId="3" borderId="12" xfId="0" applyFont="1" applyFill="1" applyBorder="1" applyAlignment="1"/>
    <xf numFmtId="0" fontId="34" fillId="3" borderId="55" xfId="0" applyFont="1" applyFill="1" applyBorder="1" applyAlignment="1">
      <alignment horizontal="left"/>
    </xf>
    <xf numFmtId="0" fontId="34" fillId="3" borderId="9" xfId="0" applyFont="1" applyFill="1" applyBorder="1" applyAlignment="1">
      <alignment horizontal="left"/>
    </xf>
    <xf numFmtId="0" fontId="34" fillId="3" borderId="10" xfId="0" applyFont="1" applyFill="1" applyBorder="1" applyAlignment="1"/>
    <xf numFmtId="0" fontId="34" fillId="3" borderId="44" xfId="0" applyFont="1" applyFill="1" applyBorder="1" applyAlignment="1"/>
    <xf numFmtId="0" fontId="34" fillId="3" borderId="6" xfId="0" applyFont="1" applyFill="1" applyBorder="1" applyAlignment="1">
      <alignment horizontal="left"/>
    </xf>
    <xf numFmtId="0" fontId="34" fillId="3" borderId="10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3" fillId="3" borderId="20" xfId="0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33" fillId="3" borderId="41" xfId="0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33" fillId="3" borderId="18" xfId="0" applyFont="1" applyFill="1" applyBorder="1" applyAlignment="1">
      <alignment horizontal="center"/>
    </xf>
    <xf numFmtId="0" fontId="33" fillId="3" borderId="30" xfId="0" applyFont="1" applyFill="1" applyBorder="1" applyAlignment="1">
      <alignment horizontal="center"/>
    </xf>
    <xf numFmtId="0" fontId="33" fillId="3" borderId="47" xfId="0" applyFont="1" applyFill="1" applyBorder="1" applyAlignment="1">
      <alignment horizontal="left"/>
    </xf>
    <xf numFmtId="0" fontId="33" fillId="3" borderId="39" xfId="0" applyFont="1" applyFill="1" applyBorder="1" applyAlignment="1">
      <alignment horizontal="left"/>
    </xf>
    <xf numFmtId="0" fontId="33" fillId="6" borderId="30" xfId="0" applyFont="1" applyFill="1" applyBorder="1" applyAlignment="1">
      <alignment horizontal="center"/>
    </xf>
    <xf numFmtId="0" fontId="33" fillId="6" borderId="20" xfId="0" applyFont="1" applyFill="1" applyBorder="1" applyAlignment="1">
      <alignment horizontal="center"/>
    </xf>
    <xf numFmtId="0" fontId="33" fillId="6" borderId="47" xfId="0" applyFont="1" applyFill="1" applyBorder="1" applyAlignment="1">
      <alignment horizontal="left"/>
    </xf>
    <xf numFmtId="0" fontId="33" fillId="6" borderId="39" xfId="0" applyFont="1" applyFill="1" applyBorder="1" applyAlignment="1">
      <alignment horizontal="left"/>
    </xf>
    <xf numFmtId="0" fontId="36" fillId="2" borderId="20" xfId="0" applyFont="1" applyFill="1" applyBorder="1" applyAlignment="1">
      <alignment horizontal="center"/>
    </xf>
    <xf numFmtId="0" fontId="34" fillId="6" borderId="20" xfId="0" applyFont="1" applyFill="1" applyBorder="1" applyAlignment="1">
      <alignment horizontal="center"/>
    </xf>
    <xf numFmtId="0" fontId="34" fillId="6" borderId="21" xfId="0" applyFont="1" applyFill="1" applyBorder="1" applyAlignment="1">
      <alignment horizontal="center"/>
    </xf>
    <xf numFmtId="0" fontId="33" fillId="2" borderId="30" xfId="0" applyFont="1" applyFill="1" applyBorder="1" applyAlignment="1">
      <alignment horizontal="center"/>
    </xf>
    <xf numFmtId="0" fontId="33" fillId="2" borderId="20" xfId="0" applyFont="1" applyFill="1" applyBorder="1" applyAlignment="1">
      <alignment horizontal="center"/>
    </xf>
    <xf numFmtId="0" fontId="33" fillId="2" borderId="47" xfId="0" applyFont="1" applyFill="1" applyBorder="1" applyAlignment="1">
      <alignment horizontal="left"/>
    </xf>
    <xf numFmtId="0" fontId="33" fillId="2" borderId="39" xfId="0" applyFont="1" applyFill="1" applyBorder="1" applyAlignment="1">
      <alignment horizontal="left"/>
    </xf>
    <xf numFmtId="0" fontId="33" fillId="2" borderId="21" xfId="0" applyFont="1" applyFill="1" applyBorder="1" applyAlignment="1">
      <alignment horizontal="center"/>
    </xf>
    <xf numFmtId="0" fontId="33" fillId="3" borderId="71" xfId="0" applyFont="1" applyFill="1" applyBorder="1" applyAlignment="1">
      <alignment horizontal="center"/>
    </xf>
    <xf numFmtId="0" fontId="33" fillId="3" borderId="34" xfId="0" applyFont="1" applyFill="1" applyBorder="1" applyAlignment="1">
      <alignment horizontal="center"/>
    </xf>
    <xf numFmtId="0" fontId="33" fillId="3" borderId="35" xfId="0" applyFont="1" applyFill="1" applyBorder="1" applyAlignment="1">
      <alignment horizontal="center"/>
    </xf>
    <xf numFmtId="0" fontId="33" fillId="3" borderId="46" xfId="0" applyFont="1" applyFill="1" applyBorder="1" applyAlignment="1">
      <alignment horizontal="left"/>
    </xf>
    <xf numFmtId="0" fontId="33" fillId="3" borderId="38" xfId="0" applyFont="1" applyFill="1" applyBorder="1" applyAlignment="1">
      <alignment horizontal="left"/>
    </xf>
    <xf numFmtId="0" fontId="33" fillId="3" borderId="36" xfId="0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0" fontId="33" fillId="2" borderId="30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47" xfId="0" applyFont="1" applyFill="1" applyBorder="1" applyAlignment="1">
      <alignment horizontal="center"/>
    </xf>
    <xf numFmtId="0" fontId="33" fillId="2" borderId="71" xfId="0" applyFont="1" applyFill="1" applyBorder="1" applyAlignment="1">
      <alignment horizontal="center" vertical="center"/>
    </xf>
    <xf numFmtId="0" fontId="33" fillId="2" borderId="69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/>
    </xf>
    <xf numFmtId="0" fontId="33" fillId="2" borderId="68" xfId="0" applyFont="1" applyFill="1" applyBorder="1" applyAlignment="1">
      <alignment horizontal="center"/>
    </xf>
    <xf numFmtId="0" fontId="33" fillId="3" borderId="31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/>
    </xf>
    <xf numFmtId="0" fontId="33" fillId="3" borderId="33" xfId="0" applyFont="1" applyFill="1" applyBorder="1" applyAlignment="1">
      <alignment horizontal="center"/>
    </xf>
    <xf numFmtId="0" fontId="33" fillId="3" borderId="18" xfId="0" applyFont="1" applyFill="1" applyBorder="1" applyAlignment="1">
      <alignment horizontal="left"/>
    </xf>
    <xf numFmtId="0" fontId="33" fillId="3" borderId="21" xfId="0" applyFont="1" applyFill="1" applyBorder="1" applyAlignment="1">
      <alignment horizontal="left"/>
    </xf>
    <xf numFmtId="0" fontId="33" fillId="3" borderId="28" xfId="0" applyFont="1" applyFill="1" applyBorder="1" applyAlignment="1">
      <alignment horizontal="left"/>
    </xf>
    <xf numFmtId="0" fontId="33" fillId="3" borderId="28" xfId="0" applyFont="1" applyFill="1" applyBorder="1" applyAlignment="1">
      <alignment horizontal="center"/>
    </xf>
    <xf numFmtId="0" fontId="33" fillId="3" borderId="29" xfId="0" applyFont="1" applyFill="1" applyBorder="1" applyAlignment="1">
      <alignment horizontal="center"/>
    </xf>
    <xf numFmtId="0" fontId="33" fillId="3" borderId="42" xfId="0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33" fillId="3" borderId="48" xfId="0" applyFont="1" applyFill="1" applyBorder="1" applyAlignment="1">
      <alignment horizontal="left"/>
    </xf>
    <xf numFmtId="0" fontId="33" fillId="3" borderId="40" xfId="0" applyFont="1" applyFill="1" applyBorder="1" applyAlignment="1">
      <alignment horizontal="left"/>
    </xf>
    <xf numFmtId="0" fontId="33" fillId="3" borderId="24" xfId="0" applyFont="1" applyFill="1" applyBorder="1" applyAlignment="1">
      <alignment horizontal="left"/>
    </xf>
    <xf numFmtId="0" fontId="0" fillId="6" borderId="3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31" fillId="2" borderId="20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0" fillId="2" borderId="7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68" xfId="0" applyFont="1" applyFill="1" applyBorder="1" applyAlignment="1">
      <alignment horizontal="left"/>
    </xf>
    <xf numFmtId="0" fontId="0" fillId="2" borderId="69" xfId="0" applyFont="1" applyFill="1" applyBorder="1" applyAlignment="1">
      <alignment horizontal="left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0" fillId="3" borderId="47" xfId="0" applyFont="1" applyFill="1" applyBorder="1" applyAlignment="1">
      <alignment horizontal="left"/>
    </xf>
    <xf numFmtId="0" fontId="0" fillId="3" borderId="39" xfId="0" applyFont="1" applyFill="1" applyBorder="1" applyAlignment="1">
      <alignment horizontal="left"/>
    </xf>
    <xf numFmtId="0" fontId="0" fillId="39" borderId="96" xfId="0" applyFill="1" applyBorder="1" applyAlignment="1">
      <alignment horizontal="right"/>
    </xf>
    <xf numFmtId="0" fontId="39" fillId="3" borderId="0" xfId="0" applyFont="1" applyFill="1" applyAlignment="1">
      <alignment horizontal="center" vertical="center"/>
    </xf>
    <xf numFmtId="0" fontId="39" fillId="3" borderId="0" xfId="0" applyFont="1" applyFill="1"/>
    <xf numFmtId="0" fontId="40" fillId="3" borderId="0" xfId="0" applyFont="1" applyFill="1" applyAlignment="1">
      <alignment vertical="center"/>
    </xf>
    <xf numFmtId="0" fontId="41" fillId="3" borderId="27" xfId="0" applyFont="1" applyFill="1" applyBorder="1" applyAlignment="1"/>
    <xf numFmtId="0" fontId="41" fillId="3" borderId="28" xfId="0" applyFont="1" applyFill="1" applyBorder="1" applyAlignment="1">
      <alignment horizontal="left"/>
    </xf>
    <xf numFmtId="0" fontId="42" fillId="0" borderId="86" xfId="1" applyFont="1" applyBorder="1" applyAlignment="1">
      <alignment vertical="top" wrapText="1"/>
    </xf>
    <xf numFmtId="0" fontId="41" fillId="3" borderId="12" xfId="0" applyFont="1" applyFill="1" applyBorder="1" applyAlignment="1"/>
    <xf numFmtId="0" fontId="41" fillId="3" borderId="55" xfId="0" applyFont="1" applyFill="1" applyBorder="1" applyAlignment="1">
      <alignment horizontal="left"/>
    </xf>
    <xf numFmtId="0" fontId="41" fillId="3" borderId="9" xfId="0" applyFont="1" applyFill="1" applyBorder="1" applyAlignment="1">
      <alignment horizontal="left"/>
    </xf>
    <xf numFmtId="0" fontId="41" fillId="3" borderId="10" xfId="0" applyFont="1" applyFill="1" applyBorder="1" applyAlignment="1"/>
    <xf numFmtId="0" fontId="41" fillId="3" borderId="44" xfId="0" applyFont="1" applyFill="1" applyBorder="1" applyAlignment="1"/>
    <xf numFmtId="0" fontId="41" fillId="3" borderId="6" xfId="0" applyFont="1" applyFill="1" applyBorder="1" applyAlignment="1">
      <alignment horizontal="left"/>
    </xf>
    <xf numFmtId="0" fontId="41" fillId="3" borderId="10" xfId="0" applyFont="1" applyFill="1" applyBorder="1" applyAlignment="1">
      <alignment vertical="center"/>
    </xf>
    <xf numFmtId="0" fontId="41" fillId="4" borderId="3" xfId="0" applyFont="1" applyFill="1" applyBorder="1" applyAlignment="1">
      <alignment horizontal="center" vertical="center"/>
    </xf>
    <xf numFmtId="0" fontId="41" fillId="4" borderId="4" xfId="0" applyFont="1" applyFill="1" applyBorder="1" applyAlignment="1">
      <alignment horizontal="center" vertical="center"/>
    </xf>
    <xf numFmtId="0" fontId="41" fillId="4" borderId="2" xfId="0" applyFont="1" applyFill="1" applyBorder="1" applyAlignment="1">
      <alignment horizontal="center" vertical="center"/>
    </xf>
    <xf numFmtId="0" fontId="39" fillId="3" borderId="20" xfId="0" applyFont="1" applyFill="1" applyBorder="1" applyAlignment="1">
      <alignment horizontal="center"/>
    </xf>
    <xf numFmtId="0" fontId="39" fillId="3" borderId="47" xfId="0" applyFont="1" applyFill="1" applyBorder="1" applyAlignment="1">
      <alignment horizontal="left"/>
    </xf>
    <xf numFmtId="0" fontId="39" fillId="3" borderId="39" xfId="0" applyFont="1" applyFill="1" applyBorder="1" applyAlignment="1">
      <alignment horizontal="left"/>
    </xf>
    <xf numFmtId="0" fontId="39" fillId="3" borderId="21" xfId="0" applyFont="1" applyFill="1" applyBorder="1" applyAlignment="1">
      <alignment horizontal="center"/>
    </xf>
    <xf numFmtId="0" fontId="39" fillId="3" borderId="30" xfId="0" applyFont="1" applyFill="1" applyBorder="1" applyAlignment="1">
      <alignment horizontal="center"/>
    </xf>
    <xf numFmtId="0" fontId="47" fillId="3" borderId="20" xfId="0" applyFont="1" applyFill="1" applyBorder="1" applyAlignment="1">
      <alignment horizontal="center"/>
    </xf>
    <xf numFmtId="0" fontId="41" fillId="3" borderId="20" xfId="0" applyFont="1" applyFill="1" applyBorder="1" applyAlignment="1">
      <alignment horizontal="center"/>
    </xf>
    <xf numFmtId="0" fontId="41" fillId="3" borderId="21" xfId="0" applyFont="1" applyFill="1" applyBorder="1" applyAlignment="1">
      <alignment horizontal="center"/>
    </xf>
    <xf numFmtId="0" fontId="39" fillId="3" borderId="16" xfId="0" applyFont="1" applyFill="1" applyBorder="1" applyAlignment="1">
      <alignment horizontal="center"/>
    </xf>
    <xf numFmtId="0" fontId="39" fillId="3" borderId="17" xfId="0" applyFont="1" applyFill="1" applyBorder="1" applyAlignment="1">
      <alignment horizontal="center"/>
    </xf>
    <xf numFmtId="0" fontId="39" fillId="3" borderId="46" xfId="0" applyFont="1" applyFill="1" applyBorder="1" applyAlignment="1">
      <alignment horizontal="left"/>
    </xf>
    <xf numFmtId="0" fontId="39" fillId="3" borderId="38" xfId="0" applyFont="1" applyFill="1" applyBorder="1" applyAlignment="1">
      <alignment horizontal="left"/>
    </xf>
    <xf numFmtId="0" fontId="39" fillId="3" borderId="18" xfId="0" applyFont="1" applyFill="1" applyBorder="1" applyAlignment="1">
      <alignment horizontal="center"/>
    </xf>
    <xf numFmtId="0" fontId="39" fillId="3" borderId="19" xfId="0" applyFont="1" applyFill="1" applyBorder="1" applyAlignment="1">
      <alignment horizontal="center"/>
    </xf>
    <xf numFmtId="0" fontId="39" fillId="3" borderId="28" xfId="0" applyFont="1" applyFill="1" applyBorder="1" applyAlignment="1">
      <alignment horizontal="left"/>
    </xf>
    <xf numFmtId="0" fontId="39" fillId="3" borderId="28" xfId="0" applyFont="1" applyFill="1" applyBorder="1" applyAlignment="1">
      <alignment horizontal="center"/>
    </xf>
    <xf numFmtId="0" fontId="39" fillId="3" borderId="29" xfId="0" applyFont="1" applyFill="1" applyBorder="1" applyAlignment="1">
      <alignment horizontal="center"/>
    </xf>
    <xf numFmtId="0" fontId="39" fillId="3" borderId="22" xfId="0" applyFont="1" applyFill="1" applyBorder="1" applyAlignment="1">
      <alignment horizontal="center"/>
    </xf>
    <xf numFmtId="0" fontId="39" fillId="3" borderId="23" xfId="0" applyFont="1" applyFill="1" applyBorder="1" applyAlignment="1">
      <alignment horizontal="center"/>
    </xf>
    <xf numFmtId="0" fontId="39" fillId="3" borderId="48" xfId="0" applyFont="1" applyFill="1" applyBorder="1" applyAlignment="1">
      <alignment horizontal="left"/>
    </xf>
    <xf numFmtId="0" fontId="39" fillId="3" borderId="40" xfId="0" applyFont="1" applyFill="1" applyBorder="1" applyAlignment="1">
      <alignment horizontal="left"/>
    </xf>
    <xf numFmtId="0" fontId="39" fillId="3" borderId="24" xfId="0" applyFont="1" applyFill="1" applyBorder="1" applyAlignment="1">
      <alignment horizontal="center"/>
    </xf>
    <xf numFmtId="0" fontId="33" fillId="3" borderId="30" xfId="0" applyFont="1" applyFill="1" applyBorder="1" applyAlignment="1">
      <alignment horizontal="center" vertical="center"/>
    </xf>
    <xf numFmtId="0" fontId="33" fillId="3" borderId="39" xfId="0" applyFont="1" applyFill="1" applyBorder="1" applyAlignment="1">
      <alignment horizontal="center" vertical="center"/>
    </xf>
    <xf numFmtId="0" fontId="37" fillId="2" borderId="27" xfId="0" applyFont="1" applyFill="1" applyBorder="1" applyAlignment="1">
      <alignment horizontal="center"/>
    </xf>
    <xf numFmtId="0" fontId="37" fillId="2" borderId="28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center"/>
    </xf>
    <xf numFmtId="0" fontId="33" fillId="3" borderId="47" xfId="0" applyFont="1" applyFill="1" applyBorder="1" applyAlignment="1">
      <alignment horizontal="left"/>
    </xf>
    <xf numFmtId="0" fontId="33" fillId="3" borderId="39" xfId="0" applyFont="1" applyFill="1" applyBorder="1" applyAlignment="1">
      <alignment horizontal="left"/>
    </xf>
    <xf numFmtId="0" fontId="34" fillId="3" borderId="44" xfId="0" applyFont="1" applyFill="1" applyBorder="1" applyAlignment="1">
      <alignment horizontal="center"/>
    </xf>
    <xf numFmtId="0" fontId="34" fillId="3" borderId="45" xfId="0" applyFont="1" applyFill="1" applyBorder="1" applyAlignment="1">
      <alignment horizontal="center"/>
    </xf>
    <xf numFmtId="0" fontId="34" fillId="3" borderId="27" xfId="0" applyFont="1" applyFill="1" applyBorder="1" applyAlignment="1">
      <alignment horizontal="center" vertical="center"/>
    </xf>
    <xf numFmtId="0" fontId="34" fillId="3" borderId="28" xfId="0" applyFont="1" applyFill="1" applyBorder="1" applyAlignment="1">
      <alignment horizontal="center" vertical="center"/>
    </xf>
    <xf numFmtId="0" fontId="34" fillId="3" borderId="29" xfId="0" applyFont="1" applyFill="1" applyBorder="1" applyAlignment="1">
      <alignment horizontal="center" vertical="center"/>
    </xf>
    <xf numFmtId="0" fontId="34" fillId="3" borderId="62" xfId="0" applyFont="1" applyFill="1" applyBorder="1" applyAlignment="1">
      <alignment horizontal="left" vertical="top"/>
    </xf>
    <xf numFmtId="0" fontId="34" fillId="3" borderId="8" xfId="0" applyFont="1" applyFill="1" applyBorder="1" applyAlignment="1">
      <alignment horizontal="left" vertical="top"/>
    </xf>
    <xf numFmtId="0" fontId="34" fillId="3" borderId="52" xfId="0" applyFont="1" applyFill="1" applyBorder="1" applyAlignment="1">
      <alignment horizontal="left" vertical="top"/>
    </xf>
    <xf numFmtId="0" fontId="34" fillId="3" borderId="63" xfId="0" applyFont="1" applyFill="1" applyBorder="1" applyAlignment="1">
      <alignment horizontal="left" vertical="top"/>
    </xf>
    <xf numFmtId="0" fontId="34" fillId="3" borderId="57" xfId="0" applyFont="1" applyFill="1" applyBorder="1" applyAlignment="1">
      <alignment horizontal="left" vertical="top"/>
    </xf>
    <xf numFmtId="0" fontId="34" fillId="3" borderId="58" xfId="0" applyFont="1" applyFill="1" applyBorder="1" applyAlignment="1">
      <alignment horizontal="left" vertical="top"/>
    </xf>
    <xf numFmtId="0" fontId="33" fillId="6" borderId="47" xfId="0" applyFont="1" applyFill="1" applyBorder="1" applyAlignment="1">
      <alignment horizontal="left"/>
    </xf>
    <xf numFmtId="0" fontId="33" fillId="6" borderId="39" xfId="0" applyFont="1" applyFill="1" applyBorder="1" applyAlignment="1">
      <alignment horizontal="left"/>
    </xf>
    <xf numFmtId="0" fontId="34" fillId="3" borderId="0" xfId="0" applyFont="1" applyFill="1" applyAlignment="1">
      <alignment horizontal="center" vertical="center"/>
    </xf>
    <xf numFmtId="0" fontId="34" fillId="3" borderId="0" xfId="0" applyFont="1" applyFill="1" applyBorder="1" applyAlignment="1">
      <alignment horizontal="center" wrapText="1"/>
    </xf>
    <xf numFmtId="0" fontId="34" fillId="3" borderId="9" xfId="0" applyFont="1" applyFill="1" applyBorder="1" applyAlignment="1">
      <alignment horizontal="center" wrapText="1"/>
    </xf>
    <xf numFmtId="0" fontId="34" fillId="3" borderId="10" xfId="0" applyFont="1" applyFill="1" applyBorder="1" applyAlignment="1">
      <alignment horizontal="center"/>
    </xf>
    <xf numFmtId="0" fontId="34" fillId="3" borderId="11" xfId="0" applyFont="1" applyFill="1" applyBorder="1" applyAlignment="1">
      <alignment horizontal="center"/>
    </xf>
    <xf numFmtId="0" fontId="34" fillId="3" borderId="11" xfId="0" applyFont="1" applyFill="1" applyBorder="1" applyAlignment="1">
      <alignment horizontal="center" vertical="center"/>
    </xf>
    <xf numFmtId="0" fontId="34" fillId="3" borderId="14" xfId="0" applyFont="1" applyFill="1" applyBorder="1" applyAlignment="1">
      <alignment horizontal="center" vertical="center"/>
    </xf>
    <xf numFmtId="0" fontId="16" fillId="0" borderId="27" xfId="1" applyFont="1" applyBorder="1" applyAlignment="1">
      <alignment horizontal="center" vertical="top" wrapText="1"/>
    </xf>
    <xf numFmtId="0" fontId="16" fillId="0" borderId="28" xfId="1" applyFont="1" applyBorder="1" applyAlignment="1">
      <alignment horizontal="center" vertical="top" wrapText="1"/>
    </xf>
    <xf numFmtId="0" fontId="16" fillId="0" borderId="29" xfId="1" applyFont="1" applyBorder="1" applyAlignment="1">
      <alignment horizontal="center" vertical="top" wrapText="1"/>
    </xf>
    <xf numFmtId="0" fontId="34" fillId="3" borderId="25" xfId="0" applyFont="1" applyFill="1" applyBorder="1" applyAlignment="1">
      <alignment horizontal="left" vertical="center"/>
    </xf>
    <xf numFmtId="0" fontId="34" fillId="3" borderId="10" xfId="0" applyFont="1" applyFill="1" applyBorder="1" applyAlignment="1">
      <alignment horizontal="left" vertical="center"/>
    </xf>
    <xf numFmtId="0" fontId="34" fillId="3" borderId="26" xfId="0" applyFont="1" applyFill="1" applyBorder="1" applyAlignment="1">
      <alignment horizontal="left" vertical="center"/>
    </xf>
    <xf numFmtId="0" fontId="34" fillId="3" borderId="49" xfId="0" applyFont="1" applyFill="1" applyBorder="1" applyAlignment="1">
      <alignment horizontal="left"/>
    </xf>
    <xf numFmtId="0" fontId="34" fillId="3" borderId="50" xfId="0" applyFont="1" applyFill="1" applyBorder="1" applyAlignment="1">
      <alignment horizontal="left"/>
    </xf>
    <xf numFmtId="0" fontId="34" fillId="3" borderId="59" xfId="0" applyFont="1" applyFill="1" applyBorder="1" applyAlignment="1">
      <alignment horizontal="left"/>
    </xf>
    <xf numFmtId="0" fontId="34" fillId="3" borderId="56" xfId="0" applyFont="1" applyFill="1" applyBorder="1" applyAlignment="1">
      <alignment horizontal="left" vertical="center"/>
    </xf>
    <xf numFmtId="0" fontId="34" fillId="3" borderId="11" xfId="0" applyFont="1" applyFill="1" applyBorder="1" applyAlignment="1">
      <alignment horizontal="left" vertical="center"/>
    </xf>
    <xf numFmtId="0" fontId="34" fillId="3" borderId="61" xfId="0" applyFont="1" applyFill="1" applyBorder="1" applyAlignment="1">
      <alignment horizontal="left" vertical="center"/>
    </xf>
    <xf numFmtId="0" fontId="34" fillId="3" borderId="27" xfId="0" applyFont="1" applyFill="1" applyBorder="1" applyAlignment="1">
      <alignment horizontal="left" vertical="center"/>
    </xf>
    <xf numFmtId="0" fontId="34" fillId="3" borderId="28" xfId="0" applyFont="1" applyFill="1" applyBorder="1" applyAlignment="1">
      <alignment horizontal="left" vertical="center"/>
    </xf>
    <xf numFmtId="0" fontId="34" fillId="3" borderId="29" xfId="0" applyFont="1" applyFill="1" applyBorder="1" applyAlignment="1">
      <alignment horizontal="left" vertical="center"/>
    </xf>
    <xf numFmtId="0" fontId="7" fillId="3" borderId="5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38" fillId="0" borderId="97" xfId="0" applyFont="1" applyBorder="1" applyAlignment="1">
      <alignment horizontal="center" vertical="center" wrapText="1"/>
    </xf>
    <xf numFmtId="0" fontId="38" fillId="0" borderId="57" xfId="0" applyFont="1" applyBorder="1" applyAlignment="1">
      <alignment horizontal="center" vertical="center" wrapText="1"/>
    </xf>
    <xf numFmtId="0" fontId="33" fillId="3" borderId="71" xfId="0" applyFont="1" applyFill="1" applyBorder="1" applyAlignment="1">
      <alignment horizontal="center" vertical="center"/>
    </xf>
    <xf numFmtId="0" fontId="33" fillId="3" borderId="69" xfId="0" applyFont="1" applyFill="1" applyBorder="1" applyAlignment="1">
      <alignment horizontal="center" vertical="center"/>
    </xf>
    <xf numFmtId="0" fontId="33" fillId="6" borderId="30" xfId="0" applyFont="1" applyFill="1" applyBorder="1" applyAlignment="1">
      <alignment horizontal="center" vertical="center"/>
    </xf>
    <xf numFmtId="0" fontId="33" fillId="6" borderId="39" xfId="0" applyFont="1" applyFill="1" applyBorder="1" applyAlignment="1">
      <alignment horizontal="center" vertical="center"/>
    </xf>
    <xf numFmtId="0" fontId="33" fillId="3" borderId="30" xfId="0" applyFont="1" applyFill="1" applyBorder="1" applyAlignment="1">
      <alignment horizontal="center"/>
    </xf>
    <xf numFmtId="0" fontId="33" fillId="3" borderId="39" xfId="0" applyFont="1" applyFill="1" applyBorder="1" applyAlignment="1">
      <alignment horizontal="center"/>
    </xf>
    <xf numFmtId="0" fontId="33" fillId="3" borderId="41" xfId="0" applyFont="1" applyFill="1" applyBorder="1" applyAlignment="1">
      <alignment horizontal="center" vertical="center"/>
    </xf>
    <xf numFmtId="0" fontId="33" fillId="3" borderId="38" xfId="0" applyFont="1" applyFill="1" applyBorder="1" applyAlignment="1">
      <alignment horizontal="center" vertical="center"/>
    </xf>
    <xf numFmtId="0" fontId="33" fillId="2" borderId="47" xfId="0" applyFont="1" applyFill="1" applyBorder="1" applyAlignment="1">
      <alignment horizontal="left"/>
    </xf>
    <xf numFmtId="0" fontId="33" fillId="2" borderId="39" xfId="0" applyFont="1" applyFill="1" applyBorder="1" applyAlignment="1">
      <alignment horizontal="left"/>
    </xf>
    <xf numFmtId="0" fontId="34" fillId="3" borderId="64" xfId="0" applyFont="1" applyFill="1" applyBorder="1" applyAlignment="1">
      <alignment horizontal="left"/>
    </xf>
    <xf numFmtId="0" fontId="34" fillId="3" borderId="0" xfId="0" applyFont="1" applyFill="1" applyBorder="1" applyAlignment="1">
      <alignment horizontal="left"/>
    </xf>
    <xf numFmtId="14" fontId="34" fillId="3" borderId="27" xfId="0" applyNumberFormat="1" applyFont="1" applyFill="1" applyBorder="1" applyAlignment="1">
      <alignment horizontal="center"/>
    </xf>
    <xf numFmtId="0" fontId="34" fillId="3" borderId="29" xfId="0" applyFont="1" applyFill="1" applyBorder="1" applyAlignment="1">
      <alignment horizontal="center"/>
    </xf>
    <xf numFmtId="0" fontId="34" fillId="3" borderId="56" xfId="0" applyFont="1" applyFill="1" applyBorder="1" applyAlignment="1">
      <alignment horizontal="left"/>
    </xf>
    <xf numFmtId="0" fontId="34" fillId="3" borderId="11" xfId="0" applyFont="1" applyFill="1" applyBorder="1" applyAlignment="1">
      <alignment horizontal="left"/>
    </xf>
    <xf numFmtId="0" fontId="33" fillId="6" borderId="30" xfId="0" applyFont="1" applyFill="1" applyBorder="1" applyAlignment="1">
      <alignment horizontal="center"/>
    </xf>
    <xf numFmtId="0" fontId="33" fillId="6" borderId="39" xfId="0" applyFont="1" applyFill="1" applyBorder="1" applyAlignment="1">
      <alignment horizontal="center"/>
    </xf>
    <xf numFmtId="0" fontId="34" fillId="4" borderId="5" xfId="0" applyFont="1" applyFill="1" applyBorder="1" applyAlignment="1">
      <alignment horizontal="center" vertical="center"/>
    </xf>
    <xf numFmtId="0" fontId="34" fillId="4" borderId="37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49" fontId="15" fillId="0" borderId="27" xfId="0" applyNumberFormat="1" applyFont="1" applyBorder="1" applyAlignment="1">
      <alignment horizontal="center" vertical="justify"/>
    </xf>
    <xf numFmtId="49" fontId="15" fillId="0" borderId="29" xfId="0" applyNumberFormat="1" applyFont="1" applyBorder="1" applyAlignment="1">
      <alignment horizontal="center" vertical="justify"/>
    </xf>
    <xf numFmtId="0" fontId="34" fillId="3" borderId="25" xfId="0" applyFont="1" applyFill="1" applyBorder="1" applyAlignment="1">
      <alignment horizontal="left"/>
    </xf>
    <xf numFmtId="0" fontId="34" fillId="3" borderId="10" xfId="0" applyFont="1" applyFill="1" applyBorder="1" applyAlignment="1">
      <alignment horizontal="left"/>
    </xf>
    <xf numFmtId="0" fontId="33" fillId="3" borderId="51" xfId="0" applyFont="1" applyFill="1" applyBorder="1" applyAlignment="1">
      <alignment horizontal="center"/>
    </xf>
    <xf numFmtId="0" fontId="33" fillId="3" borderId="50" xfId="0" applyFont="1" applyFill="1" applyBorder="1" applyAlignment="1">
      <alignment horizontal="center"/>
    </xf>
    <xf numFmtId="0" fontId="33" fillId="3" borderId="59" xfId="0" applyFont="1" applyFill="1" applyBorder="1" applyAlignment="1">
      <alignment horizontal="center"/>
    </xf>
    <xf numFmtId="0" fontId="33" fillId="3" borderId="8" xfId="0" applyFont="1" applyFill="1" applyBorder="1" applyAlignment="1">
      <alignment horizontal="center" vertical="center"/>
    </xf>
    <xf numFmtId="0" fontId="34" fillId="3" borderId="43" xfId="0" applyFont="1" applyFill="1" applyBorder="1" applyAlignment="1">
      <alignment horizontal="left"/>
    </xf>
    <xf numFmtId="0" fontId="34" fillId="3" borderId="44" xfId="0" applyFont="1" applyFill="1" applyBorder="1" applyAlignment="1">
      <alignment horizontal="left"/>
    </xf>
    <xf numFmtId="0" fontId="34" fillId="3" borderId="60" xfId="0" applyFont="1" applyFill="1" applyBorder="1" applyAlignment="1">
      <alignment horizontal="left"/>
    </xf>
    <xf numFmtId="0" fontId="33" fillId="3" borderId="10" xfId="0" applyFont="1" applyFill="1" applyBorder="1" applyAlignment="1">
      <alignment horizontal="center"/>
    </xf>
    <xf numFmtId="0" fontId="33" fillId="3" borderId="26" xfId="0" applyFont="1" applyFill="1" applyBorder="1" applyAlignment="1">
      <alignment horizontal="center"/>
    </xf>
    <xf numFmtId="0" fontId="34" fillId="3" borderId="7" xfId="0" applyFont="1" applyFill="1" applyBorder="1" applyAlignment="1">
      <alignment horizontal="left" wrapText="1"/>
    </xf>
    <xf numFmtId="0" fontId="34" fillId="3" borderId="61" xfId="0" applyFont="1" applyFill="1" applyBorder="1" applyAlignment="1">
      <alignment horizontal="left"/>
    </xf>
    <xf numFmtId="0" fontId="1" fillId="3" borderId="57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9" fillId="3" borderId="55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left"/>
    </xf>
    <xf numFmtId="0" fontId="1" fillId="6" borderId="39" xfId="0" applyFont="1" applyFill="1" applyBorder="1" applyAlignment="1">
      <alignment horizontal="left"/>
    </xf>
    <xf numFmtId="0" fontId="1" fillId="3" borderId="30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left"/>
    </xf>
    <xf numFmtId="0" fontId="1" fillId="3" borderId="39" xfId="0" applyFont="1" applyFill="1" applyBorder="1" applyAlignment="1">
      <alignment horizontal="left"/>
    </xf>
    <xf numFmtId="0" fontId="1" fillId="3" borderId="51" xfId="0" applyFont="1" applyFill="1" applyBorder="1" applyAlignment="1">
      <alignment horizontal="center"/>
    </xf>
    <xf numFmtId="0" fontId="1" fillId="3" borderId="50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32" fillId="2" borderId="27" xfId="0" applyFont="1" applyFill="1" applyBorder="1" applyAlignment="1">
      <alignment horizontal="center"/>
    </xf>
    <xf numFmtId="0" fontId="32" fillId="2" borderId="28" xfId="0" applyFont="1" applyFill="1" applyBorder="1" applyAlignment="1">
      <alignment horizontal="center"/>
    </xf>
    <xf numFmtId="0" fontId="32" fillId="2" borderId="29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30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3" borderId="71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left"/>
    </xf>
    <xf numFmtId="0" fontId="1" fillId="3" borderId="69" xfId="0" applyFont="1" applyFill="1" applyBorder="1" applyAlignment="1">
      <alignment horizontal="left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0" fontId="2" fillId="3" borderId="52" xfId="0" applyFont="1" applyFill="1" applyBorder="1" applyAlignment="1">
      <alignment horizontal="left" vertical="top"/>
    </xf>
    <xf numFmtId="0" fontId="2" fillId="3" borderId="63" xfId="0" applyFont="1" applyFill="1" applyBorder="1" applyAlignment="1">
      <alignment horizontal="left" vertical="top"/>
    </xf>
    <xf numFmtId="0" fontId="2" fillId="3" borderId="57" xfId="0" applyFont="1" applyFill="1" applyBorder="1" applyAlignment="1">
      <alignment horizontal="left" vertical="top"/>
    </xf>
    <xf numFmtId="0" fontId="2" fillId="3" borderId="58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center"/>
    </xf>
    <xf numFmtId="14" fontId="2" fillId="3" borderId="27" xfId="0" applyNumberFormat="1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49" fontId="15" fillId="0" borderId="27" xfId="0" applyNumberFormat="1" applyFont="1" applyBorder="1" applyAlignment="1">
      <alignment horizontal="center" vertical="justify" wrapText="1"/>
    </xf>
    <xf numFmtId="49" fontId="15" fillId="0" borderId="29" xfId="0" applyNumberFormat="1" applyFont="1" applyBorder="1" applyAlignment="1">
      <alignment horizontal="center" vertical="justify" wrapText="1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56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 wrapText="1"/>
    </xf>
    <xf numFmtId="0" fontId="2" fillId="3" borderId="73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43" xfId="0" applyFont="1" applyFill="1" applyBorder="1" applyAlignment="1">
      <alignment horizontal="left"/>
    </xf>
    <xf numFmtId="0" fontId="2" fillId="3" borderId="44" xfId="0" applyFont="1" applyFill="1" applyBorder="1" applyAlignment="1">
      <alignment horizontal="left"/>
    </xf>
    <xf numFmtId="0" fontId="2" fillId="3" borderId="6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7" xfId="0" applyFont="1" applyFill="1" applyBorder="1" applyAlignment="1">
      <alignment horizontal="center" vertical="center"/>
    </xf>
    <xf numFmtId="0" fontId="2" fillId="4" borderId="7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 wrapText="1"/>
    </xf>
    <xf numFmtId="0" fontId="2" fillId="3" borderId="61" xfId="0" applyFont="1" applyFill="1" applyBorder="1" applyAlignment="1">
      <alignment horizontal="left"/>
    </xf>
    <xf numFmtId="0" fontId="2" fillId="3" borderId="27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49" xfId="0" applyFont="1" applyFill="1" applyBorder="1" applyAlignment="1">
      <alignment horizontal="left"/>
    </xf>
    <xf numFmtId="0" fontId="2" fillId="3" borderId="50" xfId="0" applyFont="1" applyFill="1" applyBorder="1" applyAlignment="1">
      <alignment horizontal="left"/>
    </xf>
    <xf numFmtId="0" fontId="2" fillId="3" borderId="59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2" fillId="3" borderId="56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61" xfId="0" applyFont="1" applyFill="1" applyBorder="1" applyAlignment="1">
      <alignment horizontal="left" vertical="center"/>
    </xf>
    <xf numFmtId="0" fontId="0" fillId="3" borderId="57" xfId="0" applyFont="1" applyFill="1" applyBorder="1" applyAlignment="1">
      <alignment horizontal="center"/>
    </xf>
    <xf numFmtId="0" fontId="9" fillId="3" borderId="56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wrapText="1"/>
    </xf>
    <xf numFmtId="0" fontId="9" fillId="3" borderId="61" xfId="0" applyFont="1" applyFill="1" applyBorder="1" applyAlignment="1">
      <alignment horizontal="left"/>
    </xf>
    <xf numFmtId="0" fontId="0" fillId="3" borderId="30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3" borderId="47" xfId="0" applyFont="1" applyFill="1" applyBorder="1" applyAlignment="1">
      <alignment horizontal="left"/>
    </xf>
    <xf numFmtId="0" fontId="0" fillId="3" borderId="39" xfId="0" applyFont="1" applyFill="1" applyBorder="1" applyAlignment="1">
      <alignment horizontal="left"/>
    </xf>
    <xf numFmtId="0" fontId="0" fillId="6" borderId="30" xfId="0" applyFont="1" applyFill="1" applyBorder="1" applyAlignment="1">
      <alignment horizontal="center" vertical="center"/>
    </xf>
    <xf numFmtId="0" fontId="0" fillId="6" borderId="39" xfId="0" applyFont="1" applyFill="1" applyBorder="1" applyAlignment="1">
      <alignment horizontal="center" vertical="center"/>
    </xf>
    <xf numFmtId="0" fontId="0" fillId="6" borderId="47" xfId="0" applyFont="1" applyFill="1" applyBorder="1" applyAlignment="1">
      <alignment horizontal="left"/>
    </xf>
    <xf numFmtId="0" fontId="0" fillId="6" borderId="39" xfId="0" applyFont="1" applyFill="1" applyBorder="1" applyAlignment="1">
      <alignment horizontal="left"/>
    </xf>
    <xf numFmtId="0" fontId="0" fillId="3" borderId="48" xfId="0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28" fillId="2" borderId="27" xfId="0" applyFont="1" applyFill="1" applyBorder="1" applyAlignment="1">
      <alignment horizontal="center"/>
    </xf>
    <xf numFmtId="0" fontId="28" fillId="2" borderId="28" xfId="0" applyFont="1" applyFill="1" applyBorder="1" applyAlignment="1">
      <alignment horizontal="center"/>
    </xf>
    <xf numFmtId="0" fontId="28" fillId="2" borderId="29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/>
    </xf>
    <xf numFmtId="0" fontId="9" fillId="3" borderId="52" xfId="0" applyFont="1" applyFill="1" applyBorder="1" applyAlignment="1">
      <alignment horizontal="left" vertical="top"/>
    </xf>
    <xf numFmtId="0" fontId="9" fillId="3" borderId="63" xfId="0" applyFont="1" applyFill="1" applyBorder="1" applyAlignment="1">
      <alignment horizontal="left" vertical="top"/>
    </xf>
    <xf numFmtId="0" fontId="9" fillId="3" borderId="57" xfId="0" applyFont="1" applyFill="1" applyBorder="1" applyAlignment="1">
      <alignment horizontal="left" vertical="top"/>
    </xf>
    <xf numFmtId="0" fontId="9" fillId="3" borderId="58" xfId="0" applyFont="1" applyFill="1" applyBorder="1" applyAlignment="1">
      <alignment horizontal="left" vertical="top"/>
    </xf>
    <xf numFmtId="0" fontId="0" fillId="2" borderId="47" xfId="0" applyFont="1" applyFill="1" applyBorder="1" applyAlignment="1">
      <alignment horizontal="left"/>
    </xf>
    <xf numFmtId="0" fontId="0" fillId="2" borderId="39" xfId="0" applyFont="1" applyFill="1" applyBorder="1" applyAlignment="1">
      <alignment horizontal="left"/>
    </xf>
    <xf numFmtId="0" fontId="0" fillId="2" borderId="30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4" fontId="9" fillId="3" borderId="27" xfId="0" applyNumberFormat="1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49" fontId="9" fillId="0" borderId="27" xfId="0" applyNumberFormat="1" applyFont="1" applyBorder="1" applyAlignment="1">
      <alignment horizontal="center" vertical="justify"/>
    </xf>
    <xf numFmtId="49" fontId="9" fillId="0" borderId="29" xfId="0" applyNumberFormat="1" applyFont="1" applyBorder="1" applyAlignment="1">
      <alignment horizontal="center" vertical="justify"/>
    </xf>
    <xf numFmtId="0" fontId="0" fillId="3" borderId="51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0" fillId="3" borderId="59" xfId="0" applyFont="1" applyFill="1" applyBorder="1" applyAlignment="1">
      <alignment horizontal="center"/>
    </xf>
    <xf numFmtId="0" fontId="9" fillId="3" borderId="64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 wrapText="1"/>
    </xf>
    <xf numFmtId="0" fontId="9" fillId="3" borderId="73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5" xfId="0" applyFont="1" applyFill="1" applyBorder="1" applyAlignment="1">
      <alignment horizontal="center" wrapText="1"/>
    </xf>
    <xf numFmtId="0" fontId="9" fillId="3" borderId="43" xfId="0" applyFont="1" applyFill="1" applyBorder="1" applyAlignment="1">
      <alignment horizontal="left"/>
    </xf>
    <xf numFmtId="0" fontId="9" fillId="3" borderId="44" xfId="0" applyFont="1" applyFill="1" applyBorder="1" applyAlignment="1">
      <alignment horizontal="left"/>
    </xf>
    <xf numFmtId="0" fontId="9" fillId="3" borderId="6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44" xfId="0" applyFont="1" applyFill="1" applyBorder="1" applyAlignment="1">
      <alignment horizontal="center"/>
    </xf>
    <xf numFmtId="0" fontId="9" fillId="3" borderId="45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left" vertical="center"/>
    </xf>
    <xf numFmtId="0" fontId="9" fillId="3" borderId="29" xfId="0" applyFont="1" applyFill="1" applyBorder="1" applyAlignment="1">
      <alignment horizontal="left" vertical="center"/>
    </xf>
    <xf numFmtId="0" fontId="9" fillId="3" borderId="49" xfId="0" applyFont="1" applyFill="1" applyBorder="1" applyAlignment="1">
      <alignment horizontal="left"/>
    </xf>
    <xf numFmtId="0" fontId="9" fillId="3" borderId="50" xfId="0" applyFont="1" applyFill="1" applyBorder="1" applyAlignment="1">
      <alignment horizontal="left"/>
    </xf>
    <xf numFmtId="0" fontId="9" fillId="3" borderId="59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26" xfId="0" applyFont="1" applyFill="1" applyBorder="1" applyAlignment="1">
      <alignment horizontal="left" vertical="center"/>
    </xf>
    <xf numFmtId="0" fontId="9" fillId="3" borderId="56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61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1" fillId="6" borderId="70" xfId="0" applyFont="1" applyFill="1" applyBorder="1" applyAlignment="1">
      <alignment horizontal="center"/>
    </xf>
    <xf numFmtId="0" fontId="1" fillId="6" borderId="74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left"/>
    </xf>
    <xf numFmtId="0" fontId="13" fillId="0" borderId="27" xfId="1" applyFont="1" applyBorder="1" applyAlignment="1">
      <alignment horizontal="center" vertical="top" wrapText="1"/>
    </xf>
    <xf numFmtId="0" fontId="13" fillId="0" borderId="28" xfId="1" applyFont="1" applyBorder="1" applyAlignment="1">
      <alignment horizontal="center" vertical="top" wrapText="1"/>
    </xf>
    <xf numFmtId="0" fontId="1" fillId="3" borderId="41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left"/>
    </xf>
    <xf numFmtId="0" fontId="1" fillId="3" borderId="38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left"/>
    </xf>
    <xf numFmtId="0" fontId="11" fillId="3" borderId="70" xfId="0" applyFont="1" applyFill="1" applyBorder="1" applyAlignment="1">
      <alignment horizontal="left"/>
    </xf>
    <xf numFmtId="0" fontId="11" fillId="3" borderId="46" xfId="0" applyFont="1" applyFill="1" applyBorder="1" applyAlignment="1">
      <alignment horizontal="left"/>
    </xf>
    <xf numFmtId="0" fontId="11" fillId="3" borderId="94" xfId="0" applyFont="1" applyFill="1" applyBorder="1" applyAlignment="1">
      <alignment horizontal="left"/>
    </xf>
    <xf numFmtId="0" fontId="11" fillId="3" borderId="68" xfId="0" applyFont="1" applyFill="1" applyBorder="1" applyAlignment="1">
      <alignment horizontal="left"/>
    </xf>
    <xf numFmtId="0" fontId="11" fillId="3" borderId="95" xfId="0" applyFont="1" applyFill="1" applyBorder="1" applyAlignment="1">
      <alignment horizontal="left"/>
    </xf>
    <xf numFmtId="0" fontId="11" fillId="3" borderId="90" xfId="0" applyFont="1" applyFill="1" applyBorder="1" applyAlignment="1">
      <alignment horizontal="left"/>
    </xf>
    <xf numFmtId="0" fontId="11" fillId="3" borderId="92" xfId="0" applyFont="1" applyFill="1" applyBorder="1" applyAlignment="1">
      <alignment horizontal="left"/>
    </xf>
    <xf numFmtId="0" fontId="7" fillId="3" borderId="47" xfId="0" applyFont="1" applyFill="1" applyBorder="1" applyAlignment="1">
      <alignment horizontal="left"/>
    </xf>
    <xf numFmtId="0" fontId="7" fillId="3" borderId="70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70" xfId="0" applyFont="1" applyFill="1" applyBorder="1" applyAlignment="1">
      <alignment horizontal="left"/>
    </xf>
    <xf numFmtId="0" fontId="4" fillId="3" borderId="48" xfId="0" applyFont="1" applyFill="1" applyBorder="1" applyAlignment="1">
      <alignment horizontal="left"/>
    </xf>
    <xf numFmtId="0" fontId="4" fillId="3" borderId="93" xfId="0" applyFont="1" applyFill="1" applyBorder="1" applyAlignment="1">
      <alignment horizontal="left"/>
    </xf>
    <xf numFmtId="0" fontId="4" fillId="3" borderId="90" xfId="0" applyFont="1" applyFill="1" applyBorder="1" applyAlignment="1">
      <alignment horizontal="left"/>
    </xf>
    <xf numFmtId="0" fontId="4" fillId="3" borderId="92" xfId="0" applyFont="1" applyFill="1" applyBorder="1" applyAlignment="1">
      <alignment horizontal="left"/>
    </xf>
    <xf numFmtId="0" fontId="4" fillId="3" borderId="68" xfId="0" applyFont="1" applyFill="1" applyBorder="1" applyAlignment="1">
      <alignment horizontal="left"/>
    </xf>
    <xf numFmtId="0" fontId="4" fillId="3" borderId="95" xfId="0" applyFont="1" applyFill="1" applyBorder="1" applyAlignment="1">
      <alignment horizontal="left"/>
    </xf>
    <xf numFmtId="0" fontId="10" fillId="5" borderId="27" xfId="0" applyFont="1" applyFill="1" applyBorder="1" applyAlignment="1">
      <alignment horizontal="center"/>
    </xf>
    <xf numFmtId="0" fontId="10" fillId="5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 vertical="center"/>
    </xf>
    <xf numFmtId="0" fontId="39" fillId="3" borderId="57" xfId="0" applyFont="1" applyFill="1" applyBorder="1" applyAlignment="1">
      <alignment horizontal="center"/>
    </xf>
    <xf numFmtId="0" fontId="44" fillId="3" borderId="0" xfId="0" applyFont="1" applyFill="1" applyAlignment="1">
      <alignment horizontal="left" vertical="center"/>
    </xf>
    <xf numFmtId="0" fontId="39" fillId="3" borderId="30" xfId="0" applyFont="1" applyFill="1" applyBorder="1" applyAlignment="1">
      <alignment horizontal="center" vertical="center"/>
    </xf>
    <xf numFmtId="0" fontId="39" fillId="3" borderId="39" xfId="0" applyFont="1" applyFill="1" applyBorder="1" applyAlignment="1">
      <alignment horizontal="center" vertical="center"/>
    </xf>
    <xf numFmtId="0" fontId="46" fillId="2" borderId="27" xfId="0" applyFont="1" applyFill="1" applyBorder="1" applyAlignment="1">
      <alignment horizontal="center"/>
    </xf>
    <xf numFmtId="0" fontId="46" fillId="2" borderId="28" xfId="0" applyFont="1" applyFill="1" applyBorder="1" applyAlignment="1">
      <alignment horizontal="center"/>
    </xf>
    <xf numFmtId="0" fontId="46" fillId="2" borderId="29" xfId="0" applyFont="1" applyFill="1" applyBorder="1" applyAlignment="1">
      <alignment horizontal="center"/>
    </xf>
    <xf numFmtId="0" fontId="42" fillId="0" borderId="27" xfId="1" applyFont="1" applyBorder="1" applyAlignment="1">
      <alignment horizontal="center" vertical="top" wrapText="1"/>
    </xf>
    <xf numFmtId="0" fontId="42" fillId="0" borderId="28" xfId="1" applyFont="1" applyBorder="1" applyAlignment="1">
      <alignment horizontal="center" vertical="top" wrapText="1"/>
    </xf>
    <xf numFmtId="0" fontId="41" fillId="3" borderId="27" xfId="0" applyFont="1" applyFill="1" applyBorder="1" applyAlignment="1">
      <alignment horizontal="left" vertical="center"/>
    </xf>
    <xf numFmtId="0" fontId="41" fillId="3" borderId="28" xfId="0" applyFont="1" applyFill="1" applyBorder="1" applyAlignment="1">
      <alignment horizontal="left" vertical="center"/>
    </xf>
    <xf numFmtId="0" fontId="41" fillId="3" borderId="29" xfId="0" applyFont="1" applyFill="1" applyBorder="1" applyAlignment="1">
      <alignment horizontal="left" vertical="center"/>
    </xf>
    <xf numFmtId="0" fontId="41" fillId="3" borderId="49" xfId="0" applyFont="1" applyFill="1" applyBorder="1" applyAlignment="1">
      <alignment horizontal="left"/>
    </xf>
    <xf numFmtId="0" fontId="41" fillId="3" borderId="50" xfId="0" applyFont="1" applyFill="1" applyBorder="1" applyAlignment="1">
      <alignment horizontal="left"/>
    </xf>
    <xf numFmtId="0" fontId="41" fillId="3" borderId="59" xfId="0" applyFont="1" applyFill="1" applyBorder="1" applyAlignment="1">
      <alignment horizontal="left"/>
    </xf>
    <xf numFmtId="0" fontId="41" fillId="3" borderId="25" xfId="0" applyFont="1" applyFill="1" applyBorder="1" applyAlignment="1">
      <alignment horizontal="left" vertical="center"/>
    </xf>
    <xf numFmtId="0" fontId="41" fillId="3" borderId="10" xfId="0" applyFont="1" applyFill="1" applyBorder="1" applyAlignment="1">
      <alignment horizontal="left" vertical="center"/>
    </xf>
    <xf numFmtId="0" fontId="41" fillId="3" borderId="26" xfId="0" applyFont="1" applyFill="1" applyBorder="1" applyAlignment="1">
      <alignment horizontal="left" vertical="center"/>
    </xf>
    <xf numFmtId="0" fontId="41" fillId="3" borderId="56" xfId="0" applyFont="1" applyFill="1" applyBorder="1" applyAlignment="1">
      <alignment horizontal="left" vertical="center"/>
    </xf>
    <xf numFmtId="0" fontId="41" fillId="3" borderId="11" xfId="0" applyFont="1" applyFill="1" applyBorder="1" applyAlignment="1">
      <alignment horizontal="left" vertical="center"/>
    </xf>
    <xf numFmtId="0" fontId="41" fillId="3" borderId="61" xfId="0" applyFont="1" applyFill="1" applyBorder="1" applyAlignment="1">
      <alignment horizontal="left" vertical="center"/>
    </xf>
    <xf numFmtId="0" fontId="41" fillId="3" borderId="27" xfId="0" applyFont="1" applyFill="1" applyBorder="1" applyAlignment="1">
      <alignment horizontal="center" vertical="center"/>
    </xf>
    <xf numFmtId="0" fontId="41" fillId="3" borderId="28" xfId="0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/>
    </xf>
    <xf numFmtId="0" fontId="41" fillId="3" borderId="62" xfId="0" applyFont="1" applyFill="1" applyBorder="1" applyAlignment="1">
      <alignment horizontal="left" vertical="top"/>
    </xf>
    <xf numFmtId="0" fontId="41" fillId="3" borderId="8" xfId="0" applyFont="1" applyFill="1" applyBorder="1" applyAlignment="1">
      <alignment horizontal="left" vertical="top"/>
    </xf>
    <xf numFmtId="0" fontId="41" fillId="3" borderId="52" xfId="0" applyFont="1" applyFill="1" applyBorder="1" applyAlignment="1">
      <alignment horizontal="left" vertical="top"/>
    </xf>
    <xf numFmtId="0" fontId="41" fillId="3" borderId="63" xfId="0" applyFont="1" applyFill="1" applyBorder="1" applyAlignment="1">
      <alignment horizontal="left" vertical="top"/>
    </xf>
    <xf numFmtId="0" fontId="41" fillId="3" borderId="57" xfId="0" applyFont="1" applyFill="1" applyBorder="1" applyAlignment="1">
      <alignment horizontal="left" vertical="top"/>
    </xf>
    <xf numFmtId="0" fontId="41" fillId="3" borderId="58" xfId="0" applyFont="1" applyFill="1" applyBorder="1" applyAlignment="1">
      <alignment horizontal="left" vertical="top"/>
    </xf>
    <xf numFmtId="0" fontId="41" fillId="4" borderId="27" xfId="0" applyFont="1" applyFill="1" applyBorder="1" applyAlignment="1">
      <alignment horizontal="center" vertical="center"/>
    </xf>
    <xf numFmtId="0" fontId="41" fillId="4" borderId="37" xfId="0" applyFont="1" applyFill="1" applyBorder="1" applyAlignment="1">
      <alignment horizontal="center" vertical="center"/>
    </xf>
    <xf numFmtId="0" fontId="41" fillId="4" borderId="5" xfId="0" applyFont="1" applyFill="1" applyBorder="1" applyAlignment="1">
      <alignment horizontal="center" vertical="center"/>
    </xf>
    <xf numFmtId="0" fontId="39" fillId="3" borderId="10" xfId="0" applyFont="1" applyFill="1" applyBorder="1" applyAlignment="1">
      <alignment horizontal="center"/>
    </xf>
    <xf numFmtId="0" fontId="39" fillId="3" borderId="26" xfId="0" applyFont="1" applyFill="1" applyBorder="1" applyAlignment="1">
      <alignment horizontal="center"/>
    </xf>
    <xf numFmtId="0" fontId="41" fillId="3" borderId="11" xfId="0" applyFont="1" applyFill="1" applyBorder="1" applyAlignment="1">
      <alignment horizontal="center" vertical="center"/>
    </xf>
    <xf numFmtId="0" fontId="41" fillId="3" borderId="14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left" wrapText="1"/>
    </xf>
    <xf numFmtId="0" fontId="41" fillId="3" borderId="11" xfId="0" applyFont="1" applyFill="1" applyBorder="1" applyAlignment="1">
      <alignment horizontal="left"/>
    </xf>
    <xf numFmtId="0" fontId="41" fillId="3" borderId="61" xfId="0" applyFont="1" applyFill="1" applyBorder="1" applyAlignment="1">
      <alignment horizontal="left"/>
    </xf>
    <xf numFmtId="0" fontId="39" fillId="3" borderId="8" xfId="0" applyFont="1" applyFill="1" applyBorder="1" applyAlignment="1">
      <alignment horizontal="center" vertical="center"/>
    </xf>
    <xf numFmtId="0" fontId="41" fillId="3" borderId="25" xfId="0" applyFont="1" applyFill="1" applyBorder="1" applyAlignment="1">
      <alignment horizontal="left"/>
    </xf>
    <xf numFmtId="0" fontId="41" fillId="3" borderId="10" xfId="0" applyFont="1" applyFill="1" applyBorder="1" applyAlignment="1">
      <alignment horizontal="left"/>
    </xf>
    <xf numFmtId="0" fontId="41" fillId="3" borderId="10" xfId="0" applyFont="1" applyFill="1" applyBorder="1" applyAlignment="1">
      <alignment horizontal="center"/>
    </xf>
    <xf numFmtId="0" fontId="41" fillId="3" borderId="13" xfId="0" applyFont="1" applyFill="1" applyBorder="1" applyAlignment="1">
      <alignment horizontal="center"/>
    </xf>
    <xf numFmtId="0" fontId="41" fillId="3" borderId="56" xfId="0" applyFont="1" applyFill="1" applyBorder="1" applyAlignment="1">
      <alignment horizontal="left"/>
    </xf>
    <xf numFmtId="0" fontId="41" fillId="3" borderId="11" xfId="0" applyFont="1" applyFill="1" applyBorder="1" applyAlignment="1">
      <alignment horizontal="center"/>
    </xf>
    <xf numFmtId="0" fontId="41" fillId="3" borderId="14" xfId="0" applyFont="1" applyFill="1" applyBorder="1" applyAlignment="1">
      <alignment horizontal="center"/>
    </xf>
    <xf numFmtId="0" fontId="41" fillId="3" borderId="44" xfId="0" applyFont="1" applyFill="1" applyBorder="1" applyAlignment="1">
      <alignment horizontal="center"/>
    </xf>
    <xf numFmtId="0" fontId="41" fillId="3" borderId="45" xfId="0" applyFont="1" applyFill="1" applyBorder="1" applyAlignment="1">
      <alignment horizontal="center"/>
    </xf>
    <xf numFmtId="14" fontId="41" fillId="3" borderId="27" xfId="0" applyNumberFormat="1" applyFont="1" applyFill="1" applyBorder="1" applyAlignment="1">
      <alignment horizontal="center"/>
    </xf>
    <xf numFmtId="0" fontId="41" fillId="3" borderId="29" xfId="0" applyFont="1" applyFill="1" applyBorder="1" applyAlignment="1">
      <alignment horizontal="center"/>
    </xf>
    <xf numFmtId="0" fontId="41" fillId="3" borderId="64" xfId="0" applyFont="1" applyFill="1" applyBorder="1" applyAlignment="1">
      <alignment horizontal="left"/>
    </xf>
    <xf numFmtId="0" fontId="41" fillId="3" borderId="0" xfId="0" applyFont="1" applyFill="1" applyBorder="1" applyAlignment="1">
      <alignment horizontal="left"/>
    </xf>
    <xf numFmtId="0" fontId="41" fillId="3" borderId="0" xfId="0" applyFont="1" applyFill="1" applyBorder="1" applyAlignment="1">
      <alignment horizontal="center" wrapText="1"/>
    </xf>
    <xf numFmtId="0" fontId="41" fillId="3" borderId="73" xfId="0" applyFont="1" applyFill="1" applyBorder="1" applyAlignment="1">
      <alignment horizontal="center" wrapText="1"/>
    </xf>
    <xf numFmtId="0" fontId="41" fillId="3" borderId="9" xfId="0" applyFont="1" applyFill="1" applyBorder="1" applyAlignment="1">
      <alignment horizontal="center" wrapText="1"/>
    </xf>
    <xf numFmtId="0" fontId="41" fillId="3" borderId="15" xfId="0" applyFont="1" applyFill="1" applyBorder="1" applyAlignment="1">
      <alignment horizontal="center" wrapText="1"/>
    </xf>
    <xf numFmtId="49" fontId="43" fillId="0" borderId="27" xfId="0" applyNumberFormat="1" applyFont="1" applyBorder="1" applyAlignment="1">
      <alignment horizontal="center" vertical="justify"/>
    </xf>
    <xf numFmtId="49" fontId="43" fillId="0" borderId="29" xfId="0" applyNumberFormat="1" applyFont="1" applyBorder="1" applyAlignment="1">
      <alignment horizontal="center" vertical="justify"/>
    </xf>
    <xf numFmtId="0" fontId="39" fillId="3" borderId="51" xfId="0" applyFont="1" applyFill="1" applyBorder="1" applyAlignment="1">
      <alignment horizontal="center"/>
    </xf>
    <xf numFmtId="0" fontId="39" fillId="3" borderId="50" xfId="0" applyFont="1" applyFill="1" applyBorder="1" applyAlignment="1">
      <alignment horizontal="center"/>
    </xf>
    <xf numFmtId="0" fontId="39" fillId="3" borderId="59" xfId="0" applyFont="1" applyFill="1" applyBorder="1" applyAlignment="1">
      <alignment horizontal="center"/>
    </xf>
    <xf numFmtId="0" fontId="41" fillId="3" borderId="43" xfId="0" applyFont="1" applyFill="1" applyBorder="1" applyAlignment="1">
      <alignment horizontal="left"/>
    </xf>
    <xf numFmtId="0" fontId="41" fillId="3" borderId="44" xfId="0" applyFont="1" applyFill="1" applyBorder="1" applyAlignment="1">
      <alignment horizontal="left"/>
    </xf>
    <xf numFmtId="0" fontId="41" fillId="3" borderId="60" xfId="0" applyFont="1" applyFill="1" applyBorder="1" applyAlignment="1">
      <alignment horizontal="left"/>
    </xf>
    <xf numFmtId="0" fontId="42" fillId="3" borderId="55" xfId="0" applyFont="1" applyFill="1" applyBorder="1" applyAlignment="1">
      <alignment horizontal="center" vertical="center" wrapText="1"/>
    </xf>
    <xf numFmtId="0" fontId="42" fillId="3" borderId="9" xfId="0" applyFont="1" applyFill="1" applyBorder="1" applyAlignment="1">
      <alignment horizontal="center" vertical="center" wrapText="1"/>
    </xf>
    <xf numFmtId="0" fontId="42" fillId="3" borderId="15" xfId="0" applyFont="1" applyFill="1" applyBorder="1" applyAlignment="1">
      <alignment horizontal="center" vertical="center" wrapText="1"/>
    </xf>
    <xf numFmtId="14" fontId="1" fillId="3" borderId="50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5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2" fillId="3" borderId="53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2" fillId="3" borderId="64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3" borderId="54" xfId="0" applyFont="1" applyFill="1" applyBorder="1" applyAlignment="1">
      <alignment horizontal="left" vertical="top"/>
    </xf>
    <xf numFmtId="0" fontId="3" fillId="4" borderId="65" xfId="0" applyFont="1" applyFill="1" applyBorder="1" applyAlignment="1">
      <alignment horizontal="center"/>
    </xf>
    <xf numFmtId="0" fontId="3" fillId="4" borderId="66" xfId="0" applyFont="1" applyFill="1" applyBorder="1" applyAlignment="1">
      <alignment horizontal="center"/>
    </xf>
    <xf numFmtId="0" fontId="3" fillId="4" borderId="67" xfId="0" applyFont="1" applyFill="1" applyBorder="1" applyAlignment="1">
      <alignment horizontal="center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Neutral" xfId="10" builtinId="28" customBuiltin="1"/>
    <cellStyle name="Normal" xfId="0" builtinId="0"/>
    <cellStyle name="Normal 3" xfId="2"/>
    <cellStyle name="Normal 4" xfId="1"/>
    <cellStyle name="Notas" xfId="17" builtinId="10" customBuiltin="1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56987</xdr:colOff>
      <xdr:row>0</xdr:row>
      <xdr:rowOff>51837</xdr:rowOff>
    </xdr:from>
    <xdr:to>
      <xdr:col>4</xdr:col>
      <xdr:colOff>657840</xdr:colOff>
      <xdr:row>5</xdr:row>
      <xdr:rowOff>58317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365" y="51837"/>
          <a:ext cx="2272587" cy="816429"/>
        </a:xfrm>
        <a:prstGeom prst="rect">
          <a:avLst/>
        </a:prstGeom>
      </xdr:spPr>
    </xdr:pic>
    <xdr:clientData/>
  </xdr:twoCellAnchor>
  <xdr:twoCellAnchor editAs="oneCell">
    <xdr:from>
      <xdr:col>13</xdr:col>
      <xdr:colOff>926580</xdr:colOff>
      <xdr:row>0</xdr:row>
      <xdr:rowOff>161989</xdr:rowOff>
    </xdr:from>
    <xdr:to>
      <xdr:col>17</xdr:col>
      <xdr:colOff>275641</xdr:colOff>
      <xdr:row>5</xdr:row>
      <xdr:rowOff>89547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162" y="161989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27781</xdr:colOff>
      <xdr:row>0</xdr:row>
      <xdr:rowOff>0</xdr:rowOff>
    </xdr:from>
    <xdr:to>
      <xdr:col>5</xdr:col>
      <xdr:colOff>162718</xdr:colOff>
      <xdr:row>5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969" y="0"/>
          <a:ext cx="2309812" cy="960437"/>
        </a:xfrm>
        <a:prstGeom prst="rect">
          <a:avLst/>
        </a:prstGeom>
      </xdr:spPr>
    </xdr:pic>
    <xdr:clientData/>
  </xdr:twoCellAnchor>
  <xdr:twoCellAnchor editAs="oneCell">
    <xdr:from>
      <xdr:col>13</xdr:col>
      <xdr:colOff>801687</xdr:colOff>
      <xdr:row>0</xdr:row>
      <xdr:rowOff>87313</xdr:rowOff>
    </xdr:from>
    <xdr:to>
      <xdr:col>17</xdr:col>
      <xdr:colOff>150100</xdr:colOff>
      <xdr:row>5</xdr:row>
      <xdr:rowOff>7257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4937" y="87313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67468</xdr:colOff>
      <xdr:row>0</xdr:row>
      <xdr:rowOff>111125</xdr:rowOff>
    </xdr:from>
    <xdr:to>
      <xdr:col>4</xdr:col>
      <xdr:colOff>821531</xdr:colOff>
      <xdr:row>5</xdr:row>
      <xdr:rowOff>158749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656" y="111125"/>
          <a:ext cx="2262188" cy="912812"/>
        </a:xfrm>
        <a:prstGeom prst="rect">
          <a:avLst/>
        </a:prstGeom>
      </xdr:spPr>
    </xdr:pic>
    <xdr:clientData/>
  </xdr:twoCellAnchor>
  <xdr:twoCellAnchor editAs="oneCell">
    <xdr:from>
      <xdr:col>13</xdr:col>
      <xdr:colOff>833438</xdr:colOff>
      <xdr:row>1</xdr:row>
      <xdr:rowOff>0</xdr:rowOff>
    </xdr:from>
    <xdr:to>
      <xdr:col>17</xdr:col>
      <xdr:colOff>181851</xdr:colOff>
      <xdr:row>5</xdr:row>
      <xdr:rowOff>54882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9251" y="182563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94623</xdr:colOff>
      <xdr:row>0</xdr:row>
      <xdr:rowOff>0</xdr:rowOff>
    </xdr:from>
    <xdr:to>
      <xdr:col>5</xdr:col>
      <xdr:colOff>202823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886" y="0"/>
          <a:ext cx="2287253" cy="965033"/>
        </a:xfrm>
        <a:prstGeom prst="rect">
          <a:avLst/>
        </a:prstGeom>
      </xdr:spPr>
    </xdr:pic>
    <xdr:clientData/>
  </xdr:twoCellAnchor>
  <xdr:twoCellAnchor editAs="oneCell">
    <xdr:from>
      <xdr:col>13</xdr:col>
      <xdr:colOff>795421</xdr:colOff>
      <xdr:row>1</xdr:row>
      <xdr:rowOff>0</xdr:rowOff>
    </xdr:from>
    <xdr:to>
      <xdr:col>17</xdr:col>
      <xdr:colOff>148848</xdr:colOff>
      <xdr:row>5</xdr:row>
      <xdr:rowOff>82454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A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3632" y="167105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980281</xdr:colOff>
      <xdr:row>0</xdr:row>
      <xdr:rowOff>0</xdr:rowOff>
    </xdr:from>
    <xdr:to>
      <xdr:col>5</xdr:col>
      <xdr:colOff>134937</xdr:colOff>
      <xdr:row>5</xdr:row>
      <xdr:rowOff>154780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281" y="0"/>
          <a:ext cx="2321719" cy="972343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635000</xdr:colOff>
      <xdr:row>1</xdr:row>
      <xdr:rowOff>31749</xdr:rowOff>
    </xdr:from>
    <xdr:to>
      <xdr:col>16</xdr:col>
      <xdr:colOff>332663</xdr:colOff>
      <xdr:row>5</xdr:row>
      <xdr:rowOff>118381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2D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3625" y="198437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960437</xdr:colOff>
      <xdr:row>0</xdr:row>
      <xdr:rowOff>0</xdr:rowOff>
    </xdr:from>
    <xdr:to>
      <xdr:col>5</xdr:col>
      <xdr:colOff>115092</xdr:colOff>
      <xdr:row>5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437" y="0"/>
          <a:ext cx="2321718" cy="960437"/>
        </a:xfrm>
        <a:prstGeom prst="rect">
          <a:avLst/>
        </a:prstGeom>
      </xdr:spPr>
    </xdr:pic>
    <xdr:clientData/>
  </xdr:twoCellAnchor>
  <xdr:twoCellAnchor editAs="oneCell">
    <xdr:from>
      <xdr:col>13</xdr:col>
      <xdr:colOff>730250</xdr:colOff>
      <xdr:row>1</xdr:row>
      <xdr:rowOff>0</xdr:rowOff>
    </xdr:from>
    <xdr:to>
      <xdr:col>17</xdr:col>
      <xdr:colOff>78663</xdr:colOff>
      <xdr:row>5</xdr:row>
      <xdr:rowOff>86632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2E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3500" y="166688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19844</xdr:colOff>
      <xdr:row>0</xdr:row>
      <xdr:rowOff>0</xdr:rowOff>
    </xdr:from>
    <xdr:to>
      <xdr:col>5</xdr:col>
      <xdr:colOff>178594</xdr:colOff>
      <xdr:row>5</xdr:row>
      <xdr:rowOff>154781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032" y="0"/>
          <a:ext cx="2333625" cy="972344"/>
        </a:xfrm>
        <a:prstGeom prst="rect">
          <a:avLst/>
        </a:prstGeom>
      </xdr:spPr>
    </xdr:pic>
    <xdr:clientData/>
  </xdr:twoCellAnchor>
  <xdr:twoCellAnchor editAs="oneCell">
    <xdr:from>
      <xdr:col>13</xdr:col>
      <xdr:colOff>912812</xdr:colOff>
      <xdr:row>1</xdr:row>
      <xdr:rowOff>15875</xdr:rowOff>
    </xdr:from>
    <xdr:to>
      <xdr:col>17</xdr:col>
      <xdr:colOff>261225</xdr:colOff>
      <xdr:row>5</xdr:row>
      <xdr:rowOff>102507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2F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6062" y="182563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31183</xdr:colOff>
      <xdr:row>0</xdr:row>
      <xdr:rowOff>1</xdr:rowOff>
    </xdr:from>
    <xdr:to>
      <xdr:col>3</xdr:col>
      <xdr:colOff>689429</xdr:colOff>
      <xdr:row>4</xdr:row>
      <xdr:rowOff>45358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3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969" y="1"/>
          <a:ext cx="2000817" cy="698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1143000</xdr:colOff>
      <xdr:row>0</xdr:row>
      <xdr:rowOff>18143</xdr:rowOff>
    </xdr:from>
    <xdr:to>
      <xdr:col>17</xdr:col>
      <xdr:colOff>124021</xdr:colOff>
      <xdr:row>4</xdr:row>
      <xdr:rowOff>102507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30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9071" y="18143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35576</xdr:colOff>
      <xdr:row>0</xdr:row>
      <xdr:rowOff>39688</xdr:rowOff>
    </xdr:from>
    <xdr:to>
      <xdr:col>4</xdr:col>
      <xdr:colOff>639762</xdr:colOff>
      <xdr:row>5</xdr:row>
      <xdr:rowOff>70395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64" y="39688"/>
          <a:ext cx="2131361" cy="919707"/>
        </a:xfrm>
        <a:prstGeom prst="rect">
          <a:avLst/>
        </a:prstGeom>
      </xdr:spPr>
    </xdr:pic>
    <xdr:clientData/>
  </xdr:twoCellAnchor>
  <xdr:twoCellAnchor editAs="oneCell">
    <xdr:from>
      <xdr:col>13</xdr:col>
      <xdr:colOff>833436</xdr:colOff>
      <xdr:row>0</xdr:row>
      <xdr:rowOff>158750</xdr:rowOff>
    </xdr:from>
    <xdr:to>
      <xdr:col>17</xdr:col>
      <xdr:colOff>233361</xdr:colOff>
      <xdr:row>4</xdr:row>
      <xdr:rowOff>176212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3200-00001A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7999" y="158750"/>
          <a:ext cx="2860675" cy="7159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3</xdr:row>
      <xdr:rowOff>47625</xdr:rowOff>
    </xdr:from>
    <xdr:to>
      <xdr:col>5</xdr:col>
      <xdr:colOff>333375</xdr:colOff>
      <xdr:row>7</xdr:row>
      <xdr:rowOff>121989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" y="533400"/>
          <a:ext cx="2045494" cy="722064"/>
        </a:xfrm>
        <a:prstGeom prst="rect">
          <a:avLst/>
        </a:prstGeom>
      </xdr:spPr>
    </xdr:pic>
    <xdr:clientData/>
  </xdr:twoCellAnchor>
  <xdr:twoCellAnchor editAs="oneCell">
    <xdr:from>
      <xdr:col>13</xdr:col>
      <xdr:colOff>916782</xdr:colOff>
      <xdr:row>3</xdr:row>
      <xdr:rowOff>59531</xdr:rowOff>
    </xdr:from>
    <xdr:to>
      <xdr:col>18</xdr:col>
      <xdr:colOff>321946</xdr:colOff>
      <xdr:row>8</xdr:row>
      <xdr:rowOff>21114</xdr:rowOff>
    </xdr:to>
    <xdr:pic>
      <xdr:nvPicPr>
        <xdr:cNvPr id="3" name="Picture 127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8182" y="545306"/>
          <a:ext cx="3700938" cy="7807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27780</xdr:colOff>
      <xdr:row>0</xdr:row>
      <xdr:rowOff>0</xdr:rowOff>
    </xdr:from>
    <xdr:to>
      <xdr:col>5</xdr:col>
      <xdr:colOff>126999</xdr:colOff>
      <xdr:row>5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968" y="0"/>
          <a:ext cx="2274094" cy="960437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0</xdr:row>
      <xdr:rowOff>103187</xdr:rowOff>
    </xdr:from>
    <xdr:to>
      <xdr:col>16</xdr:col>
      <xdr:colOff>269163</xdr:colOff>
      <xdr:row>5</xdr:row>
      <xdr:rowOff>23131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103187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45243</xdr:colOff>
      <xdr:row>0</xdr:row>
      <xdr:rowOff>7937</xdr:rowOff>
    </xdr:from>
    <xdr:to>
      <xdr:col>5</xdr:col>
      <xdr:colOff>99218</xdr:colOff>
      <xdr:row>5</xdr:row>
      <xdr:rowOff>91281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18" y="7937"/>
          <a:ext cx="2228850" cy="948532"/>
        </a:xfrm>
        <a:prstGeom prst="rect">
          <a:avLst/>
        </a:prstGeom>
      </xdr:spPr>
    </xdr:pic>
    <xdr:clientData/>
  </xdr:twoCellAnchor>
  <xdr:twoCellAnchor editAs="oneCell">
    <xdr:from>
      <xdr:col>13</xdr:col>
      <xdr:colOff>603250</xdr:colOff>
      <xdr:row>0</xdr:row>
      <xdr:rowOff>119063</xdr:rowOff>
    </xdr:from>
    <xdr:to>
      <xdr:col>16</xdr:col>
      <xdr:colOff>300913</xdr:colOff>
      <xdr:row>4</xdr:row>
      <xdr:rowOff>173945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8938" y="119063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59532</xdr:colOff>
      <xdr:row>0</xdr:row>
      <xdr:rowOff>0</xdr:rowOff>
    </xdr:from>
    <xdr:to>
      <xdr:col>6</xdr:col>
      <xdr:colOff>222249</xdr:colOff>
      <xdr:row>5</xdr:row>
      <xdr:rowOff>154781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7845" y="0"/>
          <a:ext cx="2337592" cy="972344"/>
        </a:xfrm>
        <a:prstGeom prst="rect">
          <a:avLst/>
        </a:prstGeom>
      </xdr:spPr>
    </xdr:pic>
    <xdr:clientData/>
  </xdr:twoCellAnchor>
  <xdr:twoCellAnchor editAs="oneCell">
    <xdr:from>
      <xdr:col>14</xdr:col>
      <xdr:colOff>650875</xdr:colOff>
      <xdr:row>1</xdr:row>
      <xdr:rowOff>31749</xdr:rowOff>
    </xdr:from>
    <xdr:to>
      <xdr:col>18</xdr:col>
      <xdr:colOff>102475</xdr:colOff>
      <xdr:row>5</xdr:row>
      <xdr:rowOff>118381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0250" y="198437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976687</xdr:colOff>
      <xdr:row>0</xdr:row>
      <xdr:rowOff>95849</xdr:rowOff>
    </xdr:from>
    <xdr:to>
      <xdr:col>4</xdr:col>
      <xdr:colOff>437312</xdr:colOff>
      <xdr:row>5</xdr:row>
      <xdr:rowOff>111592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87" y="95849"/>
          <a:ext cx="1958691" cy="842441"/>
        </a:xfrm>
        <a:prstGeom prst="rect">
          <a:avLst/>
        </a:prstGeom>
      </xdr:spPr>
    </xdr:pic>
    <xdr:clientData/>
  </xdr:twoCellAnchor>
  <xdr:twoCellAnchor editAs="oneCell">
    <xdr:from>
      <xdr:col>13</xdr:col>
      <xdr:colOff>912812</xdr:colOff>
      <xdr:row>0</xdr:row>
      <xdr:rowOff>150813</xdr:rowOff>
    </xdr:from>
    <xdr:to>
      <xdr:col>17</xdr:col>
      <xdr:colOff>261225</xdr:colOff>
      <xdr:row>5</xdr:row>
      <xdr:rowOff>70757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6062" y="150813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642937</xdr:colOff>
      <xdr:row>5</xdr:row>
      <xdr:rowOff>92645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188" y="0"/>
          <a:ext cx="2151062" cy="910208"/>
        </a:xfrm>
        <a:prstGeom prst="rect">
          <a:avLst/>
        </a:prstGeom>
      </xdr:spPr>
    </xdr:pic>
    <xdr:clientData/>
  </xdr:twoCellAnchor>
  <xdr:twoCellAnchor editAs="oneCell">
    <xdr:from>
      <xdr:col>13</xdr:col>
      <xdr:colOff>730250</xdr:colOff>
      <xdr:row>0</xdr:row>
      <xdr:rowOff>150812</xdr:rowOff>
    </xdr:from>
    <xdr:to>
      <xdr:col>17</xdr:col>
      <xdr:colOff>78663</xdr:colOff>
      <xdr:row>5</xdr:row>
      <xdr:rowOff>70756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3500" y="150812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989110</xdr:colOff>
      <xdr:row>0</xdr:row>
      <xdr:rowOff>1</xdr:rowOff>
    </xdr:from>
    <xdr:to>
      <xdr:col>4</xdr:col>
      <xdr:colOff>551938</xdr:colOff>
      <xdr:row>5</xdr:row>
      <xdr:rowOff>51838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110" y="1"/>
          <a:ext cx="2070430" cy="861786"/>
        </a:xfrm>
        <a:prstGeom prst="rect">
          <a:avLst/>
        </a:prstGeom>
      </xdr:spPr>
    </xdr:pic>
    <xdr:clientData/>
  </xdr:twoCellAnchor>
  <xdr:twoCellAnchor editAs="oneCell">
    <xdr:from>
      <xdr:col>13</xdr:col>
      <xdr:colOff>686837</xdr:colOff>
      <xdr:row>0</xdr:row>
      <xdr:rowOff>129591</xdr:rowOff>
    </xdr:from>
    <xdr:to>
      <xdr:col>17</xdr:col>
      <xdr:colOff>35898</xdr:colOff>
      <xdr:row>5</xdr:row>
      <xdr:rowOff>57149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9439" y="129591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3968</xdr:colOff>
      <xdr:row>0</xdr:row>
      <xdr:rowOff>0</xdr:rowOff>
    </xdr:from>
    <xdr:to>
      <xdr:col>5</xdr:col>
      <xdr:colOff>138905</xdr:colOff>
      <xdr:row>5</xdr:row>
      <xdr:rowOff>154781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156" y="0"/>
          <a:ext cx="2309812" cy="972344"/>
        </a:xfrm>
        <a:prstGeom prst="rect">
          <a:avLst/>
        </a:prstGeom>
      </xdr:spPr>
    </xdr:pic>
    <xdr:clientData/>
  </xdr:twoCellAnchor>
  <xdr:twoCellAnchor editAs="oneCell">
    <xdr:from>
      <xdr:col>13</xdr:col>
      <xdr:colOff>611188</xdr:colOff>
      <xdr:row>1</xdr:row>
      <xdr:rowOff>47625</xdr:rowOff>
    </xdr:from>
    <xdr:to>
      <xdr:col>16</xdr:col>
      <xdr:colOff>308851</xdr:colOff>
      <xdr:row>5</xdr:row>
      <xdr:rowOff>134257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4438" y="214313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940594</xdr:colOff>
      <xdr:row>0</xdr:row>
      <xdr:rowOff>0</xdr:rowOff>
    </xdr:from>
    <xdr:to>
      <xdr:col>5</xdr:col>
      <xdr:colOff>95249</xdr:colOff>
      <xdr:row>5</xdr:row>
      <xdr:rowOff>154781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594" y="0"/>
          <a:ext cx="2321718" cy="972344"/>
        </a:xfrm>
        <a:prstGeom prst="rect">
          <a:avLst/>
        </a:prstGeom>
      </xdr:spPr>
    </xdr:pic>
    <xdr:clientData/>
  </xdr:twoCellAnchor>
  <xdr:twoCellAnchor editAs="oneCell">
    <xdr:from>
      <xdr:col>13</xdr:col>
      <xdr:colOff>801688</xdr:colOff>
      <xdr:row>1</xdr:row>
      <xdr:rowOff>15875</xdr:rowOff>
    </xdr:from>
    <xdr:to>
      <xdr:col>17</xdr:col>
      <xdr:colOff>150101</xdr:colOff>
      <xdr:row>5</xdr:row>
      <xdr:rowOff>102507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4938" y="182563"/>
          <a:ext cx="2809163" cy="7375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uzverde\Documents\saldos%20ju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  9"/>
      <sheetName val="JUNIO   "/>
      <sheetName val="Hoja1"/>
      <sheetName val="JUNIO 10"/>
      <sheetName val="JUNIO  11"/>
      <sheetName val="junio 12"/>
      <sheetName val="junio  15"/>
      <sheetName val="JUNIO 16"/>
      <sheetName val="junio 17"/>
      <sheetName val="junio   18"/>
      <sheetName val="JUNIO 19"/>
      <sheetName val="junio 21"/>
      <sheetName val="Hoja2"/>
      <sheetName val="JUNIO  22"/>
      <sheetName val="junio  24"/>
      <sheetName val="JUNIO  24 T.N "/>
      <sheetName val="junio 25"/>
      <sheetName val="JUNIO 26"/>
      <sheetName val="junio 29"/>
      <sheetName val="junio 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Artículo</v>
          </cell>
          <cell r="B1" t="str">
            <v>Descripción Artículo</v>
          </cell>
          <cell r="C1" t="str">
            <v>UDM</v>
          </cell>
          <cell r="D1" t="str">
            <v>En Mano</v>
          </cell>
        </row>
        <row r="2">
          <cell r="A2">
            <v>115617</v>
          </cell>
          <cell r="B2" t="str">
            <v>ACETAMINOFEN 150MG/5ML(3%) JBE INST FCO X 60ML GENFAR</v>
          </cell>
          <cell r="C2" t="str">
            <v>FCO</v>
          </cell>
          <cell r="D2">
            <v>6</v>
          </cell>
        </row>
        <row r="3">
          <cell r="A3">
            <v>61440</v>
          </cell>
          <cell r="B3" t="str">
            <v>ACETAMINOFEN 500MG TAB INST CAJ X 100 AMER GEN</v>
          </cell>
          <cell r="C3" t="str">
            <v>TAB</v>
          </cell>
          <cell r="D3">
            <v>30</v>
          </cell>
        </row>
        <row r="4">
          <cell r="A4">
            <v>102005</v>
          </cell>
          <cell r="B4" t="str">
            <v>ACLASTA 5MG/100ML(0.05MG/ML) SOL INY INST FCO X 100ML</v>
          </cell>
          <cell r="C4" t="str">
            <v>FCO</v>
          </cell>
          <cell r="D4">
            <v>14</v>
          </cell>
        </row>
        <row r="5">
          <cell r="A5">
            <v>158881</v>
          </cell>
          <cell r="B5" t="str">
            <v>ACRYLARM 0.2% GEL OFT INST TUB X 10GR</v>
          </cell>
          <cell r="C5" t="str">
            <v>TUB</v>
          </cell>
          <cell r="D5">
            <v>15</v>
          </cell>
        </row>
        <row r="6">
          <cell r="A6">
            <v>125793</v>
          </cell>
          <cell r="B6" t="str">
            <v>ACTEMRA 162MG/0.9ML(180MG/ML) SOL INY  CAJ X 4JERPRELX0.9ML</v>
          </cell>
          <cell r="C6" t="str">
            <v>JRP</v>
          </cell>
          <cell r="D6">
            <v>4</v>
          </cell>
        </row>
        <row r="7">
          <cell r="A7">
            <v>105188</v>
          </cell>
          <cell r="B7" t="str">
            <v>ADRENALINA 1MG/ML SOL INY  CAJ X 100AMP X 1ML RYAN</v>
          </cell>
          <cell r="C7" t="str">
            <v>AMP</v>
          </cell>
          <cell r="D7">
            <v>88</v>
          </cell>
        </row>
        <row r="8">
          <cell r="A8">
            <v>85855</v>
          </cell>
          <cell r="B8" t="str">
            <v>AFRINPED 0.25MG/ML(0.025%) SOL NAS INST FCO X 15ML</v>
          </cell>
          <cell r="C8" t="str">
            <v>FCO</v>
          </cell>
          <cell r="D8">
            <v>22</v>
          </cell>
        </row>
        <row r="9">
          <cell r="A9">
            <v>19889</v>
          </cell>
          <cell r="B9" t="str">
            <v>AGUA ESTERIL SUSTANCIA PURA SOL INY  BOL X 500ML BAXTER</v>
          </cell>
          <cell r="C9" t="str">
            <v>BIN</v>
          </cell>
          <cell r="D9">
            <v>17</v>
          </cell>
        </row>
        <row r="10">
          <cell r="A10">
            <v>50260</v>
          </cell>
          <cell r="B10" t="str">
            <v>AGUA ESTERIL SUSTANCIA PURA SOL INY  CAJ X 50AMP X 10ML CORPAUL</v>
          </cell>
          <cell r="C10" t="str">
            <v>AMP</v>
          </cell>
          <cell r="D10">
            <v>5</v>
          </cell>
        </row>
        <row r="11">
          <cell r="A11">
            <v>21083</v>
          </cell>
          <cell r="B11" t="str">
            <v>AGUA OXIGENADA 4% SOL TOP  FCO X 120ML JGB</v>
          </cell>
          <cell r="C11" t="str">
            <v>FCO</v>
          </cell>
          <cell r="D11">
            <v>18</v>
          </cell>
        </row>
        <row r="12">
          <cell r="A12">
            <v>22608</v>
          </cell>
          <cell r="B12" t="str">
            <v>AGUJA ASPIRACION REF DIN 1515X SOB X 1 CARDINAL HEALTH</v>
          </cell>
          <cell r="C12" t="str">
            <v>SIN</v>
          </cell>
          <cell r="D12">
            <v>2</v>
          </cell>
        </row>
        <row r="13">
          <cell r="A13">
            <v>101309</v>
          </cell>
          <cell r="B13" t="str">
            <v>AGUJA ASPIRADO MEDULA OSEA REF DBMNI1504 SOB X 1   15GX4 PULG</v>
          </cell>
          <cell r="C13" t="str">
            <v>SOB</v>
          </cell>
          <cell r="D13">
            <v>2</v>
          </cell>
        </row>
        <row r="14">
          <cell r="A14">
            <v>48875</v>
          </cell>
          <cell r="B14" t="str">
            <v>AGUJA BIOPSIA MEDULA OSEA REF DBMNJ -1304 SOB X 1   13G X 12 CM</v>
          </cell>
          <cell r="C14" t="str">
            <v>BIN</v>
          </cell>
          <cell r="D14">
            <v>2</v>
          </cell>
        </row>
        <row r="15">
          <cell r="A15">
            <v>53075</v>
          </cell>
          <cell r="B15" t="str">
            <v>AGUJA BIOPSIA MEDULA OSEA REF DBMNJ0804TL UND   8G X 4</v>
          </cell>
          <cell r="C15" t="str">
            <v>SIN</v>
          </cell>
          <cell r="D15">
            <v>1</v>
          </cell>
        </row>
        <row r="16">
          <cell r="A16">
            <v>97328</v>
          </cell>
          <cell r="B16" t="str">
            <v>AGUJA BIOPSIA MEDULA OSEA REF DBMNJ1104TL SOB X 1 ARGON  11G X 4PULG</v>
          </cell>
          <cell r="C16" t="str">
            <v>SOB</v>
          </cell>
          <cell r="D16">
            <v>2</v>
          </cell>
        </row>
        <row r="17">
          <cell r="A17">
            <v>22309</v>
          </cell>
          <cell r="B17" t="str">
            <v>AGUJA DESECHABLE 18G X 1 1/2 P REF 302347 SOB X 1   18G X 1 1/2 PULG BN EXENTO-DC.417/2020</v>
          </cell>
          <cell r="C17" t="str">
            <v>SIN</v>
          </cell>
          <cell r="D17">
            <v>46</v>
          </cell>
        </row>
        <row r="18">
          <cell r="A18">
            <v>22313</v>
          </cell>
          <cell r="B18" t="str">
            <v>AGUJA DESECHABLE 22G X 1 PULG REF 302353 SOB X 1   22G X 1 PULG BN EXENTO-DC.417/2020</v>
          </cell>
          <cell r="C18" t="str">
            <v>SIN</v>
          </cell>
          <cell r="D18">
            <v>31</v>
          </cell>
        </row>
        <row r="19">
          <cell r="A19">
            <v>22314</v>
          </cell>
          <cell r="B19" t="str">
            <v>AGUJA DESECHABLE 23G X 1 PULG REF 302355 SOB X 1   23G X 1 PULG BN EXENTO-DC.417/2020</v>
          </cell>
          <cell r="C19" t="str">
            <v>SIN</v>
          </cell>
          <cell r="D19">
            <v>347</v>
          </cell>
        </row>
        <row r="20">
          <cell r="A20">
            <v>62938</v>
          </cell>
          <cell r="B20" t="str">
            <v>AGUJA ESPINAL PUNTA DE LAPIZ 2 REF 405138 SOB X 1   25G X 3 1/2 PULG BN EXENTO-DC.417/2020</v>
          </cell>
          <cell r="C20" t="str">
            <v>SIN</v>
          </cell>
          <cell r="D20">
            <v>9</v>
          </cell>
        </row>
        <row r="21">
          <cell r="A21">
            <v>156761</v>
          </cell>
          <cell r="B21" t="str">
            <v>AGUJA HIPODERMICA  CAJ X 100   21G X 1 PULG 1/2 PULG BN EXENTO-DC.417/2020</v>
          </cell>
          <cell r="C21" t="str">
            <v>SOB</v>
          </cell>
          <cell r="D21">
            <v>200</v>
          </cell>
        </row>
        <row r="22">
          <cell r="A22">
            <v>156605</v>
          </cell>
          <cell r="B22" t="str">
            <v>AGUJA HIPODERMICA  CAJ X 100 LIFE CARE  16G X 1.1/2 PULG BN EXENTO-DC.417/2020</v>
          </cell>
          <cell r="C22" t="str">
            <v>SOB</v>
          </cell>
          <cell r="D22">
            <v>137</v>
          </cell>
        </row>
        <row r="23">
          <cell r="A23">
            <v>156755</v>
          </cell>
          <cell r="B23" t="str">
            <v>AGUJA HIPODERMICA  CAJ X 100 LIFE CARE  18G X 1 1/2 PULG BN EXENTO-DC.417/2020</v>
          </cell>
          <cell r="C23" t="str">
            <v>SOB</v>
          </cell>
          <cell r="D23">
            <v>427</v>
          </cell>
        </row>
        <row r="24">
          <cell r="A24">
            <v>156601</v>
          </cell>
          <cell r="B24" t="str">
            <v>AGUJA HIPODERMICA  CAJ X 100 LIFE CARE  24G X 1 PULG BN EXENTO-DC.417/2020</v>
          </cell>
          <cell r="C24" t="str">
            <v>SOB</v>
          </cell>
          <cell r="D24">
            <v>440</v>
          </cell>
        </row>
        <row r="25">
          <cell r="A25">
            <v>76332</v>
          </cell>
          <cell r="B25" t="str">
            <v>AGUJA HIPODERMICA ESTERIL REF 305107 SOB X 1   30 X 1/2 BN EXENTO-DC.417/2020</v>
          </cell>
          <cell r="C25" t="str">
            <v>SOB</v>
          </cell>
          <cell r="D25">
            <v>17</v>
          </cell>
        </row>
        <row r="26">
          <cell r="A26">
            <v>110168</v>
          </cell>
          <cell r="B26" t="str">
            <v>AGUJA HIPODERMICA REF N-N12 CAJ X 100 LUER LOCK/LUER SLIP  26X1/2 PULG BN EXENTO-DC.417/2020</v>
          </cell>
          <cell r="C26" t="str">
            <v>SOB</v>
          </cell>
          <cell r="D26">
            <v>434</v>
          </cell>
        </row>
        <row r="27">
          <cell r="A27">
            <v>110160</v>
          </cell>
          <cell r="B27" t="str">
            <v>AGUJA HIPODERMICA REF N-N1Q CAJ X 100 LUER LOCK/LUER SLIP  21X1 1/2 PULG BN EXENTO-DC.417/2020</v>
          </cell>
          <cell r="C27" t="str">
            <v>SOB</v>
          </cell>
          <cell r="D27">
            <v>280</v>
          </cell>
        </row>
        <row r="28">
          <cell r="A28">
            <v>110161</v>
          </cell>
          <cell r="B28" t="str">
            <v>AGUJA HIPODERMICA REF N-N1S CAJ X 100 LUER LOCK/LUER SLIP  22X1 PULG BN EXENTO-DC.417/2020</v>
          </cell>
          <cell r="C28" t="str">
            <v>SOB</v>
          </cell>
          <cell r="D28">
            <v>277</v>
          </cell>
        </row>
        <row r="29">
          <cell r="A29">
            <v>110163</v>
          </cell>
          <cell r="B29" t="str">
            <v>AGUJA HIPODERMICA REF N-N1V CAJ X 100 LUER LOCK/LUER SLIP  23X1 PULG BN EXENTO-DC.417/2020</v>
          </cell>
          <cell r="C29" t="str">
            <v>SOB</v>
          </cell>
          <cell r="D29">
            <v>168</v>
          </cell>
        </row>
        <row r="30">
          <cell r="A30">
            <v>110165</v>
          </cell>
          <cell r="B30" t="str">
            <v>AGUJA HIPODERMICA REF N-N1Y CAJ X 100 LUER LOCK/LUER SLIP  24X1 PULG BN EXENTO-DC.417/2020</v>
          </cell>
          <cell r="C30" t="str">
            <v>SOB</v>
          </cell>
          <cell r="D30">
            <v>100</v>
          </cell>
        </row>
        <row r="31">
          <cell r="A31">
            <v>390792</v>
          </cell>
          <cell r="B31" t="str">
            <v>AGUJA HOPODERMICA DESECHABLE REF 305111 CAJ X 100 BD PRECISION GLIDE  26G X 1/2PULG BN EXENTO-DC.417/2020</v>
          </cell>
          <cell r="C31" t="str">
            <v>SOB</v>
          </cell>
          <cell r="D31">
            <v>300</v>
          </cell>
        </row>
        <row r="32">
          <cell r="A32">
            <v>105593</v>
          </cell>
          <cell r="B32" t="str">
            <v>AGUJA LOCOPLEX REF 5194-103 SOB X 1 VYGON  21GX100MM BN EXENTO-DC.417/2020</v>
          </cell>
          <cell r="C32" t="str">
            <v>SOB</v>
          </cell>
          <cell r="D32">
            <v>48</v>
          </cell>
        </row>
        <row r="33">
          <cell r="A33">
            <v>105592</v>
          </cell>
          <cell r="B33" t="str">
            <v>AGUJA LOCOPLEX REF 5194-503 SOB X 1 VYGON  21GX50MM BN EXENTO-DC.417/2020</v>
          </cell>
          <cell r="C33" t="str">
            <v>SOB</v>
          </cell>
          <cell r="D33">
            <v>45</v>
          </cell>
        </row>
        <row r="34">
          <cell r="A34">
            <v>22516</v>
          </cell>
          <cell r="B34" t="str">
            <v>AGUJA SPINOCAN 25G X 3 1/2 PU REF 4505905 SOB X 1 B BRAUN  25G X 3 1/2 PULG BN EXENTO-DC.417/2020</v>
          </cell>
          <cell r="C34" t="str">
            <v>SIN</v>
          </cell>
          <cell r="D34">
            <v>14</v>
          </cell>
        </row>
        <row r="35">
          <cell r="A35">
            <v>22518</v>
          </cell>
          <cell r="B35" t="str">
            <v>AGUJA SPINOCAN 26G X 3 1/2 PU REF 4502906 SOB X 1 B BRAUN  26G X 3 1/2 PULG BN EXENTO-DC.417/2020</v>
          </cell>
          <cell r="C35" t="str">
            <v>SIN</v>
          </cell>
          <cell r="D35">
            <v>23</v>
          </cell>
        </row>
        <row r="36">
          <cell r="A36">
            <v>22523</v>
          </cell>
          <cell r="B36" t="str">
            <v>AGUJA SPINOCAN 27G X 3 1/2 PU REF 4503902 SOB X 1 B BRAUN  27G X 3 1/2 PULG BN EXENTO-DC.417/2020</v>
          </cell>
          <cell r="C36" t="str">
            <v>SIN</v>
          </cell>
          <cell r="D36">
            <v>16</v>
          </cell>
        </row>
        <row r="37">
          <cell r="A37">
            <v>22520</v>
          </cell>
          <cell r="B37" t="str">
            <v>AGUJA SPINOCAN REF 4501390 SOB X 1 B BRAUN  18G X 3 1/2 PULG BN EXENTO-DC.417/2020</v>
          </cell>
          <cell r="C37" t="str">
            <v>SIN</v>
          </cell>
          <cell r="D37">
            <v>9</v>
          </cell>
        </row>
        <row r="38">
          <cell r="A38">
            <v>22515</v>
          </cell>
          <cell r="B38" t="str">
            <v>AGUJA SPINOCAN REF 4507908 SOB X 1 B BRAUN  22G X 3 1/2 PULG BN EXENTO-DC.417/2020</v>
          </cell>
          <cell r="C38" t="str">
            <v>SIN</v>
          </cell>
          <cell r="D38">
            <v>8</v>
          </cell>
        </row>
        <row r="39">
          <cell r="A39">
            <v>142129</v>
          </cell>
          <cell r="B39" t="str">
            <v>AGUJA STIMUPLEX ULTRA 360 REF 4892505-04 CAJ X 25    BN EXENTO-DC.417/2020</v>
          </cell>
          <cell r="C39" t="str">
            <v>SOB</v>
          </cell>
          <cell r="D39">
            <v>7</v>
          </cell>
        </row>
        <row r="40">
          <cell r="A40">
            <v>142130</v>
          </cell>
          <cell r="B40" t="str">
            <v>AGUJA STIMUPLEX ULTRA 360 REF 4892508-04 CAJ X 25    BN EXENTO-DC.417/2020</v>
          </cell>
          <cell r="C40" t="str">
            <v>SOB</v>
          </cell>
          <cell r="D40">
            <v>25</v>
          </cell>
        </row>
        <row r="41">
          <cell r="A41">
            <v>65941</v>
          </cell>
          <cell r="B41" t="str">
            <v>AGUJA SURECAN CON ALAS REF 4448340 SOB X 1 B BRAUN  20G X 20MM BN EXENTO-DC.417/2020</v>
          </cell>
          <cell r="C41" t="str">
            <v>SOB</v>
          </cell>
          <cell r="D41">
            <v>95</v>
          </cell>
        </row>
        <row r="42">
          <cell r="A42">
            <v>391148</v>
          </cell>
          <cell r="B42" t="str">
            <v>AL OXA 100MG/20ML(5MG/ML) SOL INY  CAJ X 1VIAL X 20ML</v>
          </cell>
          <cell r="C42" t="str">
            <v>VAL</v>
          </cell>
          <cell r="D42">
            <v>20</v>
          </cell>
        </row>
        <row r="43">
          <cell r="A43">
            <v>124077</v>
          </cell>
          <cell r="B43" t="str">
            <v>ALCAINE 5MG/ML(0.5%) SOL OFT INST FCO X 15ML</v>
          </cell>
          <cell r="C43" t="str">
            <v>FCO</v>
          </cell>
          <cell r="D43">
            <v>2</v>
          </cell>
        </row>
        <row r="44">
          <cell r="A44">
            <v>30749</v>
          </cell>
          <cell r="B44" t="str">
            <v>ALCOHOL ANTISEPTICO 70% SOL TOP  FCO X 1000ML QUIRUMEDICAS BN EXENTO-DC.417/2020</v>
          </cell>
          <cell r="C44" t="str">
            <v>FCO</v>
          </cell>
          <cell r="D44">
            <v>17</v>
          </cell>
        </row>
        <row r="45">
          <cell r="A45">
            <v>30054</v>
          </cell>
          <cell r="B45" t="str">
            <v>ALCOHOL ANTISEPTICO 70% SOL TOP  GAR X 3750ML QUIRUMEDICAS BN EXENTO-DC.417/2020</v>
          </cell>
          <cell r="C45" t="str">
            <v>GAR</v>
          </cell>
          <cell r="D45">
            <v>1</v>
          </cell>
        </row>
        <row r="46">
          <cell r="A46">
            <v>168767</v>
          </cell>
          <cell r="B46" t="str">
            <v>ALCOHOL ANTISEPTICO 70% SOL TOP  GAR X 3800ML BODEGAS MOSELA BN EXENTO-DC.417/2020</v>
          </cell>
          <cell r="C46" t="str">
            <v>GAR</v>
          </cell>
          <cell r="D46">
            <v>19</v>
          </cell>
        </row>
        <row r="47">
          <cell r="A47">
            <v>74884</v>
          </cell>
          <cell r="B47" t="str">
            <v>ALCOHOL JGB 70% SOL TOP  FCO X 120ML JGB BN EXENTO-DC.417/2020</v>
          </cell>
          <cell r="C47" t="str">
            <v>FCO</v>
          </cell>
          <cell r="D47">
            <v>10</v>
          </cell>
        </row>
        <row r="48">
          <cell r="A48">
            <v>113421</v>
          </cell>
          <cell r="B48" t="str">
            <v>ALGODON POMOS  BOL X 500GR MK INST  BN EXENTO-DC.417/2020</v>
          </cell>
          <cell r="C48" t="str">
            <v>BOL</v>
          </cell>
          <cell r="D48">
            <v>10</v>
          </cell>
        </row>
        <row r="49">
          <cell r="A49">
            <v>164495</v>
          </cell>
          <cell r="B49" t="str">
            <v>AMGEVITA 40MG/0.8ML(50MG/ML) SOL INY  CAJ X 2AUTO INY</v>
          </cell>
          <cell r="C49" t="str">
            <v>JRP</v>
          </cell>
          <cell r="D49">
            <v>51</v>
          </cell>
        </row>
        <row r="50">
          <cell r="A50">
            <v>26007</v>
          </cell>
          <cell r="B50" t="str">
            <v>APLICADOR DE MADERA PRODEMA  BOL X 100 PRODEMA   BN EXENTO-DC.417/2020</v>
          </cell>
          <cell r="C50" t="str">
            <v>BOL</v>
          </cell>
          <cell r="D50">
            <v>5</v>
          </cell>
        </row>
        <row r="51">
          <cell r="A51">
            <v>25840</v>
          </cell>
          <cell r="B51" t="str">
            <v>APOSITO BACTIGRAS REF 7456 SOB X 1 SMITH &amp; NEPHEW  5CM X 5CM BN EXENTO-DC.417/2020</v>
          </cell>
          <cell r="C51" t="str">
            <v>SIN</v>
          </cell>
          <cell r="D51">
            <v>88</v>
          </cell>
        </row>
        <row r="52">
          <cell r="A52">
            <v>25857</v>
          </cell>
          <cell r="B52" t="str">
            <v>APOSITO BACTIGRAS REF 7457 SOB X 1 SMITH &amp; NEPHEW  10CM X 10CM BN EXENTO-DC.417/2020</v>
          </cell>
          <cell r="C52" t="str">
            <v>SIN</v>
          </cell>
          <cell r="D52">
            <v>85</v>
          </cell>
        </row>
        <row r="53">
          <cell r="A53">
            <v>25858</v>
          </cell>
          <cell r="B53" t="str">
            <v>APOSITO BACTIGRAS REF 7461 SOB X 1 SMITH &amp; NEPHEW  15CM X 20CM BN EXENTO-DC.417/2020</v>
          </cell>
          <cell r="C53" t="str">
            <v>SIN</v>
          </cell>
          <cell r="D53">
            <v>132</v>
          </cell>
        </row>
        <row r="54">
          <cell r="A54">
            <v>54261</v>
          </cell>
          <cell r="B54" t="str">
            <v>APOSITO DE GASA ESTERIL REF 4416 SOB X 1 SHERLEG  20CM X 80CM BN EXENTO-DC.417/2020</v>
          </cell>
          <cell r="C54" t="str">
            <v>SOB</v>
          </cell>
          <cell r="D54">
            <v>45</v>
          </cell>
        </row>
        <row r="55">
          <cell r="A55">
            <v>125184</v>
          </cell>
          <cell r="B55" t="str">
            <v>APOSITO ESPUMA C/PLATA ADHESIV REF 420629 CAJ X 5 AQUACEL AG FOAM  21X21CM BN EXENTO-DC.417/2020</v>
          </cell>
          <cell r="C55" t="str">
            <v>SOB</v>
          </cell>
          <cell r="D55">
            <v>8</v>
          </cell>
        </row>
        <row r="56">
          <cell r="A56">
            <v>109336</v>
          </cell>
          <cell r="B56" t="str">
            <v>APOSITO GASA Y ALGODON REF 4407 SOB X 1 SHERLEG  12.5X22.5CM BN EXENTO-DC.417/2020</v>
          </cell>
          <cell r="C56" t="str">
            <v>SOB</v>
          </cell>
          <cell r="D56">
            <v>35</v>
          </cell>
        </row>
        <row r="57">
          <cell r="A57">
            <v>109335</v>
          </cell>
          <cell r="B57" t="str">
            <v>APOSITO GASA Y ALGODON REF 4410 SOB X 1 SHERLEG  20X40CM BN EXENTO-DC.417/2020</v>
          </cell>
          <cell r="C57" t="str">
            <v>SOB</v>
          </cell>
          <cell r="D57">
            <v>43</v>
          </cell>
        </row>
        <row r="58">
          <cell r="A58">
            <v>25842</v>
          </cell>
          <cell r="B58" t="str">
            <v>APOSITO OPSITE IV 3000 REF 4008 SOB X 1 SMITH &amp; NEPHEW  10CM X 12CM BN EXENTO-DC.417/2020</v>
          </cell>
          <cell r="C58" t="str">
            <v>SIN</v>
          </cell>
          <cell r="D58">
            <v>139</v>
          </cell>
        </row>
        <row r="59">
          <cell r="A59">
            <v>25850</v>
          </cell>
          <cell r="B59" t="str">
            <v>APOSITO OPSITE POST - OP REF 66000712 SOB X 1 SMITH &amp; NEPHEW  15CM X 8CM BN EXENTO-DC.417/2020</v>
          </cell>
          <cell r="C59" t="str">
            <v>SIN</v>
          </cell>
          <cell r="D59">
            <v>163</v>
          </cell>
        </row>
        <row r="60">
          <cell r="A60">
            <v>25864</v>
          </cell>
          <cell r="B60" t="str">
            <v>APOSITO OPSITE POST OP REF 66000708 SOB X 1 SMITH &amp; NEPHEW  6.5CM X 5CM BN EXENTO-DC.417/2020</v>
          </cell>
          <cell r="C60" t="str">
            <v>SIN</v>
          </cell>
          <cell r="D60">
            <v>135</v>
          </cell>
        </row>
        <row r="61">
          <cell r="A61">
            <v>125613</v>
          </cell>
          <cell r="B61" t="str">
            <v>APOSITO P/COBERT QUIRUR C/PLAT REF 412009 CAJ X 10 AQUACEL AG SURGICAL  9X10CM BN EXENTO-DC.417/2020</v>
          </cell>
          <cell r="C61" t="str">
            <v>SOB</v>
          </cell>
          <cell r="D61">
            <v>29</v>
          </cell>
        </row>
        <row r="62">
          <cell r="A62">
            <v>125615</v>
          </cell>
          <cell r="B62" t="str">
            <v>APOSITO P/COBERT QUIRUR C/PLAT REF 412011 CAJ X 10 AQUACEL AG SURGICAL  9X25CM BN EXENTO-DC.417/2020</v>
          </cell>
          <cell r="C62" t="str">
            <v>SOB</v>
          </cell>
          <cell r="D62">
            <v>20</v>
          </cell>
        </row>
        <row r="63">
          <cell r="A63">
            <v>22361</v>
          </cell>
          <cell r="B63" t="str">
            <v>APOSITO TEGADERM + FILM REF 1628 SOB X 1 3M  15CM X 20CM BN EXENTO-DC.417/2020</v>
          </cell>
          <cell r="C63" t="str">
            <v>SIN</v>
          </cell>
          <cell r="D63">
            <v>59</v>
          </cell>
        </row>
        <row r="64">
          <cell r="A64">
            <v>158514</v>
          </cell>
          <cell r="B64" t="str">
            <v>APOSITO TEGADERM REF 1626W CAJ X 50 3M  10CM X 12CM BN EXENTO-DC.417/2020</v>
          </cell>
          <cell r="C64" t="str">
            <v>SOB</v>
          </cell>
          <cell r="D64">
            <v>128</v>
          </cell>
        </row>
        <row r="65">
          <cell r="A65">
            <v>158134</v>
          </cell>
          <cell r="B65" t="str">
            <v>APRITANT IV 150MG POLV INY INST CAJ X 1VIAL</v>
          </cell>
          <cell r="C65" t="str">
            <v>VAL</v>
          </cell>
          <cell r="D65">
            <v>75</v>
          </cell>
        </row>
        <row r="66">
          <cell r="A66">
            <v>118989</v>
          </cell>
          <cell r="B66" t="str">
            <v>ASA SILICONA MAXI REF 1001-78 CAJ X 10PAQX2 SCANLAN   AZUL</v>
          </cell>
          <cell r="C66" t="str">
            <v>PAQ</v>
          </cell>
          <cell r="D66">
            <v>17</v>
          </cell>
        </row>
        <row r="67">
          <cell r="A67">
            <v>110940</v>
          </cell>
          <cell r="B67" t="str">
            <v>ATROPINA SULFATO 1MG/ML SOL INY  CAJ X 100 FRESENIUS KABI</v>
          </cell>
          <cell r="C67" t="str">
            <v>AMP</v>
          </cell>
          <cell r="D67">
            <v>121</v>
          </cell>
        </row>
        <row r="68">
          <cell r="A68">
            <v>71615</v>
          </cell>
          <cell r="B68" t="str">
            <v>AVONEX 30MCG/0.5ML(60MCG/ML) SOL INY  CAJ X 4JERPREL</v>
          </cell>
          <cell r="C68" t="str">
            <v>JRP</v>
          </cell>
          <cell r="D68">
            <v>11</v>
          </cell>
        </row>
        <row r="69">
          <cell r="A69">
            <v>120137</v>
          </cell>
          <cell r="B69" t="str">
            <v>BACCIDINE C/DEMARCANTE NARANJA (70+2)% SOL TOP  FCO C/TAPA X 60ML  BN EXENTO-DC.417/2020</v>
          </cell>
          <cell r="C69" t="str">
            <v>FCO</v>
          </cell>
          <cell r="D69">
            <v>47</v>
          </cell>
        </row>
        <row r="70">
          <cell r="A70">
            <v>120136</v>
          </cell>
          <cell r="B70" t="str">
            <v>BACCIDINE C/DEMARCANTE NARANJA (70+2)% SOL TOP  FCO SPRAY X 60ML  BN EXENTO-DC.417/2020</v>
          </cell>
          <cell r="C70" t="str">
            <v>FCO</v>
          </cell>
          <cell r="D70">
            <v>3</v>
          </cell>
        </row>
        <row r="71">
          <cell r="A71">
            <v>123968</v>
          </cell>
          <cell r="B71" t="str">
            <v>BACTRODERM 10% SOL TOP INST FCO X 60ML  BN EXENTO-DC.417/2020</v>
          </cell>
          <cell r="C71" t="str">
            <v>FCO</v>
          </cell>
          <cell r="D71">
            <v>14</v>
          </cell>
        </row>
        <row r="72">
          <cell r="A72">
            <v>22217</v>
          </cell>
          <cell r="B72" t="str">
            <v>BAJALENGUAS DESECHABLE  BOL X 20 PRODEMA</v>
          </cell>
          <cell r="C72" t="str">
            <v>BOL</v>
          </cell>
          <cell r="D72">
            <v>6</v>
          </cell>
        </row>
        <row r="73">
          <cell r="A73">
            <v>115307</v>
          </cell>
          <cell r="B73" t="str">
            <v>BAJALENGUAS PLASTICO REF B401000 BOL X 500 BIOLIFE</v>
          </cell>
          <cell r="C73" t="str">
            <v>PZA</v>
          </cell>
          <cell r="D73">
            <v>1500</v>
          </cell>
        </row>
        <row r="74">
          <cell r="A74">
            <v>168445</v>
          </cell>
          <cell r="B74" t="str">
            <v>BATA QUIRUR ANTIFLUIDO ESTERIL REF ROBTS003 BOL X 1 ALFASAFE   AZUL BN EXENTO-DC.417/2020</v>
          </cell>
          <cell r="C74" t="str">
            <v>BOL</v>
          </cell>
          <cell r="D74">
            <v>54</v>
          </cell>
        </row>
        <row r="75">
          <cell r="A75">
            <v>60686</v>
          </cell>
          <cell r="B75" t="str">
            <v>BATA QUIRURGICA ESTERIL REF 1168 BOL X 6 DESMEDICOS  TALLA L BN EXENTO-DC.417/2020</v>
          </cell>
          <cell r="C75" t="str">
            <v>PZA</v>
          </cell>
          <cell r="D75">
            <v>26</v>
          </cell>
        </row>
        <row r="76">
          <cell r="A76">
            <v>60684</v>
          </cell>
          <cell r="B76" t="str">
            <v>BATA QUIRURGICA NO ESTERIL REF 1242 BOL X 6 DESMEDICOS  TALLA L BN EXENTO-DC.417/2020</v>
          </cell>
          <cell r="C76" t="str">
            <v>PZA</v>
          </cell>
          <cell r="D76">
            <v>53</v>
          </cell>
        </row>
        <row r="77">
          <cell r="A77">
            <v>21114</v>
          </cell>
          <cell r="B77" t="str">
            <v>BENZIRIN VERDE 0.15% SOL BUC  SPRAY X 120ML</v>
          </cell>
          <cell r="C77" t="str">
            <v>FCO</v>
          </cell>
          <cell r="D77">
            <v>1</v>
          </cell>
        </row>
        <row r="78">
          <cell r="A78">
            <v>107563</v>
          </cell>
          <cell r="B78" t="str">
            <v>BENZIRIN VERDE 0.15% SOL BUC INST SPRAY X 120ML</v>
          </cell>
          <cell r="C78" t="str">
            <v>FCO</v>
          </cell>
          <cell r="D78">
            <v>2</v>
          </cell>
        </row>
        <row r="79">
          <cell r="A79">
            <v>51292</v>
          </cell>
          <cell r="B79" t="str">
            <v>BERODUAL (10+5)MG/20ML(0.05+0.025)% SOL NEB INST FCO X 20ML</v>
          </cell>
          <cell r="C79" t="str">
            <v>FCO</v>
          </cell>
          <cell r="D79">
            <v>2</v>
          </cell>
        </row>
        <row r="80">
          <cell r="A80">
            <v>131259</v>
          </cell>
          <cell r="B80" t="str">
            <v>BETADUO (5+2)MG/ML SUSP INY INST JERPREL X 1ML</v>
          </cell>
          <cell r="C80" t="str">
            <v>JRP</v>
          </cell>
          <cell r="D80">
            <v>23</v>
          </cell>
        </row>
        <row r="81">
          <cell r="A81">
            <v>101330</v>
          </cell>
          <cell r="B81" t="str">
            <v>BETOPROLOL 5MG/5ML(1MG/ML) SOL INY  CAJ X 8AMPACK X 5ML</v>
          </cell>
          <cell r="C81" t="str">
            <v>APC</v>
          </cell>
          <cell r="D81">
            <v>12</v>
          </cell>
        </row>
        <row r="82">
          <cell r="A82">
            <v>388829</v>
          </cell>
          <cell r="B82" t="str">
            <v>BICARBONATO DE NA 10MEQ/10ML(1MEQ/ML) SOL INY  CAJ X 100AMP X 10ML RYAN</v>
          </cell>
          <cell r="C82" t="str">
            <v>AMP</v>
          </cell>
          <cell r="D82">
            <v>30</v>
          </cell>
        </row>
        <row r="83">
          <cell r="A83">
            <v>17519</v>
          </cell>
          <cell r="B83" t="str">
            <v>BICARBONATO DE NA 10MEQ/10ML(1MEQ/ML) SOL INY  CAJ X 50AMP FARMIONNI SCALPI</v>
          </cell>
          <cell r="C83" t="str">
            <v>AMP</v>
          </cell>
          <cell r="D83">
            <v>35</v>
          </cell>
        </row>
        <row r="84">
          <cell r="A84">
            <v>156569</v>
          </cell>
          <cell r="B84" t="str">
            <v>BLOKSER 8MG/4ML(2MG/ML) SOL INY  CAJ X 25AMP X 4ML</v>
          </cell>
          <cell r="C84" t="str">
            <v>AMP</v>
          </cell>
          <cell r="D84">
            <v>1</v>
          </cell>
        </row>
        <row r="85">
          <cell r="A85">
            <v>83432</v>
          </cell>
          <cell r="B85" t="str">
            <v>BOLSA/PINNACLE REF 2112346 BOL X 250ML</v>
          </cell>
          <cell r="C85" t="str">
            <v>BOL</v>
          </cell>
          <cell r="D85">
            <v>1</v>
          </cell>
        </row>
        <row r="86">
          <cell r="A86">
            <v>48948</v>
          </cell>
          <cell r="B86" t="str">
            <v>BONDRONAT 6MG/6ML(1MG/ML) SOL INY  VIAL X 6ML</v>
          </cell>
          <cell r="C86" t="str">
            <v>VAL</v>
          </cell>
          <cell r="D86">
            <v>5</v>
          </cell>
        </row>
        <row r="87">
          <cell r="A87">
            <v>119310</v>
          </cell>
          <cell r="B87" t="str">
            <v>BONVIVA 3MG/3ML(1MG/ML) SOL INY INST JERPREL X 3ML</v>
          </cell>
          <cell r="C87" t="str">
            <v>JRP</v>
          </cell>
          <cell r="D87">
            <v>1</v>
          </cell>
        </row>
        <row r="88">
          <cell r="A88">
            <v>106873</v>
          </cell>
          <cell r="B88" t="str">
            <v>BOTOX 200UI POLV INY INST CAJ X 1VIAL</v>
          </cell>
          <cell r="C88" t="str">
            <v>VAL</v>
          </cell>
          <cell r="D88">
            <v>1</v>
          </cell>
        </row>
        <row r="89">
          <cell r="A89">
            <v>136464</v>
          </cell>
          <cell r="B89" t="str">
            <v>BROMURO DE IPRATROPIO 20MCG/DOSIS SUSP INH ORAL INST FCO X 200DOSIS</v>
          </cell>
          <cell r="C89" t="str">
            <v>FCO</v>
          </cell>
          <cell r="D89">
            <v>6</v>
          </cell>
        </row>
        <row r="90">
          <cell r="A90">
            <v>104882</v>
          </cell>
          <cell r="B90" t="str">
            <v>BRYTEROL 8MG/4ML(2MG/ML) SOL INY  CAJ X 24AMPULX4ML</v>
          </cell>
          <cell r="C90" t="str">
            <v>APC</v>
          </cell>
          <cell r="D90">
            <v>213</v>
          </cell>
        </row>
        <row r="91">
          <cell r="A91">
            <v>388890</v>
          </cell>
          <cell r="B91" t="str">
            <v>BUPINEST 75MG/10ML(0.75%) SOL INY  CAJ X 24AMPACK</v>
          </cell>
          <cell r="C91" t="str">
            <v>APC</v>
          </cell>
          <cell r="D91">
            <v>43</v>
          </cell>
        </row>
        <row r="92">
          <cell r="A92">
            <v>64736</v>
          </cell>
          <cell r="B92" t="str">
            <v>BUPIROP PESADO (20+320)MG/4ML(0.5+8)% SOL INY  CAJ X 24AMPACK</v>
          </cell>
          <cell r="C92" t="str">
            <v>APC</v>
          </cell>
          <cell r="D92">
            <v>41</v>
          </cell>
        </row>
        <row r="93">
          <cell r="A93">
            <v>388891</v>
          </cell>
          <cell r="B93" t="str">
            <v>BUPIROP SE S/P 50MG/10ML(5MG/ML) SOL INY  CAJ X 24AMPACK</v>
          </cell>
          <cell r="C93" t="str">
            <v>APC</v>
          </cell>
          <cell r="D93">
            <v>69</v>
          </cell>
        </row>
        <row r="94">
          <cell r="A94">
            <v>52085</v>
          </cell>
          <cell r="B94" t="str">
            <v>BUPIVACAINA 50MG/10ML(0.5%)+1:200000 SOL INY  CAJ X 24AMPACK X 10ML ROPSOHN</v>
          </cell>
          <cell r="C94" t="str">
            <v>APC</v>
          </cell>
          <cell r="D94">
            <v>66</v>
          </cell>
        </row>
        <row r="95">
          <cell r="A95">
            <v>119525</v>
          </cell>
          <cell r="B95" t="str">
            <v>BUVACAINA 50MG/10ML(5MG/ML) SOL INY  AMP X 10ML</v>
          </cell>
          <cell r="C95" t="str">
            <v>AMP</v>
          </cell>
          <cell r="D95">
            <v>6</v>
          </cell>
        </row>
        <row r="96">
          <cell r="A96">
            <v>80855</v>
          </cell>
          <cell r="B96" t="str">
            <v>CAL SODADA REF 2179000 GAR X 5LT INTERSORB PLUS  4.5 KG</v>
          </cell>
          <cell r="C96" t="str">
            <v>GAR</v>
          </cell>
          <cell r="D96">
            <v>8</v>
          </cell>
        </row>
        <row r="97">
          <cell r="A97">
            <v>22414</v>
          </cell>
          <cell r="B97" t="str">
            <v>CAMPO QUIRURG IOBAN 56CM X 45C REF 6650 CAJ X 10 3M  56CM X 45CM BN EXENTO-DC.417/2020</v>
          </cell>
          <cell r="C97" t="str">
            <v>SIN</v>
          </cell>
          <cell r="D97">
            <v>7</v>
          </cell>
        </row>
        <row r="98">
          <cell r="A98">
            <v>22393</v>
          </cell>
          <cell r="B98" t="str">
            <v>CAMPO QUIRURGICO EN U STERI DRAPE REF 1067 SOB X 1 3M   BN EXENTO-DC.417/2020</v>
          </cell>
          <cell r="C98" t="str">
            <v>SIN</v>
          </cell>
          <cell r="D98">
            <v>2</v>
          </cell>
        </row>
        <row r="99">
          <cell r="A99">
            <v>144645</v>
          </cell>
          <cell r="B99" t="str">
            <v>CANULA DE GUEDEL SUAVE N°0 REF LM-86-50146 SOB X 1   60MM BN EXENTO-DC.417/2020</v>
          </cell>
          <cell r="C99" t="str">
            <v>SOB</v>
          </cell>
          <cell r="D99">
            <v>1</v>
          </cell>
        </row>
        <row r="100">
          <cell r="A100">
            <v>144644</v>
          </cell>
          <cell r="B100" t="str">
            <v>CANULA DE GUEDEL SUAVE N°1 REF LM-86-50147 SOB X 1   70MM BN EXENTO-DC.417/2020</v>
          </cell>
          <cell r="C100" t="str">
            <v>SOB</v>
          </cell>
          <cell r="D100">
            <v>3</v>
          </cell>
        </row>
        <row r="101">
          <cell r="A101">
            <v>144280</v>
          </cell>
          <cell r="B101" t="str">
            <v>CANULA DE GUEDEL SUAVE REF LM-86-50148 SOB X 1   N?2-80MM BN EXENTO-DC.417/2020</v>
          </cell>
          <cell r="C101" t="str">
            <v>SOB</v>
          </cell>
          <cell r="D101">
            <v>3</v>
          </cell>
        </row>
        <row r="102">
          <cell r="A102">
            <v>118105</v>
          </cell>
          <cell r="B102" t="str">
            <v>CANULA DE MAYO/GUEDEL  UND   5.0 100MM BN EXENTO-DC.417/2020</v>
          </cell>
          <cell r="C102" t="str">
            <v>PZA</v>
          </cell>
          <cell r="D102">
            <v>4</v>
          </cell>
        </row>
        <row r="103">
          <cell r="A103">
            <v>76273</v>
          </cell>
          <cell r="B103" t="str">
            <v>CANULA GUEDEL - MAYO REF CGUE04 BOL X 1 MEDEX  No. 4 X 90MM BN EXENTO-DC.417/2020</v>
          </cell>
          <cell r="C103" t="str">
            <v>SOB</v>
          </cell>
          <cell r="D103">
            <v>8</v>
          </cell>
        </row>
        <row r="104">
          <cell r="A104">
            <v>137690</v>
          </cell>
          <cell r="B104" t="str">
            <v>CANULA GUEDEL REF LM-86-50149 SOB X 1 LM  FR 3 - 90MM BN EXENTO-DC.417/2020</v>
          </cell>
          <cell r="C104" t="str">
            <v>SOB</v>
          </cell>
          <cell r="D104">
            <v>3</v>
          </cell>
        </row>
        <row r="105">
          <cell r="A105">
            <v>137782</v>
          </cell>
          <cell r="B105" t="str">
            <v>CANULA GUEDEL SUAVE AD REF LM-86-50150 SOB X 1   N?4 -100MM BN EXENTO-DC.417/2020</v>
          </cell>
          <cell r="C105" t="str">
            <v>SOB</v>
          </cell>
          <cell r="D105">
            <v>1</v>
          </cell>
        </row>
        <row r="106">
          <cell r="A106">
            <v>25805</v>
          </cell>
          <cell r="B106" t="str">
            <v>CANULA NASAL OXIGENO REF COXADU SOB X 1 MEDEX  ADULTO BN EXENTO-DC.417/2020</v>
          </cell>
          <cell r="C106" t="str">
            <v>SIN</v>
          </cell>
          <cell r="D106">
            <v>170</v>
          </cell>
        </row>
        <row r="107">
          <cell r="A107">
            <v>25804</v>
          </cell>
          <cell r="B107" t="str">
            <v>CANULA NASAL OXIGENO REF COXPED SOB X 1 MEDEX  PEDIATRICA BN EXENTO-DC.417/2020</v>
          </cell>
          <cell r="C107" t="str">
            <v>SIN</v>
          </cell>
          <cell r="D107">
            <v>5</v>
          </cell>
        </row>
        <row r="108">
          <cell r="A108">
            <v>61167</v>
          </cell>
          <cell r="B108" t="str">
            <v>CANULA OXIGENO EXTENSION REF COXPE7 BOL X 1 MEDITEC  7MT PED BN EXENTO-DC.417/2020</v>
          </cell>
          <cell r="C108" t="str">
            <v>BIN</v>
          </cell>
          <cell r="D108">
            <v>1</v>
          </cell>
        </row>
        <row r="109">
          <cell r="A109">
            <v>22499</v>
          </cell>
          <cell r="B109" t="str">
            <v>CANULA STIMUPLEX BLOQ. VENOSO REF 4894251 SOB X 1 B BRAUN  25MM BN EXENTO-DC.417/2020</v>
          </cell>
          <cell r="C109" t="str">
            <v>SIN</v>
          </cell>
          <cell r="D109">
            <v>21</v>
          </cell>
        </row>
        <row r="110">
          <cell r="A110">
            <v>47131</v>
          </cell>
          <cell r="B110" t="str">
            <v>CASSETE PEROXIDO HIDROGENO REF 10113 CAJ X 50 STERRAD  5 CICLOS BN EXENTO-DC.417/2020</v>
          </cell>
          <cell r="C110" t="str">
            <v>PZA</v>
          </cell>
          <cell r="D110">
            <v>61</v>
          </cell>
        </row>
        <row r="111">
          <cell r="A111">
            <v>168615</v>
          </cell>
          <cell r="B111" t="str">
            <v>CATETER  DE SEGURIDAD REF 381823 CAJ X 200 INSYTE AUTOGUARD  N. 22 BN EXENTO-DC.417/2020</v>
          </cell>
          <cell r="C111" t="str">
            <v>SOB</v>
          </cell>
          <cell r="D111">
            <v>273</v>
          </cell>
        </row>
        <row r="112">
          <cell r="A112">
            <v>137967</v>
          </cell>
          <cell r="B112" t="str">
            <v>CATETER CLOSURE FAST REF CF7-7-100 CAJ X 1   FR 7 - 2.3MM X 100CM BN EXENTO-DC.417/2020</v>
          </cell>
          <cell r="C112" t="str">
            <v>SOB</v>
          </cell>
          <cell r="D112">
            <v>4</v>
          </cell>
        </row>
        <row r="113">
          <cell r="A113">
            <v>159191</v>
          </cell>
          <cell r="B113" t="str">
            <v>CATETER INTRAVENOSO PERIFERIC REF 38831114 CAJ X 200 BD-INSYTE  No 24GA (0,7 X 19MM) BN EXENTO-DC.417/2020</v>
          </cell>
          <cell r="C113" t="str">
            <v>SOB</v>
          </cell>
          <cell r="D113">
            <v>89</v>
          </cell>
        </row>
        <row r="114">
          <cell r="A114">
            <v>159189</v>
          </cell>
          <cell r="B114" t="str">
            <v>CATETER INTRAVENOSO PERIFERIC REF 38831214 CAJ X 200 BD-INSYTE  No 22GA (0,9 X 25MM) BN EXENTO-DC.417/2020</v>
          </cell>
          <cell r="C114" t="str">
            <v>SOB</v>
          </cell>
          <cell r="D114">
            <v>277</v>
          </cell>
        </row>
        <row r="115">
          <cell r="A115">
            <v>159190</v>
          </cell>
          <cell r="B115" t="str">
            <v>CATETER INTRAVENOSO PERIFERIC REF 38832214 CAJ X 200 BD-INSYTE  No 14GA (2,1 X 45MM) BN EXENTO-DC.417/2020</v>
          </cell>
          <cell r="C115" t="str">
            <v>SOB</v>
          </cell>
          <cell r="D115">
            <v>223</v>
          </cell>
        </row>
        <row r="116">
          <cell r="A116">
            <v>169073</v>
          </cell>
          <cell r="B116" t="str">
            <v>CATETER INTRAVENOSO PERIFERICO REF 381812 CAJ X 50 BD INSYTE AUTOGUARD  24G X 0.75PULG BN EXENTO-DC.417/2020</v>
          </cell>
          <cell r="C116" t="str">
            <v>SOB</v>
          </cell>
          <cell r="D116">
            <v>178</v>
          </cell>
        </row>
        <row r="117">
          <cell r="A117">
            <v>169071</v>
          </cell>
          <cell r="B117" t="str">
            <v>CATETER INTRAVENOSO PERIFERICO REF 381834 CAJ X 50 BD INSYTE AUTOGUARD  20G X 1.16PULG BN EXENTO-DC.417/2020</v>
          </cell>
          <cell r="C117" t="str">
            <v>SOB</v>
          </cell>
          <cell r="D117">
            <v>359</v>
          </cell>
        </row>
        <row r="118">
          <cell r="A118">
            <v>169072</v>
          </cell>
          <cell r="B118" t="str">
            <v>CATETER INTRAVENOSO PERIFERICO REF 381844 CAJ X 50 BD INSYTE  18G X 1.16PULG BN EXENTO-DC.417/2020</v>
          </cell>
          <cell r="C118" t="str">
            <v>SOB</v>
          </cell>
          <cell r="D118">
            <v>143</v>
          </cell>
        </row>
        <row r="119">
          <cell r="A119">
            <v>108695</v>
          </cell>
          <cell r="B119" t="str">
            <v>CATETER JELCO PLUS REF 7061 CAJ X 50 C Y A  16GX32MM BN EXENTO-DC.417/2020</v>
          </cell>
          <cell r="C119" t="str">
            <v>SOB</v>
          </cell>
          <cell r="D119">
            <v>99</v>
          </cell>
        </row>
        <row r="120">
          <cell r="A120">
            <v>22770</v>
          </cell>
          <cell r="B120" t="str">
            <v>CATETER VENOSO CENTRAL REF ES04301 SOB X 1 ARROW  16FR X 20CM BN EXENTO-DC.417/2020</v>
          </cell>
          <cell r="C120" t="str">
            <v>SIN</v>
          </cell>
          <cell r="D120">
            <v>2</v>
          </cell>
        </row>
        <row r="121">
          <cell r="A121">
            <v>23198</v>
          </cell>
          <cell r="B121" t="str">
            <v>CERA OSEA 2.5GR REF W31G ETHIC REF W31G SOB X 1 ETHICON  2.5GR</v>
          </cell>
          <cell r="C121" t="str">
            <v>SIN</v>
          </cell>
          <cell r="D121">
            <v>5</v>
          </cell>
        </row>
        <row r="122">
          <cell r="A122">
            <v>30780</v>
          </cell>
          <cell r="B122" t="str">
            <v>CIDEX OPA REF 20391 GAR X 3,750ML    BN EXENTO-DC.417/2020</v>
          </cell>
          <cell r="C122" t="str">
            <v>GAR</v>
          </cell>
          <cell r="D122">
            <v>19</v>
          </cell>
        </row>
        <row r="123">
          <cell r="A123">
            <v>30774</v>
          </cell>
          <cell r="B123" t="str">
            <v>CIDEZYME REF 2260 GAR X 5LT    BN EXENTO-DC.417/2020</v>
          </cell>
          <cell r="C123" t="str">
            <v>GAR</v>
          </cell>
          <cell r="D123">
            <v>2</v>
          </cell>
        </row>
        <row r="124">
          <cell r="A124">
            <v>107355</v>
          </cell>
          <cell r="B124" t="str">
            <v>CIDEZYME XTRA    GAR X 3.8LT REF 22591   BN EXENTO-DC.417/2020</v>
          </cell>
          <cell r="C124" t="str">
            <v>GAR</v>
          </cell>
          <cell r="D124">
            <v>4</v>
          </cell>
        </row>
        <row r="125">
          <cell r="A125">
            <v>141264</v>
          </cell>
          <cell r="B125" t="str">
            <v>CIMZIA 200MG/ML SOL INY  CAJ X 2JERPREL X 1ML</v>
          </cell>
          <cell r="C125" t="str">
            <v>JRP</v>
          </cell>
          <cell r="D125">
            <v>36</v>
          </cell>
        </row>
        <row r="126">
          <cell r="A126">
            <v>167313</v>
          </cell>
          <cell r="B126" t="str">
            <v>CINTA ADHESIVA QUIRURGICA REF 1527-1 CAJ X 12ROL X 9.1MT 3M TRANSPORE  2.5CM X 9.1MT BN EXENTO-DC.417/2020</v>
          </cell>
          <cell r="C126" t="str">
            <v>ROL</v>
          </cell>
          <cell r="D126">
            <v>12</v>
          </cell>
        </row>
        <row r="127">
          <cell r="A127">
            <v>163790</v>
          </cell>
          <cell r="B127" t="str">
            <v>CINTA INDICADORA VAPOR REF 1355-24MM ROL X 55MT 3M COMPLY  24MM BN EXENTO-DC.417/2020</v>
          </cell>
          <cell r="C127" t="str">
            <v>ROL</v>
          </cell>
          <cell r="D127">
            <v>11</v>
          </cell>
        </row>
        <row r="128">
          <cell r="A128">
            <v>384159</v>
          </cell>
          <cell r="B128" t="str">
            <v>CINTA QUIRURGICA REF 1527-3 CAJ X 4ROL 3M TRANSPORE  7.5CM X 9.1MT BN EXENTO-DC.417/2020</v>
          </cell>
          <cell r="C128" t="str">
            <v>ROL</v>
          </cell>
          <cell r="D128">
            <v>23</v>
          </cell>
        </row>
        <row r="129">
          <cell r="A129">
            <v>133803</v>
          </cell>
          <cell r="B129" t="str">
            <v>CIRIUM 10MG/5ML(2MG/ML) SOL INY INST CAJ X 10AMP X 5ML</v>
          </cell>
          <cell r="C129" t="str">
            <v>AMP</v>
          </cell>
          <cell r="D129">
            <v>20</v>
          </cell>
        </row>
        <row r="130">
          <cell r="A130">
            <v>162132</v>
          </cell>
          <cell r="B130" t="str">
            <v>CLEMAXCLIN 2MG/2ML(1MG/ML) SOL INY INST CAJ X 5AMP X 2ML</v>
          </cell>
          <cell r="C130" t="str">
            <v>AMP</v>
          </cell>
          <cell r="D130">
            <v>5</v>
          </cell>
        </row>
        <row r="131">
          <cell r="A131">
            <v>168939</v>
          </cell>
          <cell r="B131" t="str">
            <v>CLINDAMICINA 600MG/4ML(150MG/ML) SOL INY INST CAJ X 100AMP VITALIS</v>
          </cell>
          <cell r="C131" t="str">
            <v>AMP</v>
          </cell>
          <cell r="D131">
            <v>90</v>
          </cell>
        </row>
        <row r="132">
          <cell r="A132">
            <v>116793</v>
          </cell>
          <cell r="B132" t="str">
            <v>CLINDAMICINA 600MG/4ML(150MG/ML) SOL INY INST CAJ X 10VIAL X 4ML VITALIS</v>
          </cell>
          <cell r="C132" t="str">
            <v>VAL</v>
          </cell>
          <cell r="D132">
            <v>31</v>
          </cell>
        </row>
        <row r="133">
          <cell r="A133">
            <v>140747</v>
          </cell>
          <cell r="B133" t="str">
            <v>CLINTRANEX 500MG/5ML(100MG/ML) SOL INY  CAJ X 10</v>
          </cell>
          <cell r="C133" t="str">
            <v>AMP</v>
          </cell>
          <cell r="D133">
            <v>41</v>
          </cell>
        </row>
        <row r="134">
          <cell r="A134">
            <v>388833</v>
          </cell>
          <cell r="B134" t="str">
            <v>CLORURO DE NA 20MEQ/10ML(2MEQ/ML) SOL INY  CAJ X 40AMPACKX10ML ROPSOHN</v>
          </cell>
          <cell r="C134" t="str">
            <v>APC</v>
          </cell>
          <cell r="D134">
            <v>4</v>
          </cell>
        </row>
        <row r="135">
          <cell r="A135">
            <v>55298</v>
          </cell>
          <cell r="B135" t="str">
            <v>CLORURO DE POTASIO 20MEQ/10ML(2MEQ/ML) SOL INY  CAJ X 25AMP X 10ML CORPAUL</v>
          </cell>
          <cell r="C135" t="str">
            <v>AMP</v>
          </cell>
          <cell r="D135">
            <v>28</v>
          </cell>
        </row>
        <row r="136">
          <cell r="A136">
            <v>388835</v>
          </cell>
          <cell r="B136" t="str">
            <v>CLORURO DE SODIO LIBRE DE PVC 0.9% SOL INY  BOL X 250ML BAXTER</v>
          </cell>
          <cell r="C136" t="str">
            <v>BOL</v>
          </cell>
          <cell r="D136">
            <v>73</v>
          </cell>
        </row>
        <row r="137">
          <cell r="A137">
            <v>388840</v>
          </cell>
          <cell r="B137" t="str">
            <v>CLORURO NA USP O SUERO FISIOL 0.9% SOL INY  BOL X 1000ML BAXTER</v>
          </cell>
          <cell r="C137" t="str">
            <v>BOL</v>
          </cell>
          <cell r="D137">
            <v>275</v>
          </cell>
        </row>
        <row r="138">
          <cell r="A138">
            <v>19929</v>
          </cell>
          <cell r="B138" t="str">
            <v>CLORURO NA USP O SUERO FISIOL 0.9% SOL INY  BOL X 100ML BAXTER</v>
          </cell>
          <cell r="C138" t="str">
            <v>BIN</v>
          </cell>
          <cell r="D138">
            <v>967</v>
          </cell>
        </row>
        <row r="139">
          <cell r="A139">
            <v>388839</v>
          </cell>
          <cell r="B139" t="str">
            <v>CLORURO NA USP O SUERO FISIOL 0.9% SOL INY  BOL X 500ML BAXTER</v>
          </cell>
          <cell r="C139" t="str">
            <v>BOL</v>
          </cell>
          <cell r="D139">
            <v>632</v>
          </cell>
        </row>
        <row r="140">
          <cell r="A140">
            <v>103516</v>
          </cell>
          <cell r="B140" t="str">
            <v>CLORURO SODIO 0.9% SOL INY  BOL X 250ML FRESENIUS</v>
          </cell>
          <cell r="C140" t="str">
            <v>BOL</v>
          </cell>
          <cell r="D140">
            <v>104</v>
          </cell>
        </row>
        <row r="141">
          <cell r="A141">
            <v>116841</v>
          </cell>
          <cell r="B141" t="str">
            <v>COMPRESA ESTERIL REF 6522 CAJ X 40SOBX5 COVIDIEN  45CMX45CM BN EXENTO-DC.417/2020</v>
          </cell>
          <cell r="C141" t="str">
            <v>SOB</v>
          </cell>
          <cell r="D141">
            <v>40</v>
          </cell>
        </row>
        <row r="142">
          <cell r="A142">
            <v>391480</v>
          </cell>
          <cell r="B142" t="str">
            <v>COMPRESA MANIJA CINTA RADIOP  PAQ X 5 MEDICAL SUPPLIES  45CM X 45CM BN EXENTO-DC.417/2020</v>
          </cell>
          <cell r="C142" t="str">
            <v>PZA</v>
          </cell>
          <cell r="D142">
            <v>2288</v>
          </cell>
        </row>
        <row r="143">
          <cell r="A143">
            <v>103712</v>
          </cell>
          <cell r="B143" t="str">
            <v>COMPRESA PRELAVADA BLANCA  BOL X 200 IMPOMEDICAS  45CMX45CM BN EXENTO-DC.417/2020</v>
          </cell>
          <cell r="C143" t="str">
            <v>PZA</v>
          </cell>
          <cell r="D143">
            <v>600</v>
          </cell>
        </row>
        <row r="144">
          <cell r="A144">
            <v>162061</v>
          </cell>
          <cell r="B144" t="str">
            <v>CONECTOR DESPLAZAMIENTO NEUTRO REF LAT-MC100 CAJ X 100 MICROCLAVE   BN EXENTO-DC.417/2020</v>
          </cell>
          <cell r="C144" t="str">
            <v>SOB</v>
          </cell>
          <cell r="D144">
            <v>41</v>
          </cell>
        </row>
        <row r="145">
          <cell r="A145">
            <v>115296</v>
          </cell>
          <cell r="B145" t="str">
            <v>CONECTOR EN Y TUBO DE TORAX REF LM-86-2004 SOB X 1 LM INSTRUMENTS  6MM A 15MM D.E. BN EXENTO-DC.417/2020</v>
          </cell>
          <cell r="C145" t="str">
            <v>SOB</v>
          </cell>
          <cell r="D145">
            <v>12</v>
          </cell>
        </row>
        <row r="146">
          <cell r="A146">
            <v>26001</v>
          </cell>
          <cell r="B146" t="str">
            <v>CONECTOR RECTO SIMS REF LM-86-2012 SOB X 1 LM  5MM-11MM BN EXENTO-DC.417/2020</v>
          </cell>
          <cell r="C146" t="str">
            <v>PZA</v>
          </cell>
          <cell r="D146">
            <v>17</v>
          </cell>
        </row>
        <row r="147">
          <cell r="A147">
            <v>46477</v>
          </cell>
          <cell r="B147" t="str">
            <v>CONTENEDOR DESCHABLE REF A1CP2CO UND CORTOPUNZANTES  2.8LT ROJO</v>
          </cell>
          <cell r="C147" t="str">
            <v>PZA</v>
          </cell>
          <cell r="D147">
            <v>39</v>
          </cell>
        </row>
        <row r="148">
          <cell r="A148">
            <v>46476</v>
          </cell>
          <cell r="B148" t="str">
            <v>CONTENEDOR DESCHABLE REF PC 1/2 UND CORTOPUNZANTES  1LT ROJO</v>
          </cell>
          <cell r="C148" t="str">
            <v>PZA</v>
          </cell>
          <cell r="D148">
            <v>53</v>
          </cell>
        </row>
        <row r="149">
          <cell r="A149">
            <v>51892</v>
          </cell>
          <cell r="B149" t="str">
            <v>CONTENEDOR DESCHABLE REF PC 50 UND CORTOPUNZANTES  50LT ROJO</v>
          </cell>
          <cell r="C149" t="str">
            <v>PZA</v>
          </cell>
          <cell r="D149">
            <v>2</v>
          </cell>
        </row>
        <row r="150">
          <cell r="A150">
            <v>48385</v>
          </cell>
          <cell r="B150" t="str">
            <v>CONTENEDOR DESCHABLE REF PC 8 UND CORTOPUNZANTES  9.5LT ROJO</v>
          </cell>
          <cell r="C150" t="str">
            <v>PZA</v>
          </cell>
          <cell r="D150">
            <v>8</v>
          </cell>
        </row>
        <row r="151">
          <cell r="A151">
            <v>119942</v>
          </cell>
          <cell r="B151" t="str">
            <v>CONTENEDOR PUNZANTES REF 8935 UND   12GALONES BN EXENTO-DC.417/2020</v>
          </cell>
          <cell r="C151" t="str">
            <v>PZA</v>
          </cell>
          <cell r="D151">
            <v>1</v>
          </cell>
        </row>
        <row r="152">
          <cell r="A152">
            <v>157354</v>
          </cell>
          <cell r="B152" t="str">
            <v>CONTENEDOR PUNZANTES REF 8997 CAJ X 10 COVIDIEN  8GL</v>
          </cell>
          <cell r="C152" t="str">
            <v>PZA</v>
          </cell>
          <cell r="D152">
            <v>2</v>
          </cell>
        </row>
        <row r="153">
          <cell r="A153">
            <v>137298</v>
          </cell>
          <cell r="B153" t="str">
            <v>COSENTYX 150MG/ML SOL INY INST CAJ X 1JERPREL</v>
          </cell>
          <cell r="C153" t="str">
            <v>VAL</v>
          </cell>
          <cell r="D153">
            <v>45</v>
          </cell>
        </row>
        <row r="154">
          <cell r="A154">
            <v>23144</v>
          </cell>
          <cell r="B154" t="str">
            <v>COTONOIDE REF 801407 SOB X 1 CODMAN  1.27CM X 7.62CM</v>
          </cell>
          <cell r="C154" t="str">
            <v>SOB</v>
          </cell>
          <cell r="D154">
            <v>2</v>
          </cell>
        </row>
        <row r="155">
          <cell r="A155">
            <v>386868</v>
          </cell>
          <cell r="B155" t="str">
            <v>CURAS ESTANDAR REDONDA REF 73281-01 CAJ X 100 LEUKOPLAST  22MM PIEL BN EXENTO-DC.417/2020</v>
          </cell>
          <cell r="C155" t="str">
            <v>PZA</v>
          </cell>
          <cell r="D155">
            <v>2300</v>
          </cell>
        </row>
        <row r="156">
          <cell r="A156">
            <v>162798</v>
          </cell>
          <cell r="B156" t="str">
            <v>CYRAMZA 100MG/10ML(10MG/ML) SOL INY  CAJ X 1VIAL X 10ML</v>
          </cell>
          <cell r="C156" t="str">
            <v>VAL</v>
          </cell>
          <cell r="D156">
            <v>4</v>
          </cell>
        </row>
        <row r="157">
          <cell r="A157">
            <v>162438</v>
          </cell>
          <cell r="B157" t="str">
            <v>CYRAMZA 500MG/50ML(10MG/ML) SOL INY  VIAL X 50ML</v>
          </cell>
          <cell r="C157" t="str">
            <v>VAL</v>
          </cell>
          <cell r="D157">
            <v>2</v>
          </cell>
        </row>
        <row r="158">
          <cell r="A158">
            <v>23679</v>
          </cell>
          <cell r="B158" t="str">
            <v>CYSTOFLO 2000 ML REF MR REF MR REF MRD2926 SOB X 1 BAXTER  2000ML  AD BN EXENTO-DC.417/2020</v>
          </cell>
          <cell r="C158" t="str">
            <v>SIN</v>
          </cell>
          <cell r="D158">
            <v>3</v>
          </cell>
        </row>
        <row r="159">
          <cell r="A159">
            <v>142338</v>
          </cell>
          <cell r="B159" t="str">
            <v>DARZALEX 100MG/5ML(20MG/ML) SOL INY  CAJ X 1VIAL</v>
          </cell>
          <cell r="C159" t="str">
            <v>VAL</v>
          </cell>
          <cell r="D159">
            <v>3</v>
          </cell>
        </row>
        <row r="160">
          <cell r="A160">
            <v>51781</v>
          </cell>
          <cell r="B160" t="str">
            <v>DECAPEPTYL 11.25MG POLV INY  CAJ X 1AMP</v>
          </cell>
          <cell r="C160" t="str">
            <v>CIN</v>
          </cell>
          <cell r="D160">
            <v>2</v>
          </cell>
        </row>
        <row r="161">
          <cell r="A161">
            <v>119356</v>
          </cell>
          <cell r="B161" t="str">
            <v>DECAPEPTYL 11.25MG POLV INY INST AMP X 1</v>
          </cell>
          <cell r="C161" t="str">
            <v>AMP</v>
          </cell>
          <cell r="D161">
            <v>3</v>
          </cell>
        </row>
        <row r="162">
          <cell r="A162">
            <v>119717</v>
          </cell>
          <cell r="B162" t="str">
            <v>DECAPEPTYL 22.5MG POLV INY INST CAJ X 1VIAL + DILUYENTE</v>
          </cell>
          <cell r="C162" t="str">
            <v>VAL</v>
          </cell>
          <cell r="D162">
            <v>2</v>
          </cell>
        </row>
        <row r="163">
          <cell r="A163">
            <v>119346</v>
          </cell>
          <cell r="B163" t="str">
            <v>DECAPEPTYL 3.75MG POLV INY INST VIAL+DIL</v>
          </cell>
          <cell r="C163" t="str">
            <v>VAL</v>
          </cell>
          <cell r="D163">
            <v>2</v>
          </cell>
        </row>
        <row r="164">
          <cell r="A164">
            <v>30057</v>
          </cell>
          <cell r="B164" t="str">
            <v>DERMOCIDAL (70+0.5)% SOL TOP  SPRAY X 120ML QUIRUMEDICAS BN EXENTO-DC.417/2020</v>
          </cell>
          <cell r="C164" t="str">
            <v>FCO</v>
          </cell>
          <cell r="D164">
            <v>1</v>
          </cell>
        </row>
        <row r="165">
          <cell r="A165">
            <v>166496</v>
          </cell>
          <cell r="B165" t="str">
            <v>DEXAMETASONA 4MG/ML SOL INY INST CAJ X 100AMP X 1ML VITALIS</v>
          </cell>
          <cell r="C165" t="str">
            <v>AMP</v>
          </cell>
          <cell r="D165">
            <v>73</v>
          </cell>
        </row>
        <row r="166">
          <cell r="A166">
            <v>140902</v>
          </cell>
          <cell r="B166" t="str">
            <v>DEXAMETASONA 8MG/2ML(4MG/ML) SOL INY INST CAJ X 100 GENFAR</v>
          </cell>
          <cell r="C166" t="str">
            <v>AMP</v>
          </cell>
          <cell r="D166">
            <v>200</v>
          </cell>
        </row>
        <row r="167">
          <cell r="A167">
            <v>166495</v>
          </cell>
          <cell r="B167" t="str">
            <v>DEXAMETASONA 8MG/2ML(4MG/ML) SOL INY INST CAJ X 100AMP X 2ML VITALIS</v>
          </cell>
          <cell r="C167" t="str">
            <v>AMP</v>
          </cell>
          <cell r="D167">
            <v>317</v>
          </cell>
        </row>
        <row r="168">
          <cell r="A168">
            <v>111980</v>
          </cell>
          <cell r="B168" t="str">
            <v>DEXAMETASONA FOSFATO 4MG/ML SOL INY INST CAJ X 10AMP VITALIS</v>
          </cell>
          <cell r="C168" t="str">
            <v>AMP</v>
          </cell>
          <cell r="D168">
            <v>59</v>
          </cell>
        </row>
        <row r="169">
          <cell r="A169">
            <v>388856</v>
          </cell>
          <cell r="B169" t="str">
            <v>DEXTROSA USP O GLUCOSA 10% SOL INY  BOL X 500ML BAXTER</v>
          </cell>
          <cell r="C169" t="str">
            <v>BOL</v>
          </cell>
          <cell r="D169">
            <v>2</v>
          </cell>
        </row>
        <row r="170">
          <cell r="A170">
            <v>32219</v>
          </cell>
          <cell r="B170" t="str">
            <v>DEXTROSA USP O GLUCOSA 5% SOL 5% SOL INY  BOL X 250ML BAXTER</v>
          </cell>
          <cell r="C170" t="str">
            <v>BIN</v>
          </cell>
          <cell r="D170">
            <v>6</v>
          </cell>
        </row>
        <row r="171">
          <cell r="A171">
            <v>388859</v>
          </cell>
          <cell r="B171" t="str">
            <v>DEXTROSA USP O GLUCOSA 5% SOL INY  BOL X 500ML BAXTER</v>
          </cell>
          <cell r="C171" t="str">
            <v>BOL</v>
          </cell>
          <cell r="D171">
            <v>2</v>
          </cell>
        </row>
        <row r="172">
          <cell r="A172">
            <v>388815</v>
          </cell>
          <cell r="B172" t="str">
            <v>DEXTROSA USP O GLUCOSA 50% SOL INY  BOL X 500ML BAXTER</v>
          </cell>
          <cell r="C172" t="str">
            <v>BOL</v>
          </cell>
          <cell r="D172">
            <v>1</v>
          </cell>
        </row>
        <row r="173">
          <cell r="A173">
            <v>144454</v>
          </cell>
          <cell r="B173" t="str">
            <v>DIAZEPAM 10MG/2ML(5MG/ML) SOL INY  CAJ X 100AMP</v>
          </cell>
          <cell r="C173" t="str">
            <v>AMP</v>
          </cell>
          <cell r="D173">
            <v>1</v>
          </cell>
        </row>
        <row r="174">
          <cell r="A174">
            <v>104124</v>
          </cell>
          <cell r="B174" t="str">
            <v>DIBLOREC 100MG/20ML(5MG/ML) SOL INY  VIAL X 1</v>
          </cell>
          <cell r="C174" t="str">
            <v>CAJ</v>
          </cell>
          <cell r="D174">
            <v>10</v>
          </cell>
        </row>
        <row r="175">
          <cell r="A175">
            <v>51736</v>
          </cell>
          <cell r="B175" t="str">
            <v>DICLOFENACO 75MG/3ML(25MG/ML) SOL INY INST CAJ X 10AMP VITALIS</v>
          </cell>
          <cell r="C175" t="str">
            <v>AMP</v>
          </cell>
          <cell r="D175">
            <v>101</v>
          </cell>
        </row>
        <row r="176">
          <cell r="A176">
            <v>58145</v>
          </cell>
          <cell r="B176" t="str">
            <v>DIFENHIDRAMINA HCL 10MG/ML SOL INY INST CAJ X 25AMP X 1ML LICOL</v>
          </cell>
          <cell r="C176" t="str">
            <v>AMP</v>
          </cell>
          <cell r="D176">
            <v>118</v>
          </cell>
        </row>
        <row r="177">
          <cell r="A177">
            <v>77749</v>
          </cell>
          <cell r="B177" t="str">
            <v>DIPIRONA 1GR/2ML(0.5GR/ML) SOL INY INST CAJ X 25AMP X 2ML ECAR</v>
          </cell>
          <cell r="C177" t="str">
            <v>AMP</v>
          </cell>
          <cell r="D177">
            <v>46</v>
          </cell>
        </row>
        <row r="178">
          <cell r="A178">
            <v>77781</v>
          </cell>
          <cell r="B178" t="str">
            <v>DIPIRONA 2.5GR/5ML(0.5GR/ML) SOL INY INST CAJ X 5AMP ECAR</v>
          </cell>
          <cell r="C178" t="str">
            <v>AMP</v>
          </cell>
          <cell r="D178">
            <v>127</v>
          </cell>
        </row>
        <row r="179">
          <cell r="A179">
            <v>145372</v>
          </cell>
          <cell r="B179" t="str">
            <v>DIPIRONA SODICA 2.5GR/5ML(0.5GR/ML) SOL INY INST CAJ X 100AMP FARMIONNI SCALPI SA</v>
          </cell>
          <cell r="C179" t="str">
            <v>AMP</v>
          </cell>
          <cell r="D179">
            <v>58</v>
          </cell>
        </row>
        <row r="180">
          <cell r="A180">
            <v>85852</v>
          </cell>
          <cell r="B180" t="str">
            <v>DIPROFOS (5+2)MG/ML SUSP INY INST AMP X 1ML</v>
          </cell>
          <cell r="C180" t="str">
            <v>CAJ</v>
          </cell>
          <cell r="D180">
            <v>18</v>
          </cell>
        </row>
        <row r="181">
          <cell r="A181">
            <v>59884</v>
          </cell>
          <cell r="B181" t="str">
            <v>DIPROSPAN (5+2)MG/ML SUSP INY  JERPREL X 1ML</v>
          </cell>
          <cell r="C181" t="str">
            <v>AMP</v>
          </cell>
          <cell r="D181">
            <v>65</v>
          </cell>
        </row>
        <row r="182">
          <cell r="A182">
            <v>388803</v>
          </cell>
          <cell r="B182" t="str">
            <v>DOPAMINA 200MG/5ML(40MG/ML) SOL INY  CAJ X 100AMP X 5ML FRESENIUS</v>
          </cell>
          <cell r="C182" t="str">
            <v>AMP</v>
          </cell>
          <cell r="D182">
            <v>7</v>
          </cell>
        </row>
        <row r="183">
          <cell r="A183">
            <v>21817</v>
          </cell>
          <cell r="B183" t="str">
            <v>DORMICUM IV-IM 5MG/5ML(1MG/ML) SOL INY  CAJ X 10AMP X 5ML</v>
          </cell>
          <cell r="C183" t="str">
            <v>AMP</v>
          </cell>
          <cell r="D183">
            <v>10</v>
          </cell>
        </row>
        <row r="184">
          <cell r="A184">
            <v>117701</v>
          </cell>
          <cell r="B184" t="str">
            <v>DREN PENROSE SILICONA PEQ REF 1019 UND PLASTIMEDICOS  30CMX1/4 PULG</v>
          </cell>
          <cell r="C184" t="str">
            <v>PZA</v>
          </cell>
          <cell r="D184">
            <v>10</v>
          </cell>
        </row>
        <row r="185">
          <cell r="A185">
            <v>96618</v>
          </cell>
          <cell r="B185" t="str">
            <v>DREN PLANO SILICONA REF 1004-D BOL X 1 PLASTIMEDICOS  10MM BN EXENTO-DC.417/2020</v>
          </cell>
          <cell r="C185" t="str">
            <v>BOL</v>
          </cell>
          <cell r="D185">
            <v>16</v>
          </cell>
        </row>
        <row r="186">
          <cell r="A186">
            <v>57680</v>
          </cell>
          <cell r="B186" t="str">
            <v>DRENAJE BLAKE PLANO REF 2214 CAJ X 10 ETHICON  10MM BN EXENTO-DC.417/2020</v>
          </cell>
          <cell r="C186" t="str">
            <v>SIN</v>
          </cell>
          <cell r="D186">
            <v>1</v>
          </cell>
        </row>
        <row r="187">
          <cell r="A187">
            <v>136270</v>
          </cell>
          <cell r="B187" t="str">
            <v>DRONIBAN 6MG/6ML(1MG/ML) SOL INY  FCO</v>
          </cell>
          <cell r="C187" t="str">
            <v>FCO</v>
          </cell>
          <cell r="D187">
            <v>17</v>
          </cell>
        </row>
        <row r="188">
          <cell r="A188">
            <v>165976</v>
          </cell>
          <cell r="B188" t="str">
            <v>DUPIXENT 200MG/1.14ML(175MG/ML) SOL INY INST CAJ X 2JER PREL X 1.14ML</v>
          </cell>
          <cell r="C188" t="str">
            <v>JRP</v>
          </cell>
          <cell r="D188">
            <v>20</v>
          </cell>
        </row>
        <row r="189">
          <cell r="A189">
            <v>162006</v>
          </cell>
          <cell r="B189" t="str">
            <v>DUPIXENT 300MG/2ML(150MG/ML) SOL INY INST CAJ X 2 JER PRELL X 2ML</v>
          </cell>
          <cell r="C189" t="str">
            <v>JRP</v>
          </cell>
          <cell r="D189">
            <v>63</v>
          </cell>
        </row>
        <row r="190">
          <cell r="A190">
            <v>134125</v>
          </cell>
          <cell r="B190" t="str">
            <v>DYNASTAT 40MG POLV INY  CAJ X 10VIALX5ML</v>
          </cell>
          <cell r="C190" t="str">
            <v>VAL</v>
          </cell>
          <cell r="D190">
            <v>10</v>
          </cell>
        </row>
        <row r="191">
          <cell r="A191">
            <v>79385</v>
          </cell>
          <cell r="B191" t="str">
            <v>ELECTRODO DESECH MONITOREO REF 2248 SOB X 50 3M  PED BN EXENTO-DC.417/2020</v>
          </cell>
          <cell r="C191" t="str">
            <v>PZA</v>
          </cell>
          <cell r="D191">
            <v>29</v>
          </cell>
        </row>
        <row r="192">
          <cell r="A192">
            <v>94747</v>
          </cell>
          <cell r="B192" t="str">
            <v>ELECTRODO DESECHABLE MONITOREO REF 2228 SOB X 50 3M  ADULTO BN EXENTO-DC.417/2020</v>
          </cell>
          <cell r="C192" t="str">
            <v>PZA</v>
          </cell>
          <cell r="D192">
            <v>1046</v>
          </cell>
        </row>
        <row r="193">
          <cell r="A193">
            <v>144372</v>
          </cell>
          <cell r="B193" t="str">
            <v>ELECTRODO MONITOREO PED REF 31118733 CAJ X 1000 KENDALL   BN EXENTO-DC.417/2020</v>
          </cell>
          <cell r="C193" t="str">
            <v>PZA</v>
          </cell>
          <cell r="D193">
            <v>803</v>
          </cell>
        </row>
        <row r="194">
          <cell r="A194">
            <v>51423</v>
          </cell>
          <cell r="B194" t="str">
            <v>ELIGARD 22.5MG POLV INY  CAJ X 1JERPREL</v>
          </cell>
          <cell r="C194" t="str">
            <v>JRP</v>
          </cell>
          <cell r="D194">
            <v>13</v>
          </cell>
        </row>
        <row r="195">
          <cell r="A195">
            <v>107998</v>
          </cell>
          <cell r="B195" t="str">
            <v>ELIGARD 45MG POLV INY INST CAJ X 1VIAL + KIT</v>
          </cell>
          <cell r="C195" t="str">
            <v>CAJ</v>
          </cell>
          <cell r="D195">
            <v>6</v>
          </cell>
        </row>
        <row r="196">
          <cell r="A196">
            <v>104584</v>
          </cell>
          <cell r="B196" t="str">
            <v>EMEND 150MG POLV INY  VIAL X 10ML</v>
          </cell>
          <cell r="C196" t="str">
            <v>VAL</v>
          </cell>
          <cell r="D196">
            <v>2</v>
          </cell>
        </row>
        <row r="197">
          <cell r="A197">
            <v>167719</v>
          </cell>
          <cell r="B197" t="str">
            <v>ENBREL 25MG/0.5ML(50MG/ML) SOL INY INST CAJ X 4JERPREL</v>
          </cell>
          <cell r="C197" t="str">
            <v>JRP</v>
          </cell>
          <cell r="D197">
            <v>7</v>
          </cell>
        </row>
        <row r="198">
          <cell r="A198">
            <v>168477</v>
          </cell>
          <cell r="B198" t="str">
            <v>ENBREL AUTOINYECTOR MYCLIC 50MG/ML SOL INY INST CAJ X 4JERPREL</v>
          </cell>
          <cell r="C198" t="str">
            <v>JRP</v>
          </cell>
          <cell r="D198">
            <v>93</v>
          </cell>
        </row>
        <row r="199">
          <cell r="A199">
            <v>44242</v>
          </cell>
          <cell r="B199" t="str">
            <v>ENDOZIME AW PLUS REF APA-345 GAR X 4LT RUHOF   BN EXENTO-DC.417/2020</v>
          </cell>
          <cell r="C199" t="str">
            <v>GAR</v>
          </cell>
          <cell r="D199">
            <v>2</v>
          </cell>
        </row>
        <row r="200">
          <cell r="A200">
            <v>78379</v>
          </cell>
          <cell r="B200" t="str">
            <v>ENVOLVEDERA NOVOTEX REF 1169 ROL X 50   0.80 X 0.80 + 45GR BN EXENTO-DC.417/2020</v>
          </cell>
          <cell r="C200" t="str">
            <v>ROL</v>
          </cell>
          <cell r="D200">
            <v>22</v>
          </cell>
        </row>
        <row r="201">
          <cell r="A201">
            <v>78382</v>
          </cell>
          <cell r="B201" t="str">
            <v>ENVOLVEDERA NOVOTEX REF 1243 ROL X 50   1.20 X 1.20 X 45GR</v>
          </cell>
          <cell r="C201" t="str">
            <v>ROL</v>
          </cell>
          <cell r="D201">
            <v>6</v>
          </cell>
        </row>
        <row r="202">
          <cell r="A202">
            <v>78380</v>
          </cell>
          <cell r="B202" t="str">
            <v>ENVOLVEDERA NOVOTEX REF 1369 ROL X 50   0.60 X 0.60 X 45GR BN EXENTO-DC.417/2020</v>
          </cell>
          <cell r="C202" t="str">
            <v>ROL</v>
          </cell>
          <cell r="D202">
            <v>20</v>
          </cell>
        </row>
        <row r="203">
          <cell r="A203">
            <v>55477</v>
          </cell>
          <cell r="B203" t="str">
            <v>EPAMIN 250MG/5ML(50MG/ML) SOL INY INST CAJ X 10AMP X 5ML</v>
          </cell>
          <cell r="C203" t="str">
            <v>AMP</v>
          </cell>
          <cell r="D203">
            <v>19</v>
          </cell>
        </row>
        <row r="204">
          <cell r="A204">
            <v>122725</v>
          </cell>
          <cell r="B204" t="str">
            <v>EPIRUBICINA 50MG POLV INY  VIAL X 1</v>
          </cell>
          <cell r="C204" t="str">
            <v>AMP</v>
          </cell>
          <cell r="D204">
            <v>3</v>
          </cell>
        </row>
        <row r="205">
          <cell r="A205">
            <v>23671</v>
          </cell>
          <cell r="B205" t="str">
            <v>EQUIPO BURETROL 150 ML REF ARC REF ARC7503 SOB X 1 BAXTER  150 ML BN EXENTO-DC.417/2020</v>
          </cell>
          <cell r="C205" t="str">
            <v>BOL</v>
          </cell>
          <cell r="D205">
            <v>180</v>
          </cell>
        </row>
        <row r="206">
          <cell r="A206">
            <v>23672</v>
          </cell>
          <cell r="B206" t="str">
            <v>EQUIPO EN Y TUR IRRIGACION REF ARC4005 SOB X 1</v>
          </cell>
          <cell r="C206" t="str">
            <v>SOB</v>
          </cell>
          <cell r="D206">
            <v>49</v>
          </cell>
        </row>
        <row r="207">
          <cell r="A207">
            <v>23681</v>
          </cell>
          <cell r="B207" t="str">
            <v>EQUIPO EXTENSION ANESTESIA REF ARC00473P SOB X 1 BAXTER   BN EXENTO-DC.417/2020</v>
          </cell>
          <cell r="C207" t="str">
            <v>SOB</v>
          </cell>
          <cell r="D207">
            <v>4</v>
          </cell>
        </row>
        <row r="208">
          <cell r="A208">
            <v>114051</v>
          </cell>
          <cell r="B208" t="str">
            <v>EQUIPO MACRO PLEXITRON S/AGUJA REF MRC0001MP CAJ X 120SOB BAXTER</v>
          </cell>
          <cell r="C208" t="str">
            <v>SOB</v>
          </cell>
          <cell r="D208">
            <v>561</v>
          </cell>
        </row>
        <row r="209">
          <cell r="A209">
            <v>23673</v>
          </cell>
          <cell r="B209" t="str">
            <v>EQUIPO MICROGOTEO REF MRC0002P SOB X 1 BAXTER   BN EXENTO-DC.417/2020</v>
          </cell>
          <cell r="C209" t="str">
            <v>SOB</v>
          </cell>
          <cell r="D209">
            <v>7</v>
          </cell>
        </row>
        <row r="210">
          <cell r="A210">
            <v>25837</v>
          </cell>
          <cell r="B210" t="str">
            <v>EQUIPO PERICRANEAL REF PERI25 SOB X 1 MEDEX  No 25 BN EXENTO-DC.417/2020</v>
          </cell>
          <cell r="C210" t="str">
            <v>SIN</v>
          </cell>
          <cell r="D210">
            <v>5</v>
          </cell>
        </row>
        <row r="211">
          <cell r="A211">
            <v>23677</v>
          </cell>
          <cell r="B211" t="str">
            <v>EQUIPO VENOCLISIS EN Y REF MRC0005P SOB X 1 BAXTER   BN EXENTO-DC.417/2020</v>
          </cell>
          <cell r="C211" t="str">
            <v>SOB</v>
          </cell>
          <cell r="D211">
            <v>123</v>
          </cell>
        </row>
        <row r="212">
          <cell r="A212">
            <v>163995</v>
          </cell>
          <cell r="B212" t="str">
            <v>ERANFU 250MG/5ML(50MG/ML) SOL INY INST CAJ X 2JER PRELL X 5ML</v>
          </cell>
          <cell r="C212" t="str">
            <v>JRP</v>
          </cell>
          <cell r="D212">
            <v>14</v>
          </cell>
        </row>
        <row r="213">
          <cell r="A213">
            <v>72054</v>
          </cell>
          <cell r="B213" t="str">
            <v>ESMERON 50MG/5ML(10MG/ML) SOL INY  CAJ X 10VIAL X 5ML</v>
          </cell>
          <cell r="C213" t="str">
            <v>VAL</v>
          </cell>
          <cell r="D213">
            <v>27</v>
          </cell>
        </row>
        <row r="214">
          <cell r="A214">
            <v>390955</v>
          </cell>
          <cell r="B214" t="str">
            <v>ESPARADRAPO REF 1533-2 CAJ X 6 MICROPORE  2PULG X 10YARD PIEL BN EXENTO-DC.417/2020</v>
          </cell>
          <cell r="C214" t="str">
            <v>ROL</v>
          </cell>
          <cell r="D214">
            <v>65</v>
          </cell>
        </row>
        <row r="215">
          <cell r="A215">
            <v>82717</v>
          </cell>
          <cell r="B215" t="str">
            <v>ESPIROMETRO INCENTIVO TRI-FLOW REF 8884717301 SOB X 1 HUDSON   BN EXENTO-DC.417/2020</v>
          </cell>
          <cell r="C215" t="str">
            <v>SOB</v>
          </cell>
          <cell r="D215">
            <v>6</v>
          </cell>
        </row>
        <row r="216">
          <cell r="A216">
            <v>116318</v>
          </cell>
          <cell r="B216" t="str">
            <v>ESTOQUINETA REF N-G923 ROL X 23MT NUBENCO  2 PULG X 25 YARDAS</v>
          </cell>
          <cell r="C216" t="str">
            <v>MTS</v>
          </cell>
          <cell r="D216">
            <v>115</v>
          </cell>
        </row>
        <row r="217">
          <cell r="A217">
            <v>116319</v>
          </cell>
          <cell r="B217" t="str">
            <v>ESTOQUINETA REF N-G931 ROL X 23MT NUBENCO  3 PULG X 25 YARDAS</v>
          </cell>
          <cell r="C217" t="str">
            <v>MTS</v>
          </cell>
          <cell r="D217">
            <v>23</v>
          </cell>
        </row>
        <row r="218">
          <cell r="A218">
            <v>126102</v>
          </cell>
          <cell r="B218" t="str">
            <v>ETILEFRINA 10MG/ML SOL INY  CAJ X 5AMP PROCLIN</v>
          </cell>
          <cell r="C218" t="str">
            <v>AMP</v>
          </cell>
          <cell r="D218">
            <v>106</v>
          </cell>
        </row>
        <row r="219">
          <cell r="A219">
            <v>36215</v>
          </cell>
          <cell r="B219" t="str">
            <v>EZ SCRUB JABON QUIR 372402 4% SOL TOP  FCO X 946ML  BN EXENTO-DC.417/2020</v>
          </cell>
          <cell r="C219" t="str">
            <v>FCO</v>
          </cell>
          <cell r="D219">
            <v>1</v>
          </cell>
        </row>
        <row r="220">
          <cell r="A220">
            <v>32553</v>
          </cell>
          <cell r="B220" t="str">
            <v>EZ SCRUB JABON QUIR YODADO 5% SOL TOP  FCO X 946ML  BN EXENTO-DC.417/2020</v>
          </cell>
          <cell r="C220" t="str">
            <v>FCO</v>
          </cell>
          <cell r="D220">
            <v>16</v>
          </cell>
        </row>
        <row r="221">
          <cell r="A221">
            <v>161585</v>
          </cell>
          <cell r="B221" t="str">
            <v>FASENRA 30MG/ML SOL INY  CAJ X 1JER PRELL</v>
          </cell>
          <cell r="C221" t="str">
            <v>JRP</v>
          </cell>
          <cell r="D221">
            <v>3</v>
          </cell>
        </row>
        <row r="222">
          <cell r="A222">
            <v>162397</v>
          </cell>
          <cell r="B222" t="str">
            <v>FENTANILO 0.1MG/2ML(0.05MG/ML) SOL INY  CAJ X 10AMP X 2ML B BRAUN</v>
          </cell>
          <cell r="C222" t="str">
            <v>AMP</v>
          </cell>
          <cell r="D222">
            <v>119</v>
          </cell>
        </row>
        <row r="223">
          <cell r="A223">
            <v>169328</v>
          </cell>
          <cell r="B223" t="str">
            <v>FERINJECT 50MG(Fe)/ML SOL INY INST VIAL X 10ML</v>
          </cell>
          <cell r="C223" t="str">
            <v>VAL</v>
          </cell>
          <cell r="D223">
            <v>92</v>
          </cell>
        </row>
        <row r="224">
          <cell r="A224">
            <v>22226</v>
          </cell>
          <cell r="B224" t="str">
            <v>FERULA DE ALUMINIO  UND SIMMER</v>
          </cell>
          <cell r="C224" t="str">
            <v>BIN</v>
          </cell>
          <cell r="D224">
            <v>13</v>
          </cell>
        </row>
        <row r="225">
          <cell r="A225">
            <v>136873</v>
          </cell>
          <cell r="B225" t="str">
            <v>FERULA ZIMERS REF 14165 PAQ X 1 KAMEX  TALLA UNIVERSAL</v>
          </cell>
          <cell r="C225" t="str">
            <v>SOB</v>
          </cell>
          <cell r="D225">
            <v>8</v>
          </cell>
        </row>
        <row r="226">
          <cell r="A226">
            <v>157865</v>
          </cell>
          <cell r="B226" t="str">
            <v>FIRMAGON 120MG POLV INY  CAJ X 2VIAL</v>
          </cell>
          <cell r="C226" t="str">
            <v>VAL</v>
          </cell>
          <cell r="D226">
            <v>4</v>
          </cell>
        </row>
        <row r="227">
          <cell r="A227">
            <v>135963</v>
          </cell>
          <cell r="B227" t="str">
            <v>FIRMAGON 80MG POLV INY  CAJ X 1VIALX1JERPREL</v>
          </cell>
          <cell r="C227" t="str">
            <v>CAJ</v>
          </cell>
          <cell r="D227">
            <v>9</v>
          </cell>
        </row>
        <row r="228">
          <cell r="A228">
            <v>388875</v>
          </cell>
          <cell r="B228" t="str">
            <v>FLUOROURACILO 500MG/10ML(50MG/ML) SOL INY  CAJ X 10VIAL X 10ML ALPHARMA</v>
          </cell>
          <cell r="C228" t="str">
            <v>VAL</v>
          </cell>
          <cell r="D228">
            <v>2</v>
          </cell>
        </row>
        <row r="229">
          <cell r="A229">
            <v>55317</v>
          </cell>
          <cell r="B229" t="str">
            <v>FOLINATO DE CALCIO 50MG POLV INY INST CAJ X 10VIAL VITALIS</v>
          </cell>
          <cell r="C229" t="str">
            <v>VAL</v>
          </cell>
          <cell r="D229">
            <v>1</v>
          </cell>
        </row>
        <row r="230">
          <cell r="A230">
            <v>43013</v>
          </cell>
          <cell r="B230" t="str">
            <v>FORTEO 0.6MG/2.4ML(0.25MG/ML) SOL INY INST CAJ X 1PENX2.4ML</v>
          </cell>
          <cell r="C230" t="str">
            <v>CAR</v>
          </cell>
          <cell r="D230">
            <v>3</v>
          </cell>
        </row>
        <row r="231">
          <cell r="A231">
            <v>78536</v>
          </cell>
          <cell r="B231" t="str">
            <v>FRASCO PLASTICO ORINA  BOL X 1 BIOLIFE   BN EXENTO-DC.417/2020</v>
          </cell>
          <cell r="C231" t="str">
            <v>BOL</v>
          </cell>
          <cell r="D231">
            <v>199</v>
          </cell>
        </row>
        <row r="232">
          <cell r="A232">
            <v>20126</v>
          </cell>
          <cell r="B232" t="str">
            <v>FUCICORT (0.1+2)% CREM TOP  TUB X 15GR</v>
          </cell>
          <cell r="C232" t="str">
            <v>TUB</v>
          </cell>
          <cell r="D232">
            <v>2</v>
          </cell>
        </row>
        <row r="233">
          <cell r="A233">
            <v>20604</v>
          </cell>
          <cell r="B233" t="str">
            <v>FUCIDIN 2% CREM TOP  TUB X 15GR</v>
          </cell>
          <cell r="C233" t="str">
            <v>TUB</v>
          </cell>
          <cell r="D233">
            <v>5</v>
          </cell>
        </row>
        <row r="234">
          <cell r="A234">
            <v>58350</v>
          </cell>
          <cell r="B234" t="str">
            <v>FUNDA COMPRESOR MUSLO REF 73012 CAJ X 5 KENDALL  TALLA M</v>
          </cell>
          <cell r="C234" t="str">
            <v>SIN</v>
          </cell>
          <cell r="D234">
            <v>10</v>
          </cell>
        </row>
        <row r="235">
          <cell r="A235">
            <v>58352</v>
          </cell>
          <cell r="B235" t="str">
            <v>FUNDA COMPRESOR RODILLA REF 73022 CAJ X 5 KENDALL  TALLA M</v>
          </cell>
          <cell r="C235" t="str">
            <v>SIN</v>
          </cell>
          <cell r="D235">
            <v>2</v>
          </cell>
        </row>
        <row r="236">
          <cell r="A236">
            <v>51299</v>
          </cell>
          <cell r="B236" t="str">
            <v>FURACIN 0.2% UNG TOP INST TUB X 40GR</v>
          </cell>
          <cell r="C236" t="str">
            <v>TUB</v>
          </cell>
          <cell r="D236">
            <v>4</v>
          </cell>
        </row>
        <row r="237">
          <cell r="A237">
            <v>167200</v>
          </cell>
          <cell r="B237" t="str">
            <v>FUROSEMIDA 20MG/2ML(10MG/ML) SOL INY INST CAJ X 100AMP X 2ML VITALIS</v>
          </cell>
          <cell r="C237" t="str">
            <v>AMP</v>
          </cell>
          <cell r="D237">
            <v>17</v>
          </cell>
        </row>
        <row r="238">
          <cell r="A238">
            <v>119961</v>
          </cell>
          <cell r="B238" t="str">
            <v>GAMMANORM 3.3GR/20ML(165MG/ML(16.5%)) SOL INY  VIAL X 20ML</v>
          </cell>
          <cell r="C238" t="str">
            <v>VAL</v>
          </cell>
          <cell r="D238">
            <v>1</v>
          </cell>
        </row>
        <row r="239">
          <cell r="A239">
            <v>161662</v>
          </cell>
          <cell r="B239" t="str">
            <v>GAMMARAAS 5% 5GR/100ML(5%) SOL INY  CAJ X 1VIAL X 100ML</v>
          </cell>
          <cell r="C239" t="str">
            <v>VAL</v>
          </cell>
          <cell r="D239">
            <v>43</v>
          </cell>
        </row>
        <row r="240">
          <cell r="A240">
            <v>392985</v>
          </cell>
          <cell r="B240" t="str">
            <v>GASA ADHESIVA STRETCH REF 02037-00 ROL X 10MT FIXOMULL  10CM BN EXENTO-DC.417/2020</v>
          </cell>
          <cell r="C240" t="str">
            <v>CMT</v>
          </cell>
          <cell r="D240">
            <v>8000</v>
          </cell>
        </row>
        <row r="241">
          <cell r="A241">
            <v>392986</v>
          </cell>
          <cell r="B241" t="str">
            <v>GASA ADHESIVA STRETCH REF 02038-00 ROL X 10MT FIXOMULL  15CM BN EXENTO-DC.417/2020</v>
          </cell>
          <cell r="C241" t="str">
            <v>CMT</v>
          </cell>
          <cell r="D241">
            <v>1000</v>
          </cell>
        </row>
        <row r="242">
          <cell r="A242">
            <v>129438</v>
          </cell>
          <cell r="B242" t="str">
            <v>GASA ESTERIL CIRUG RADIO-OPACA REF 0384 SOB X 5   3X3(7.5X7.5)CM BN EXENTO-DC.417/2020</v>
          </cell>
          <cell r="C242" t="str">
            <v>SOB</v>
          </cell>
          <cell r="D242">
            <v>393</v>
          </cell>
        </row>
        <row r="243">
          <cell r="A243">
            <v>27087</v>
          </cell>
          <cell r="B243" t="str">
            <v>GASA ESTERIL TEJIDA REF 2211 SOB X 5 SHERLEG  7.5CM X 7.5CM BN EXENTO-DC.417/2020</v>
          </cell>
          <cell r="C243" t="str">
            <v>SOB</v>
          </cell>
          <cell r="D243">
            <v>776</v>
          </cell>
        </row>
        <row r="244">
          <cell r="A244">
            <v>47195</v>
          </cell>
          <cell r="B244" t="str">
            <v>GASA PRECOR NO TEJ EST REF 1814502 SOB X 1 GOTHAPLAST  7.5CM X 7.5CM BN EXENTO-DC.417/2020</v>
          </cell>
          <cell r="C244" t="str">
            <v>SOB</v>
          </cell>
          <cell r="D244">
            <v>907</v>
          </cell>
        </row>
        <row r="245">
          <cell r="A245">
            <v>168722</v>
          </cell>
          <cell r="B245" t="str">
            <v>GEL ANTIBACTERIAL HAND   SAMY FCO X 1000ML   BN EXENTO-DC.417/2020</v>
          </cell>
          <cell r="C245" t="str">
            <v>FCO</v>
          </cell>
          <cell r="D245">
            <v>6</v>
          </cell>
        </row>
        <row r="246">
          <cell r="A246">
            <v>168176</v>
          </cell>
          <cell r="B246" t="str">
            <v>GEL ANTIBACTERIAL HUMECTANTE   CLEAN HANDS FCO X 1000ML    BN EXENTO-DC.417/2020</v>
          </cell>
          <cell r="C246" t="str">
            <v>FCO</v>
          </cell>
          <cell r="D246">
            <v>14</v>
          </cell>
        </row>
        <row r="247">
          <cell r="A247">
            <v>26055</v>
          </cell>
          <cell r="B247" t="str">
            <v>GEL ULTRASONIDO REF 01-50 CAJ X 1 AQUASONIC  5LT BN EXENTO-DC.417/2020</v>
          </cell>
          <cell r="C247" t="str">
            <v>CAJ</v>
          </cell>
          <cell r="D247">
            <v>3</v>
          </cell>
        </row>
        <row r="248">
          <cell r="A248">
            <v>390890</v>
          </cell>
          <cell r="B248" t="str">
            <v>GEMTIN 1GR POLV INY INST CAJ X 1VIAL</v>
          </cell>
          <cell r="C248" t="str">
            <v>VAL</v>
          </cell>
          <cell r="D248">
            <v>48</v>
          </cell>
        </row>
        <row r="249">
          <cell r="A249">
            <v>139569</v>
          </cell>
          <cell r="B249" t="str">
            <v>GENFILGRAS PEG 6MG/0.6ML(10MG/ML) SOL INY INST CAJ X 1 JER PREL</v>
          </cell>
          <cell r="C249" t="str">
            <v>CAJ</v>
          </cell>
          <cell r="D249">
            <v>4</v>
          </cell>
        </row>
        <row r="250">
          <cell r="A250">
            <v>111981</v>
          </cell>
          <cell r="B250" t="str">
            <v>GENTAMICINA 80MG/2ML(40MG/ML) SOL INY INST CAJ X 10AMP VITALIS</v>
          </cell>
          <cell r="C250" t="str">
            <v>AMP</v>
          </cell>
          <cell r="D250">
            <v>8</v>
          </cell>
        </row>
        <row r="251">
          <cell r="A251">
            <v>33501</v>
          </cell>
          <cell r="B251" t="str">
            <v>GENTAMICINA 80MG/2ML(40MG/ML) SOL INY INST CAJ X 6AMP GENFAR</v>
          </cell>
          <cell r="C251" t="str">
            <v>AMP</v>
          </cell>
          <cell r="D251">
            <v>32</v>
          </cell>
        </row>
        <row r="252">
          <cell r="A252">
            <v>124637</v>
          </cell>
          <cell r="B252" t="str">
            <v>GORRO DESECHABLE REDONDO REF GRR001 PAQ X 100 POLYMEDICAL   AZUL BN EXENTO-DC.417/2020</v>
          </cell>
          <cell r="C252" t="str">
            <v>PZA</v>
          </cell>
          <cell r="D252">
            <v>100</v>
          </cell>
        </row>
        <row r="253">
          <cell r="A253">
            <v>134493</v>
          </cell>
          <cell r="B253" t="str">
            <v>GORRO ENFERMERA BLANCO REF PT15009NE CAJ X10BOLX100    BN EXENTO-DC.417/2020</v>
          </cell>
          <cell r="C253" t="str">
            <v>BOL</v>
          </cell>
          <cell r="D253">
            <v>9</v>
          </cell>
        </row>
        <row r="254">
          <cell r="A254">
            <v>133778</v>
          </cell>
          <cell r="B254" t="str">
            <v>GORRO MEDICO CON TOALLA REF 200185 PAQ X 50 MAINCO   BN EXENTO-DC.417/2020</v>
          </cell>
          <cell r="C254" t="str">
            <v>PZA</v>
          </cell>
          <cell r="D254">
            <v>550</v>
          </cell>
        </row>
        <row r="255">
          <cell r="A255">
            <v>127092</v>
          </cell>
          <cell r="B255" t="str">
            <v>GORRO ORUGA REF 200460 BOL X 50   SD5A BN EXENTO-DC.417/2020</v>
          </cell>
          <cell r="C255" t="str">
            <v>PZA</v>
          </cell>
          <cell r="D255">
            <v>650</v>
          </cell>
        </row>
        <row r="256">
          <cell r="A256">
            <v>131247</v>
          </cell>
          <cell r="B256" t="str">
            <v>GORRO ORUGA REF GRC001 PAQ X 100 POLYMEDICAL   BN EXENTO-DC.417/2020</v>
          </cell>
          <cell r="C256" t="str">
            <v>PZA</v>
          </cell>
          <cell r="D256">
            <v>500</v>
          </cell>
        </row>
        <row r="257">
          <cell r="A257">
            <v>63797</v>
          </cell>
          <cell r="B257" t="str">
            <v>GORRO QUIRURGICO UNISEXO TIPO1 REF 1224 BOL X 100 DESMEDICOS  25GR BN EXENTO-DC.417/2020</v>
          </cell>
          <cell r="C257" t="str">
            <v>GOR</v>
          </cell>
          <cell r="D257">
            <v>100</v>
          </cell>
        </row>
        <row r="258">
          <cell r="A258">
            <v>33007</v>
          </cell>
          <cell r="B258" t="str">
            <v>GUANTE DE EXAMEN  CAJ X 100   TALLA S BN EXENTO-DC.417/2020</v>
          </cell>
          <cell r="C258" t="str">
            <v>GTE</v>
          </cell>
          <cell r="D258">
            <v>2000</v>
          </cell>
        </row>
        <row r="259">
          <cell r="A259">
            <v>26877</v>
          </cell>
          <cell r="B259" t="str">
            <v>GUANTE DE EXAMEN  CAJ X 100 EXAMTEX  TALLA M BN EXENTO-DC.417/2020</v>
          </cell>
          <cell r="C259" t="str">
            <v>GTE</v>
          </cell>
          <cell r="D259">
            <v>16700</v>
          </cell>
        </row>
        <row r="260">
          <cell r="A260">
            <v>26879</v>
          </cell>
          <cell r="B260" t="str">
            <v>GUANTE DE EXAMEN  CAJ X 100 EXAMTEX  TALLA XS BN EXENTO-DC.417/2020</v>
          </cell>
          <cell r="C260" t="str">
            <v>GTE</v>
          </cell>
          <cell r="D260">
            <v>400</v>
          </cell>
        </row>
        <row r="261">
          <cell r="A261">
            <v>104358</v>
          </cell>
          <cell r="B261" t="str">
            <v>GUANTE ESTERIL CIRUGIA REF GULS007 SOB X 1 ALFA SAFE  TALLA 6 1/2 BN EXENTO-DC.417/2020</v>
          </cell>
          <cell r="C261" t="str">
            <v>SOB</v>
          </cell>
          <cell r="D261">
            <v>281</v>
          </cell>
        </row>
        <row r="262">
          <cell r="A262">
            <v>104923</v>
          </cell>
          <cell r="B262" t="str">
            <v>GUANTE ESTERIL CIRUGIA REF GULS010 SOB X 1 ALFA SAFE  TALLA 8 BN EXENTO-DC.417/2020</v>
          </cell>
          <cell r="C262" t="str">
            <v>SOB</v>
          </cell>
          <cell r="D262">
            <v>91</v>
          </cell>
        </row>
        <row r="263">
          <cell r="A263">
            <v>144328</v>
          </cell>
          <cell r="B263" t="str">
            <v>GUANTE ESTERIL LATEX S/POLVO  CAJ X 50PAR NEWMEK  TALLA 7 BN EXENTO-DC.417/2020</v>
          </cell>
          <cell r="C263" t="str">
            <v>SOB</v>
          </cell>
          <cell r="D263">
            <v>409</v>
          </cell>
        </row>
        <row r="264">
          <cell r="A264">
            <v>108335</v>
          </cell>
          <cell r="B264" t="str">
            <v>GUANTE ESTERIL LATEX S/TALCO REF GULS004 CAJ X 50PAR ALFASAFE  TALLA 8.0 BN EXENTO-DC.417/2020</v>
          </cell>
          <cell r="C264" t="str">
            <v>SOB</v>
          </cell>
          <cell r="D264">
            <v>148</v>
          </cell>
        </row>
        <row r="265">
          <cell r="A265">
            <v>108336</v>
          </cell>
          <cell r="B265" t="str">
            <v>GUANTE ESTERIL LATEX S/TALCO REF GULS005 CAJ X 50PAR ALFASAFE  TALLA 8.5 BN EXENTO-DC.417/2020</v>
          </cell>
          <cell r="C265" t="str">
            <v>SOB</v>
          </cell>
          <cell r="D265">
            <v>64</v>
          </cell>
        </row>
        <row r="266">
          <cell r="A266">
            <v>99991</v>
          </cell>
          <cell r="B266" t="str">
            <v>GUANTE ESTERIL MEDISPO REF 1291 SOB X 1PAR PROTEX  TALLA 8 1/2 BN EXENTO-DC.417/2020</v>
          </cell>
          <cell r="C266" t="str">
            <v>SOB</v>
          </cell>
          <cell r="D266">
            <v>100</v>
          </cell>
        </row>
        <row r="267">
          <cell r="A267">
            <v>104921</v>
          </cell>
          <cell r="B267" t="str">
            <v>GUANTE LATEX ESTERIL QUIRURGIC REF GULS008 SOB X 1PAR ALFASAFE  TALLA 7 BN EXENTO-DC.417/2020</v>
          </cell>
          <cell r="C267" t="str">
            <v>SOB</v>
          </cell>
          <cell r="D267">
            <v>129</v>
          </cell>
        </row>
        <row r="268">
          <cell r="A268">
            <v>111995</v>
          </cell>
          <cell r="B268" t="str">
            <v>GUANTE LATEX EXAMEN REF GULE003 CAJ X 100 ALFA SAFE  T-M BN EXENTO-DC.417/2020</v>
          </cell>
          <cell r="C268" t="str">
            <v>PZA</v>
          </cell>
          <cell r="D268">
            <v>200</v>
          </cell>
        </row>
        <row r="269">
          <cell r="A269">
            <v>111996</v>
          </cell>
          <cell r="B269" t="str">
            <v>GUANTE LATEX EXAMEN REF GULE004 CAJ X 100 ALFA SAFE  T-L BN EXENTO-DC.417/2020</v>
          </cell>
          <cell r="C269" t="str">
            <v>PZA</v>
          </cell>
          <cell r="D269">
            <v>5900</v>
          </cell>
        </row>
        <row r="270">
          <cell r="A270">
            <v>52201</v>
          </cell>
          <cell r="B270" t="str">
            <v>GUANTE NITRILO  CAJ X 100 PROTEX  TALLA L BN EXENTO-DC.417/2020</v>
          </cell>
          <cell r="C270" t="str">
            <v>GTE</v>
          </cell>
          <cell r="D270">
            <v>100</v>
          </cell>
        </row>
        <row r="271">
          <cell r="A271">
            <v>32263</v>
          </cell>
          <cell r="B271" t="str">
            <v>GUANTE NITRILO  CAJ X 100 PROTEX  TALLA S BN EXENTO-DC.417/2020</v>
          </cell>
          <cell r="C271" t="str">
            <v>GTE</v>
          </cell>
          <cell r="D271">
            <v>400</v>
          </cell>
        </row>
        <row r="272">
          <cell r="A272">
            <v>75046</v>
          </cell>
          <cell r="B272" t="str">
            <v>GUANTE NITRILO REF PT07034NE CAJ X 100   TALLA S BN EXENTO-DC.417/2020</v>
          </cell>
          <cell r="C272" t="str">
            <v>PZA</v>
          </cell>
          <cell r="D272">
            <v>600</v>
          </cell>
        </row>
        <row r="273">
          <cell r="A273">
            <v>75047</v>
          </cell>
          <cell r="B273" t="str">
            <v>GUANTE NITRILO REF PT07035NE CAJ X 100   TALLA M BN EXENTO-DC.417/2020</v>
          </cell>
          <cell r="C273" t="str">
            <v>PZA</v>
          </cell>
          <cell r="D273">
            <v>200</v>
          </cell>
        </row>
        <row r="274">
          <cell r="A274">
            <v>161851</v>
          </cell>
          <cell r="B274" t="str">
            <v>GUANTE QUIRURGICO DE LATEX REF 2D72N65X CAJ X 50 PROTEXIS  6.5 BN EXENTO-DC.417/2020</v>
          </cell>
          <cell r="C274" t="str">
            <v>SOB</v>
          </cell>
          <cell r="D274">
            <v>550</v>
          </cell>
        </row>
        <row r="275">
          <cell r="A275">
            <v>161852</v>
          </cell>
          <cell r="B275" t="str">
            <v>GUANTE QUIRURGICO DE LATEX REF 2D72N70X CAJ X 50 PROTEXIS  7 BN EXENTO-DC.417/2020</v>
          </cell>
          <cell r="C275" t="str">
            <v>SOB</v>
          </cell>
          <cell r="D275">
            <v>351</v>
          </cell>
        </row>
        <row r="276">
          <cell r="A276">
            <v>161853</v>
          </cell>
          <cell r="B276" t="str">
            <v>GUANTE QUIRURGICO DE LATEX REF 2D72N75X CAJ X 50 PROTEXIS  7.5 BN EXENTO-DC.417/2020</v>
          </cell>
          <cell r="C276" t="str">
            <v>SOB</v>
          </cell>
          <cell r="D276">
            <v>499</v>
          </cell>
        </row>
        <row r="277">
          <cell r="A277">
            <v>161854</v>
          </cell>
          <cell r="B277" t="str">
            <v>GUANTE QUIRURGICO DE LATEX REF 2D72N80X CAJ X 50 PROTEXIS  8 BN EXENTO-DC.417/2020</v>
          </cell>
          <cell r="C277" t="str">
            <v>SOB</v>
          </cell>
          <cell r="D277">
            <v>197</v>
          </cell>
        </row>
        <row r="278">
          <cell r="A278">
            <v>87945</v>
          </cell>
          <cell r="B278" t="str">
            <v>GUANTE QUIRURGICO ESTERIL REF 1253 SOB X 1PAR   6.5 BN EXENTO-DC.417/2020</v>
          </cell>
          <cell r="C278" t="str">
            <v>SOB</v>
          </cell>
          <cell r="D278">
            <v>5</v>
          </cell>
        </row>
        <row r="279">
          <cell r="A279">
            <v>87947</v>
          </cell>
          <cell r="B279" t="str">
            <v>GUANTE QUIRURGICO ESTERIL REF 1277 SOB X 1PAR   7.5 BN EXENTO-DC.417/2020</v>
          </cell>
          <cell r="C279" t="str">
            <v>SOB</v>
          </cell>
          <cell r="D279">
            <v>74</v>
          </cell>
        </row>
        <row r="280">
          <cell r="A280">
            <v>87948</v>
          </cell>
          <cell r="B280" t="str">
            <v>GUANTE QUIRURGICO ESTERIL REF 1284 SOB X 1PAR   8 BN EXENTO-DC.417/2020</v>
          </cell>
          <cell r="C280" t="str">
            <v>SOB</v>
          </cell>
          <cell r="D280">
            <v>6</v>
          </cell>
        </row>
        <row r="281">
          <cell r="A281">
            <v>160583</v>
          </cell>
          <cell r="B281" t="str">
            <v>GUANTE QUIRURGICO ESTERIL REF GULP010 CAJ X 50SOB ALFASAFE  6.0 BN EXENTO-DC.417/2020</v>
          </cell>
          <cell r="C281" t="str">
            <v>SOB</v>
          </cell>
          <cell r="D281">
            <v>50</v>
          </cell>
        </row>
        <row r="282">
          <cell r="A282">
            <v>160584</v>
          </cell>
          <cell r="B282" t="str">
            <v>GUANTE QUIRURGICO ESTERIL REF GULP011 CAJ X 50SOB ALFASAFE  6.5 BN EXENTO-DC.417/2020</v>
          </cell>
          <cell r="C282" t="str">
            <v>SOB</v>
          </cell>
          <cell r="D282">
            <v>34</v>
          </cell>
        </row>
        <row r="283">
          <cell r="A283">
            <v>131804</v>
          </cell>
          <cell r="B283" t="str">
            <v>GUANTE QUIRURGICO NITRILO REF GUNS006 CAJ X 50PAR ALFASAFE  TALLA 6 1/2 BN EXENTO-DC.417/2020</v>
          </cell>
          <cell r="C283" t="str">
            <v>SOB</v>
          </cell>
          <cell r="D283">
            <v>74</v>
          </cell>
        </row>
        <row r="284">
          <cell r="A284">
            <v>131826</v>
          </cell>
          <cell r="B284" t="str">
            <v>GUANTE QUIRURGICO NITRILO REF GUNS007 CAJ X 50PAR ALFASAFE  TALLA 7 BN EXENTO-DC.417/2020</v>
          </cell>
          <cell r="C284" t="str">
            <v>SOB</v>
          </cell>
          <cell r="D284">
            <v>110</v>
          </cell>
        </row>
        <row r="285">
          <cell r="A285">
            <v>131827</v>
          </cell>
          <cell r="B285" t="str">
            <v>GUANTE QUIRURGICO NITRILO REF GUNS008 CAJ X 50PAR ALFASAFE  TALLA 7 1/2 BN EXENTO-DC.417/2020</v>
          </cell>
          <cell r="C285" t="str">
            <v>SOB</v>
          </cell>
          <cell r="D285">
            <v>66</v>
          </cell>
        </row>
        <row r="286">
          <cell r="A286">
            <v>131828</v>
          </cell>
          <cell r="B286" t="str">
            <v>GUANTE QUIRURGICO NITRILO REF GUNS009 CAJ X 50PAR ALFASAFE  TALLA 8 BN EXENTO-DC.417/2020</v>
          </cell>
          <cell r="C286" t="str">
            <v>SOB</v>
          </cell>
          <cell r="D286">
            <v>100</v>
          </cell>
        </row>
        <row r="287">
          <cell r="A287">
            <v>111847</v>
          </cell>
          <cell r="B287" t="str">
            <v>GUANTE VINILO EXAMEN REF GUVT001 CAJ X 100 ALFASAFE  TALLA S</v>
          </cell>
          <cell r="C287" t="str">
            <v>CAJ</v>
          </cell>
          <cell r="D287">
            <v>3</v>
          </cell>
        </row>
        <row r="288">
          <cell r="A288">
            <v>391501</v>
          </cell>
          <cell r="B288" t="str">
            <v>GUANTE VINILO EXAMEN SIN TALCO REF GUVT002 CAJ X 100 ALFASAFE  TALLA M</v>
          </cell>
          <cell r="C288" t="str">
            <v>GTE</v>
          </cell>
          <cell r="D288">
            <v>100</v>
          </cell>
        </row>
        <row r="289">
          <cell r="A289">
            <v>84976</v>
          </cell>
          <cell r="B289" t="str">
            <v>GUANTE VINILO/EXAM S/TALCO  CAJ X 100 INVERFARMA  TALLA L BN EXENTO-DC.417/2020</v>
          </cell>
          <cell r="C289" t="str">
            <v>CAJ</v>
          </cell>
          <cell r="D289">
            <v>1</v>
          </cell>
        </row>
        <row r="290">
          <cell r="A290">
            <v>84974</v>
          </cell>
          <cell r="B290" t="str">
            <v>GUANTE VINILO/EXAM S/TALCO  CAJ X 100 INVERFARMA  TALLA S BN EXENTO-DC.417/2020</v>
          </cell>
          <cell r="C290" t="str">
            <v>CAJ</v>
          </cell>
          <cell r="D290">
            <v>2</v>
          </cell>
        </row>
        <row r="291">
          <cell r="A291">
            <v>124050</v>
          </cell>
          <cell r="B291" t="str">
            <v>GUANTES QUIRURGICO ECLIPSE REF 60765 CAJ X 100 BIOGEL  6.5 BN EXENTO-DC.417/2020</v>
          </cell>
          <cell r="C291" t="str">
            <v>SOB</v>
          </cell>
          <cell r="D291">
            <v>9</v>
          </cell>
        </row>
        <row r="292">
          <cell r="A292">
            <v>124051</v>
          </cell>
          <cell r="B292" t="str">
            <v>GUANTES QUIRURGICO ECLIPSE REF 60770 CAJ X 100 BIOGEL  7 BN EXENTO-DC.417/2020</v>
          </cell>
          <cell r="C292" t="str">
            <v>SOB</v>
          </cell>
          <cell r="D292">
            <v>3</v>
          </cell>
        </row>
        <row r="293">
          <cell r="A293">
            <v>124052</v>
          </cell>
          <cell r="B293" t="str">
            <v>GUANTES QUIRURGICO ECLIPSE REF 60775 CAJ X 100 BIOGEL  7.5 BN EXENTO-DC.417/2020</v>
          </cell>
          <cell r="C293" t="str">
            <v>SOB</v>
          </cell>
          <cell r="D293">
            <v>25</v>
          </cell>
        </row>
        <row r="294">
          <cell r="A294">
            <v>124053</v>
          </cell>
          <cell r="B294" t="str">
            <v>GUANTES QUIRURGICO ECLIPSE REF 60780 CAJ X 100 BIOGEL  8 BN EXENTO-DC.417/2020</v>
          </cell>
          <cell r="C294" t="str">
            <v>SOB</v>
          </cell>
          <cell r="D294">
            <v>29</v>
          </cell>
        </row>
        <row r="295">
          <cell r="A295">
            <v>29600</v>
          </cell>
          <cell r="B295" t="str">
            <v>GUIA ENTUBACION PEDIATRICA REF 85863 SOB X 1 MACKRT  6FR BN EXENTO-DC.417/2020</v>
          </cell>
          <cell r="C295" t="str">
            <v>SIN</v>
          </cell>
          <cell r="D295">
            <v>1</v>
          </cell>
        </row>
        <row r="296">
          <cell r="A296">
            <v>51656</v>
          </cell>
          <cell r="B296" t="str">
            <v>GUIA ENTUBACION PEDIATRICA REF 85864 SOB X 1 TYCO  10FR BN EXENTO-DC.417/2020</v>
          </cell>
          <cell r="C296" t="str">
            <v>SIN</v>
          </cell>
          <cell r="D296">
            <v>2</v>
          </cell>
        </row>
        <row r="297">
          <cell r="A297">
            <v>61437</v>
          </cell>
          <cell r="B297" t="str">
            <v>HALOPERIDOL 5MG/ML SOL INY  CAJ X 10AMP X 1ML FEPARVI</v>
          </cell>
          <cell r="C297" t="str">
            <v>AMP</v>
          </cell>
          <cell r="D297">
            <v>9</v>
          </cell>
        </row>
        <row r="298">
          <cell r="A298">
            <v>146676</v>
          </cell>
          <cell r="B298" t="str">
            <v>HALOPERIDOL 5MG/ML SOL INY INST CAJ X 5AMP X1ML SALUSPHARMA</v>
          </cell>
          <cell r="C298" t="str">
            <v>AMP</v>
          </cell>
          <cell r="D298">
            <v>18</v>
          </cell>
        </row>
        <row r="299">
          <cell r="A299">
            <v>165848</v>
          </cell>
          <cell r="B299" t="str">
            <v>HB METHYL BLUE 10MG/ML SOL INY  CAJ X 10AMP X 5ML</v>
          </cell>
          <cell r="C299" t="str">
            <v>AMP</v>
          </cell>
          <cell r="D299">
            <v>27</v>
          </cell>
        </row>
        <row r="300">
          <cell r="A300">
            <v>43197</v>
          </cell>
          <cell r="B300" t="str">
            <v>HEPARINA SODICA 25000UI/5ML(5000UI/ML) SOL INY  CAJ X 10VIAL X 5ML B BRAUN</v>
          </cell>
          <cell r="C300" t="str">
            <v>VAL</v>
          </cell>
          <cell r="D300">
            <v>21</v>
          </cell>
        </row>
        <row r="301">
          <cell r="A301">
            <v>123816</v>
          </cell>
          <cell r="B301" t="str">
            <v>HERCEPTIN 600MG/5ML(120MG/ML) SOL INY  VIAL X 6ML</v>
          </cell>
          <cell r="C301" t="str">
            <v>VAL</v>
          </cell>
          <cell r="D301">
            <v>5</v>
          </cell>
        </row>
        <row r="302">
          <cell r="A302">
            <v>117848</v>
          </cell>
          <cell r="B302" t="str">
            <v>HIDRAPLUS CON ZINC 75MEQ(Na)/L SOL ORAL  FCO X 400ML  COCO</v>
          </cell>
          <cell r="C302" t="str">
            <v>FCO</v>
          </cell>
          <cell r="D302">
            <v>3</v>
          </cell>
        </row>
        <row r="303">
          <cell r="A303">
            <v>58586</v>
          </cell>
          <cell r="B303" t="str">
            <v>HIDROCORTISONA 100MG POLV INY INST CAJ X 10VIAL VITALIS</v>
          </cell>
          <cell r="C303" t="str">
            <v>VAL</v>
          </cell>
          <cell r="D303">
            <v>33</v>
          </cell>
        </row>
        <row r="304">
          <cell r="A304">
            <v>168055</v>
          </cell>
          <cell r="B304" t="str">
            <v>HIOSCINA BUTILBROMURO 20MG/ML SOL INY INST CAJ X 100AMP VITALIS</v>
          </cell>
          <cell r="C304" t="str">
            <v>AMP</v>
          </cell>
          <cell r="D304">
            <v>38</v>
          </cell>
        </row>
        <row r="305">
          <cell r="A305">
            <v>113817</v>
          </cell>
          <cell r="B305" t="str">
            <v>HOJA BISTURI  CAJ X 100 PARAMOUNT  No10</v>
          </cell>
          <cell r="C305" t="str">
            <v>SOB</v>
          </cell>
          <cell r="D305">
            <v>120</v>
          </cell>
        </row>
        <row r="306">
          <cell r="A306">
            <v>113818</v>
          </cell>
          <cell r="B306" t="str">
            <v>HOJA BISTURI  CAJ X 100 PARAMOUNT  No11</v>
          </cell>
          <cell r="C306" t="str">
            <v>SOB</v>
          </cell>
          <cell r="D306">
            <v>182</v>
          </cell>
        </row>
        <row r="307">
          <cell r="A307">
            <v>113819</v>
          </cell>
          <cell r="B307" t="str">
            <v>HOJA BISTURI  CAJ X 100 PARAMOUNT  No12</v>
          </cell>
          <cell r="C307" t="str">
            <v>SOB</v>
          </cell>
          <cell r="D307">
            <v>248</v>
          </cell>
        </row>
        <row r="308">
          <cell r="A308">
            <v>113820</v>
          </cell>
          <cell r="B308" t="str">
            <v>HOJA BISTURI  CAJ X 100 PARAMOUNT  No15</v>
          </cell>
          <cell r="C308" t="str">
            <v>SOB</v>
          </cell>
          <cell r="D308">
            <v>451</v>
          </cell>
        </row>
        <row r="309">
          <cell r="A309">
            <v>113821</v>
          </cell>
          <cell r="B309" t="str">
            <v>HOJA BISTURI  CAJ X 100 PARAMOUNT  No20</v>
          </cell>
          <cell r="C309" t="str">
            <v>SOB</v>
          </cell>
          <cell r="D309">
            <v>382</v>
          </cell>
        </row>
        <row r="310">
          <cell r="A310">
            <v>22558</v>
          </cell>
          <cell r="B310" t="str">
            <v>HOJA BISTURI REF BB510 CAJ X 100 AESCULAP  No. 10</v>
          </cell>
          <cell r="C310" t="str">
            <v>SIN</v>
          </cell>
          <cell r="D310">
            <v>79</v>
          </cell>
        </row>
        <row r="311">
          <cell r="A311">
            <v>22560</v>
          </cell>
          <cell r="B311" t="str">
            <v>HOJA BISTURI REF BB515 CAJ X 100 AESCULAP  No. 15</v>
          </cell>
          <cell r="C311" t="str">
            <v>SIN</v>
          </cell>
          <cell r="D311">
            <v>70</v>
          </cell>
        </row>
        <row r="312">
          <cell r="A312">
            <v>22561</v>
          </cell>
          <cell r="B312" t="str">
            <v>HOJA BISTURI REF BB520 CAJ X 100 AESCULAP  No. 20</v>
          </cell>
          <cell r="C312" t="str">
            <v>SIN</v>
          </cell>
          <cell r="D312">
            <v>91</v>
          </cell>
        </row>
        <row r="313">
          <cell r="A313">
            <v>25826</v>
          </cell>
          <cell r="B313" t="str">
            <v>HOM 167938 TUBO ENDOTRAQUEAL REF 86445 SOB X 1 MALLINCKRODT  4.5FR BN EXENTO-DC.417/2020</v>
          </cell>
          <cell r="C313" t="str">
            <v>SOB</v>
          </cell>
          <cell r="D313">
            <v>10</v>
          </cell>
        </row>
        <row r="314">
          <cell r="A314">
            <v>21792</v>
          </cell>
          <cell r="B314" t="str">
            <v>HOM 388812 ROXICAINA SE 200MG/10ML(2%) SOL INY  AMPACK X 10ML</v>
          </cell>
          <cell r="C314" t="str">
            <v>APC</v>
          </cell>
          <cell r="D314">
            <v>48</v>
          </cell>
        </row>
        <row r="315">
          <cell r="A315">
            <v>19947</v>
          </cell>
          <cell r="B315" t="str">
            <v>HOM 388832 LACTATO RINGER USP  SOL INY  BOL X 500ML BAXTER</v>
          </cell>
          <cell r="C315" t="str">
            <v>BIN</v>
          </cell>
          <cell r="D315">
            <v>1</v>
          </cell>
        </row>
        <row r="316">
          <cell r="A316">
            <v>19932</v>
          </cell>
          <cell r="B316" t="str">
            <v>HOM 388835 CLORURO NA USP O SU 0.9% SOL INY  BOL X 250ML BAXTER</v>
          </cell>
          <cell r="C316" t="str">
            <v>BIN</v>
          </cell>
          <cell r="D316">
            <v>2</v>
          </cell>
        </row>
        <row r="317">
          <cell r="A317">
            <v>19931</v>
          </cell>
          <cell r="B317" t="str">
            <v>HOM 388840 CLORURO NA USP O SU 0.9% SOL INY  BOL X 1000ML BAXTER</v>
          </cell>
          <cell r="C317" t="str">
            <v>BIN</v>
          </cell>
          <cell r="D317">
            <v>30</v>
          </cell>
        </row>
        <row r="318">
          <cell r="A318">
            <v>36623</v>
          </cell>
          <cell r="B318" t="str">
            <v>HOM 388890 BUPINEST 75MG/10ML(0.75%) SOL INY  CAJ X 24AMP</v>
          </cell>
          <cell r="C318" t="str">
            <v>APC</v>
          </cell>
          <cell r="D318">
            <v>69</v>
          </cell>
        </row>
        <row r="319">
          <cell r="A319">
            <v>22375</v>
          </cell>
          <cell r="B319" t="str">
            <v>HOM 390955 MICROPORE 2.0 PULG REF 1533-2 CAJ X 6 3M  2.0 PULG BN EXENTO-DC.417/2020</v>
          </cell>
          <cell r="C319" t="str">
            <v>ROL</v>
          </cell>
          <cell r="D319">
            <v>12</v>
          </cell>
        </row>
        <row r="320">
          <cell r="A320">
            <v>164874</v>
          </cell>
          <cell r="B320" t="str">
            <v>HUMIDIFICADOR DE OXIGENO REF H001B CAJ X 50BOL LINEPLAST BN EXENTO-DC.417/2020</v>
          </cell>
          <cell r="C320" t="str">
            <v>PZA</v>
          </cell>
          <cell r="D320">
            <v>38</v>
          </cell>
        </row>
        <row r="321">
          <cell r="A321">
            <v>22901</v>
          </cell>
          <cell r="B321" t="str">
            <v>HUMIDIFICADOR REF 7600-0 BOL X 1 SALTERS LAB   BN EXENTO-DC.417/2020</v>
          </cell>
          <cell r="C321" t="str">
            <v>BOL</v>
          </cell>
          <cell r="D321">
            <v>7</v>
          </cell>
        </row>
        <row r="322">
          <cell r="A322">
            <v>145269</v>
          </cell>
          <cell r="B322" t="str">
            <v>HUMIRA AC 40MG/0.4ML(100MG/ML) SOL INY  CAJ X 2JER PRELL</v>
          </cell>
          <cell r="C322" t="str">
            <v>JRP</v>
          </cell>
          <cell r="D322">
            <v>133</v>
          </cell>
        </row>
        <row r="323">
          <cell r="A323">
            <v>168579</v>
          </cell>
          <cell r="B323" t="str">
            <v>HUMIRA AC 80MG/0.8ML(100MG/ML) SOL INY INST CAJ X 1JER PRELL</v>
          </cell>
          <cell r="C323" t="str">
            <v>JRP</v>
          </cell>
          <cell r="D323">
            <v>9</v>
          </cell>
        </row>
        <row r="324">
          <cell r="A324">
            <v>107957</v>
          </cell>
          <cell r="B324" t="str">
            <v>HYLASE DESSAU 150UI POLV INY  CAJ X 10VIAL</v>
          </cell>
          <cell r="C324" t="str">
            <v>VAL</v>
          </cell>
          <cell r="D324">
            <v>2</v>
          </cell>
        </row>
        <row r="325">
          <cell r="A325">
            <v>165850</v>
          </cell>
          <cell r="B325" t="str">
            <v>HYQVIA 5GR/50ML(10%) SOL INY INST CAJ X 1VIALX50ML + DILUYX2.5ML</v>
          </cell>
          <cell r="C325" t="str">
            <v>CAJ</v>
          </cell>
          <cell r="D325">
            <v>34</v>
          </cell>
        </row>
        <row r="326">
          <cell r="A326">
            <v>167755</v>
          </cell>
          <cell r="B326" t="str">
            <v>IMFINZI 500MG/10ML(50MG/ML) SOL INY INST VIAL X 10ML</v>
          </cell>
          <cell r="C326" t="str">
            <v>VAL</v>
          </cell>
          <cell r="D326">
            <v>1</v>
          </cell>
        </row>
        <row r="327">
          <cell r="A327">
            <v>22408</v>
          </cell>
          <cell r="B327" t="str">
            <v>INDICADOR BIOLOGICO ATTEST REF REF 1292 CAJ X 50 3M   BN EXENTO-DC.417/2020</v>
          </cell>
          <cell r="C327" t="str">
            <v>PZA</v>
          </cell>
          <cell r="D327">
            <v>50</v>
          </cell>
        </row>
        <row r="328">
          <cell r="A328">
            <v>158429</v>
          </cell>
          <cell r="B328" t="str">
            <v>INDICADOR BIOLOGICO VELOCITY REF 4321030 CAJ X 1 STERRAD   BN EXENTO-DC.417/2020</v>
          </cell>
          <cell r="C328" t="str">
            <v>CAJ</v>
          </cell>
          <cell r="D328">
            <v>1</v>
          </cell>
        </row>
        <row r="329">
          <cell r="A329">
            <v>22405</v>
          </cell>
          <cell r="B329" t="str">
            <v>INDICADOR QUIMICO COMPLY REF REF 1250 CAJ X 480 3M   BN EXENTO-DC.417/2020</v>
          </cell>
          <cell r="C329" t="str">
            <v>PZA</v>
          </cell>
          <cell r="D329">
            <v>960</v>
          </cell>
        </row>
        <row r="330">
          <cell r="A330">
            <v>117747</v>
          </cell>
          <cell r="B330" t="str">
            <v>INFUSOR 50HORAS EASYPUMP REF 4540016 UND B BRAUN</v>
          </cell>
          <cell r="C330" t="str">
            <v>PZA</v>
          </cell>
          <cell r="D330">
            <v>1</v>
          </cell>
        </row>
        <row r="331">
          <cell r="A331">
            <v>71900</v>
          </cell>
          <cell r="B331" t="str">
            <v>INFUSOR MULTIRATE REF 2C9960KP BOL X 1 BAXTER  2,4,6 ML/H 300 CC</v>
          </cell>
          <cell r="C331" t="str">
            <v>BOL</v>
          </cell>
          <cell r="D331">
            <v>7</v>
          </cell>
        </row>
        <row r="332">
          <cell r="A332">
            <v>22410</v>
          </cell>
          <cell r="B332" t="str">
            <v>INTEGRADOR QUIMICO VAPOR COAXI COAXIAL COMPLY REF 1243A SOB X 500 3M   BN EXENTO-DC.417/2020</v>
          </cell>
          <cell r="C332" t="str">
            <v>PZA</v>
          </cell>
          <cell r="D332">
            <v>1500</v>
          </cell>
        </row>
        <row r="333">
          <cell r="A333">
            <v>77986</v>
          </cell>
          <cell r="B333" t="str">
            <v>INTRODUCTOR ARTERIA 7FR X 11C REF PSI7F11038 SOB X 1 MERIT MED  7FR X 11CM X 0.038 PULG BN EXENTO-DC.417/2020</v>
          </cell>
          <cell r="C333" t="str">
            <v>SOB</v>
          </cell>
          <cell r="D333">
            <v>3</v>
          </cell>
        </row>
        <row r="334">
          <cell r="A334">
            <v>18830</v>
          </cell>
          <cell r="B334" t="str">
            <v>IODIGER 10% SOL TOP  FCO X 120ML  BN EXENTO-DC.417/2020</v>
          </cell>
          <cell r="C334" t="str">
            <v>FCO</v>
          </cell>
          <cell r="D334">
            <v>18</v>
          </cell>
        </row>
        <row r="335">
          <cell r="A335">
            <v>30766</v>
          </cell>
          <cell r="B335" t="str">
            <v>IODIGER ESPUMA 8% ESPUM TOP  FCO X 120ML  BN EXENTO-DC.417/2020</v>
          </cell>
          <cell r="C335" t="str">
            <v>FCO</v>
          </cell>
          <cell r="D335">
            <v>16</v>
          </cell>
        </row>
        <row r="336">
          <cell r="A336">
            <v>30767</v>
          </cell>
          <cell r="B336" t="str">
            <v>IODIGER ESPUMA 8% ESPUM TOP  FCO X 60ML QUIRUMEDICAS BN EXENTO-DC.417/2020</v>
          </cell>
          <cell r="C336" t="str">
            <v>FCO</v>
          </cell>
          <cell r="D336">
            <v>22</v>
          </cell>
        </row>
        <row r="337">
          <cell r="A337">
            <v>30758</v>
          </cell>
          <cell r="B337" t="str">
            <v>JABON QUIRUCIDAL VERDE (1+4)% JAB LIQ  FCO X 60ML  BN EXENTO-DC.417/2020</v>
          </cell>
          <cell r="C337" t="str">
            <v>FCO</v>
          </cell>
          <cell r="D337">
            <v>2</v>
          </cell>
        </row>
        <row r="338">
          <cell r="A338">
            <v>30757</v>
          </cell>
          <cell r="B338" t="str">
            <v>JABON QUIRUCIDAL VERDE (1+4)% JAB LIQ  SPRAY X 1000ML QUIRUMEDICAS BN EXENTO-DC.417/2020</v>
          </cell>
          <cell r="C338" t="str">
            <v>FCO</v>
          </cell>
          <cell r="D338">
            <v>1</v>
          </cell>
        </row>
        <row r="339">
          <cell r="A339">
            <v>116846</v>
          </cell>
          <cell r="B339" t="str">
            <v>JER INSULINA C/AGUJA ULTRAF REF 324917 CAJ X 100SOB BD  31GX6MM BN EXENTO-DC.417/2020</v>
          </cell>
          <cell r="C339" t="str">
            <v>PZA</v>
          </cell>
          <cell r="D339">
            <v>100</v>
          </cell>
        </row>
        <row r="340">
          <cell r="A340">
            <v>113835</v>
          </cell>
          <cell r="B340" t="str">
            <v>JERINGA 3PARTES C/A 20ML REF JEHL006 CAJ X 50 ALFASAFE  21GX1 PULG 1/2 PULG BN EXENTO-DC.417/2020</v>
          </cell>
          <cell r="C340" t="str">
            <v>SOB</v>
          </cell>
          <cell r="D340">
            <v>4</v>
          </cell>
        </row>
        <row r="341">
          <cell r="A341">
            <v>113831</v>
          </cell>
          <cell r="B341" t="str">
            <v>JERINGA 3PARTES C/A 3ML REF JEHL002 CAJ X 100 ALFASAFE  21GX1 PULG 1/2 PULG BN EXENTO-DC.417/2020</v>
          </cell>
          <cell r="C341" t="str">
            <v>SOB</v>
          </cell>
          <cell r="D341">
            <v>1053</v>
          </cell>
        </row>
        <row r="342">
          <cell r="A342">
            <v>113833</v>
          </cell>
          <cell r="B342" t="str">
            <v>JERINGA 3PARTES C/A 5ML REF JEHL004 CAJ X 100 ALFASAFE  21GX1 PULG 1/2 PULG BN EXENTO-DC.417/2020</v>
          </cell>
          <cell r="C342" t="str">
            <v>SOB</v>
          </cell>
          <cell r="D342">
            <v>579</v>
          </cell>
        </row>
        <row r="343">
          <cell r="A343">
            <v>107838</v>
          </cell>
          <cell r="B343" t="str">
            <v>JERINGA 5ML  CAJ X 100 LIFE CARE  C/A 21GX1 1/2 BN EXENTO-DC.417/2020</v>
          </cell>
          <cell r="C343" t="str">
            <v>SOB</v>
          </cell>
          <cell r="D343">
            <v>2</v>
          </cell>
        </row>
        <row r="344">
          <cell r="A344">
            <v>22303</v>
          </cell>
          <cell r="B344" t="str">
            <v>JERINGA DESECHABLE 10ML REF 30 REF 302499 SOB X 1   38MM-10ML BN EXENTO-DC.417/2020</v>
          </cell>
          <cell r="C344" t="str">
            <v>SIN</v>
          </cell>
          <cell r="D344">
            <v>815</v>
          </cell>
        </row>
        <row r="345">
          <cell r="A345">
            <v>22297</v>
          </cell>
          <cell r="B345" t="str">
            <v>JERINGA DESECHABLE 3ML REF 308 REF 308612 SOB X 1   3ML BN EXENTO-DC.417/2020</v>
          </cell>
          <cell r="C345" t="str">
            <v>SIN</v>
          </cell>
          <cell r="D345">
            <v>346</v>
          </cell>
        </row>
        <row r="346">
          <cell r="A346">
            <v>22298</v>
          </cell>
          <cell r="B346" t="str">
            <v>JERINGA DESECHABLE 5ML REF 302 REF 302495 SOB X 1   5ML BN EXENTO-DC.417/2020</v>
          </cell>
          <cell r="C346" t="str">
            <v>SIN</v>
          </cell>
          <cell r="D346">
            <v>283</v>
          </cell>
        </row>
        <row r="347">
          <cell r="A347">
            <v>82969</v>
          </cell>
          <cell r="B347" t="str">
            <v>JERINGA DESECHABLE ASEPTO REF LM-86-3032 SOB X 1 LM  60CC BN EXENTO-DC.417/2020</v>
          </cell>
          <cell r="C347" t="str">
            <v>SOB</v>
          </cell>
          <cell r="D347">
            <v>19</v>
          </cell>
        </row>
        <row r="348">
          <cell r="A348">
            <v>158513</v>
          </cell>
          <cell r="B348" t="str">
            <v>JERINGA DESECHABLE SIN AGUJA REF 309653 CAJ X 40 BECTON DICKINSON  50ML BN EXENTO-DC.417/2020</v>
          </cell>
          <cell r="C348" t="str">
            <v>SOB</v>
          </cell>
          <cell r="D348">
            <v>48</v>
          </cell>
        </row>
        <row r="349">
          <cell r="A349">
            <v>130693</v>
          </cell>
          <cell r="B349" t="str">
            <v>JERINGA HIPODERMICA C/A REF 990407 CAJ X 150 PLASTIPAK  3ML 21GX11/2 PULG BN EXENTO-DC.417/2020</v>
          </cell>
          <cell r="C349" t="str">
            <v>PZA</v>
          </cell>
          <cell r="D349">
            <v>151</v>
          </cell>
        </row>
        <row r="350">
          <cell r="A350">
            <v>82875</v>
          </cell>
          <cell r="B350" t="str">
            <v>JERINGA INSULINA AGUJA FIJA REF 326713 SOB X 1   0.5MLX30GX13MM BN EXENTO-DC.417/2020</v>
          </cell>
          <cell r="C350" t="str">
            <v>SOB</v>
          </cell>
          <cell r="D350">
            <v>40</v>
          </cell>
        </row>
        <row r="351">
          <cell r="A351">
            <v>145857</v>
          </cell>
          <cell r="B351" t="str">
            <v>JERINGA INSULINA CON AGUJA REF 324910 CAJ X 100   0.3ML X 31G X 6MM BN EXENTO-DC.417/2020</v>
          </cell>
          <cell r="C351" t="str">
            <v>SOB</v>
          </cell>
          <cell r="D351">
            <v>20</v>
          </cell>
        </row>
        <row r="352">
          <cell r="A352">
            <v>160989</v>
          </cell>
          <cell r="B352" t="str">
            <v>JERINGA PARA INSULINA REF 326678 CAJ X 100SOB ULTRA-FINE BECTON DICKINSON 1ML - 31G X 6MM BN EXENTO-DC.417/2020</v>
          </cell>
          <cell r="C352" t="str">
            <v>SOB</v>
          </cell>
          <cell r="D352">
            <v>98</v>
          </cell>
        </row>
        <row r="353">
          <cell r="A353">
            <v>158520</v>
          </cell>
          <cell r="B353" t="str">
            <v>JERINGA PUNTA CAT SIN AGUJA REF 309620 CAJ X 40   50ML BN EXENTO-DC.417/2020</v>
          </cell>
          <cell r="C353" t="str">
            <v>SOB</v>
          </cell>
          <cell r="D353">
            <v>60</v>
          </cell>
        </row>
        <row r="354">
          <cell r="A354">
            <v>22301</v>
          </cell>
          <cell r="B354" t="str">
            <v>JERINGA TUBERCULINA 1ML REF 30 REF 302579 SOB X 1   1ML BN EXENTO-DC.417/2020</v>
          </cell>
          <cell r="C354" t="str">
            <v>SIN</v>
          </cell>
          <cell r="D354">
            <v>116</v>
          </cell>
        </row>
        <row r="355">
          <cell r="A355">
            <v>19515</v>
          </cell>
          <cell r="B355" t="str">
            <v>KENACORT AIA 50MG/5ML(10MG/ML) SUSP INY  VIAL X 5ML</v>
          </cell>
          <cell r="C355" t="str">
            <v>CIN</v>
          </cell>
          <cell r="D355">
            <v>17</v>
          </cell>
        </row>
        <row r="356">
          <cell r="A356">
            <v>112775</v>
          </cell>
          <cell r="B356" t="str">
            <v>KENACORT AIA 50MG/5ML(10MG/ML) SUSP INY INST VIAL X 5ML</v>
          </cell>
          <cell r="C356" t="str">
            <v>VAL</v>
          </cell>
          <cell r="D356">
            <v>18</v>
          </cell>
        </row>
        <row r="357">
          <cell r="A357">
            <v>388900</v>
          </cell>
          <cell r="B357" t="str">
            <v>KETAMINA 500MG/10ML(50MG/ML) SOL INY  CAJ X 25VIAL X 10ML</v>
          </cell>
          <cell r="C357" t="str">
            <v>VAL</v>
          </cell>
          <cell r="D357">
            <v>46</v>
          </cell>
        </row>
        <row r="358">
          <cell r="A358">
            <v>17781</v>
          </cell>
          <cell r="B358" t="str">
            <v>KETOPROFENO 100MG/2ML(50MG/ML) SOL INY INST CAJ X 6AMP X 2ML GENFAR</v>
          </cell>
          <cell r="C358" t="str">
            <v>AMP</v>
          </cell>
          <cell r="D358">
            <v>55</v>
          </cell>
        </row>
        <row r="359">
          <cell r="A359">
            <v>17809</v>
          </cell>
          <cell r="B359" t="str">
            <v>KETOROLACO 30MG/ML SOL INY INST CAJ X 5AMP GENFAR</v>
          </cell>
          <cell r="C359" t="str">
            <v>AMP</v>
          </cell>
          <cell r="D359">
            <v>75</v>
          </cell>
        </row>
        <row r="360">
          <cell r="A360">
            <v>36780</v>
          </cell>
          <cell r="B360" t="str">
            <v>KIT ACCESOR STERRAD 100S REF 20224 BOL X 1</v>
          </cell>
          <cell r="C360" t="str">
            <v>BOL</v>
          </cell>
          <cell r="D360">
            <v>2</v>
          </cell>
        </row>
        <row r="361">
          <cell r="A361">
            <v>22904</v>
          </cell>
          <cell r="B361" t="str">
            <v>KIT VENTURY OXIG ADULTO REF 8150-7 BOL X 1 SALTERS LABS   BN EXENTO-DC.417/2020</v>
          </cell>
          <cell r="C361" t="str">
            <v>BOL</v>
          </cell>
          <cell r="D361">
            <v>3</v>
          </cell>
        </row>
        <row r="362">
          <cell r="A362">
            <v>388832</v>
          </cell>
          <cell r="B362" t="str">
            <v>LACTATO DE RINGER (SOLUCION HA MULTIPLES COMPONENTES SOL INY  BOL X 500ML BAXTER</v>
          </cell>
          <cell r="C362" t="str">
            <v>BOL</v>
          </cell>
          <cell r="D362">
            <v>250</v>
          </cell>
        </row>
        <row r="363">
          <cell r="A363">
            <v>159095</v>
          </cell>
          <cell r="B363" t="str">
            <v>LACTATO RINGER  SOL INY  BOL X 1000ML BAXTER</v>
          </cell>
          <cell r="C363" t="str">
            <v>BOL</v>
          </cell>
          <cell r="D363">
            <v>10</v>
          </cell>
        </row>
        <row r="364">
          <cell r="A364">
            <v>19949</v>
          </cell>
          <cell r="B364" t="str">
            <v>LACTATO RINGER USP (HARTMANN)  SOL INY  BOL X 1000ML BAXTER</v>
          </cell>
          <cell r="C364" t="str">
            <v>BIN</v>
          </cell>
          <cell r="D364">
            <v>40</v>
          </cell>
        </row>
        <row r="365">
          <cell r="A365">
            <v>128726</v>
          </cell>
          <cell r="B365" t="str">
            <v>LANCETAS SAFE-T-PRO PLUS REF 03603539200 CAJ X 200 ACCU-CHECK</v>
          </cell>
          <cell r="C365" t="str">
            <v>PZA</v>
          </cell>
          <cell r="D365">
            <v>568</v>
          </cell>
        </row>
        <row r="366">
          <cell r="A366">
            <v>141895</v>
          </cell>
          <cell r="B366" t="str">
            <v>LANCETAS THIN LANCETS  CAJ X 100 FREESTYLE</v>
          </cell>
          <cell r="C366" t="str">
            <v>PZA</v>
          </cell>
          <cell r="D366">
            <v>200</v>
          </cell>
        </row>
        <row r="367">
          <cell r="A367">
            <v>19552</v>
          </cell>
          <cell r="B367" t="str">
            <v>LASIX IM-IV 20MG/2ML(10MG/ML) SOL INY INST CAJ X 5AMP X 2ML</v>
          </cell>
          <cell r="C367" t="str">
            <v>AMP</v>
          </cell>
          <cell r="D367">
            <v>10</v>
          </cell>
        </row>
        <row r="368">
          <cell r="A368">
            <v>51603</v>
          </cell>
          <cell r="B368" t="str">
            <v>LEOPROSTIN 3.75MG POLV INY INST VIAL</v>
          </cell>
          <cell r="C368" t="str">
            <v>VAL</v>
          </cell>
          <cell r="D368">
            <v>1</v>
          </cell>
        </row>
        <row r="369">
          <cell r="A369">
            <v>25874</v>
          </cell>
          <cell r="B369" t="str">
            <v>LEUKOPLAST REF 71122-00 TUB X 5ROL X 10 YARD   12 X 10 YARDAS</v>
          </cell>
          <cell r="C369" t="str">
            <v>TUB</v>
          </cell>
          <cell r="D369">
            <v>2</v>
          </cell>
        </row>
        <row r="370">
          <cell r="A370">
            <v>168772</v>
          </cell>
          <cell r="B370" t="str">
            <v>LIDOCAINA 2% SOL INY  CAJ X 50AMP X 10ML CORPAUL</v>
          </cell>
          <cell r="C370" t="str">
            <v>AMP</v>
          </cell>
          <cell r="D370">
            <v>132</v>
          </cell>
        </row>
        <row r="371">
          <cell r="A371">
            <v>163662</v>
          </cell>
          <cell r="B371" t="str">
            <v>LIDOCAINA 2% SOL INY  CAJ X 50CPL X 1.8ML NEW STETIC</v>
          </cell>
          <cell r="C371" t="str">
            <v>CPL</v>
          </cell>
          <cell r="D371">
            <v>100</v>
          </cell>
        </row>
        <row r="372">
          <cell r="A372">
            <v>23237</v>
          </cell>
          <cell r="B372" t="str">
            <v>LIGACLIP EN TITANIO MEDIANO R REF LT200 SOB X 1 ETHICON ENDOSURGERY  MEDIANO BLANCO</v>
          </cell>
          <cell r="C372" t="str">
            <v>SIN</v>
          </cell>
          <cell r="D372">
            <v>6</v>
          </cell>
        </row>
        <row r="373">
          <cell r="A373">
            <v>72903</v>
          </cell>
          <cell r="B373" t="str">
            <v>LINER SEMI-RIGIDO + UN SOLIDIFICANTE UND ROYAL  1000ML + 500ML BN EXENTO-DC.417/2020</v>
          </cell>
          <cell r="C373" t="str">
            <v>PZA</v>
          </cell>
          <cell r="D373">
            <v>5</v>
          </cell>
        </row>
        <row r="374">
          <cell r="A374">
            <v>72905</v>
          </cell>
          <cell r="B374" t="str">
            <v>LINER SEMI-RIGIDO + UN SOLIDIFICANTE UND ROYAL  3000ML + 1000ML BN EXENTO-DC.417/2020</v>
          </cell>
          <cell r="C374" t="str">
            <v>PZA</v>
          </cell>
          <cell r="D374">
            <v>20</v>
          </cell>
        </row>
        <row r="375">
          <cell r="A375">
            <v>45859</v>
          </cell>
          <cell r="B375" t="str">
            <v>LLAVE DE TRES VIAS REF 0706102 CAJ X 25BOL GOTHAPLAST</v>
          </cell>
          <cell r="C375" t="str">
            <v>BIN</v>
          </cell>
          <cell r="D375">
            <v>52</v>
          </cell>
        </row>
        <row r="376">
          <cell r="A376">
            <v>101145</v>
          </cell>
          <cell r="B376" t="str">
            <v>LORATADINA 10MG TAB INST CAJ X 300 LAPROFF</v>
          </cell>
          <cell r="C376" t="str">
            <v>TAB</v>
          </cell>
          <cell r="D376">
            <v>84</v>
          </cell>
        </row>
        <row r="377">
          <cell r="A377">
            <v>138196</v>
          </cell>
          <cell r="B377" t="str">
            <v>MABTHERA 1400MG/11.7ML(120MG/ML) SOL INY  VIAL X 15ML</v>
          </cell>
          <cell r="C377" t="str">
            <v>VAL</v>
          </cell>
          <cell r="D377">
            <v>14</v>
          </cell>
        </row>
        <row r="378">
          <cell r="A378">
            <v>384983</v>
          </cell>
          <cell r="B378" t="str">
            <v>MANGUILLA QUIRURGIC NO ESTERIL REF MAGI001 BOL X 100 ALFASAFE   BN EXENTO-DC.417/2020</v>
          </cell>
          <cell r="C378" t="str">
            <v>PZA</v>
          </cell>
          <cell r="D378">
            <v>600</v>
          </cell>
        </row>
        <row r="379">
          <cell r="A379">
            <v>388930</v>
          </cell>
          <cell r="B379" t="str">
            <v>MANITOL 20% SOL INY  CAJ X 35BOL X 500ML CORPAUL</v>
          </cell>
          <cell r="C379" t="str">
            <v>BOL</v>
          </cell>
          <cell r="D379">
            <v>28</v>
          </cell>
        </row>
        <row r="380">
          <cell r="A380">
            <v>23665</v>
          </cell>
          <cell r="B380" t="str">
            <v>MANTA DESECHABLE CALENTAMIENTO REF 5030810 BOL X 1 TYCO  ADULTO BN EXENTO-DC.417/2020</v>
          </cell>
          <cell r="C380" t="str">
            <v>BIN</v>
          </cell>
          <cell r="D380">
            <v>13</v>
          </cell>
        </row>
        <row r="381">
          <cell r="A381">
            <v>160041</v>
          </cell>
          <cell r="B381" t="str">
            <v>MARCADOR DE PIEL QX CON REGLA REF 31145900 CAJ X 100 DEVON</v>
          </cell>
          <cell r="C381" t="str">
            <v>SOB</v>
          </cell>
          <cell r="D381">
            <v>160</v>
          </cell>
        </row>
        <row r="382">
          <cell r="A382">
            <v>26059</v>
          </cell>
          <cell r="B382" t="str">
            <v>MASCARA CON VENTURY REF 1088 BOL X 1 HUDSON  ADULTO BN EXENTO-DC.417/2020</v>
          </cell>
          <cell r="C382" t="str">
            <v>BOL</v>
          </cell>
          <cell r="D382">
            <v>3</v>
          </cell>
        </row>
        <row r="383">
          <cell r="A383">
            <v>59815</v>
          </cell>
          <cell r="B383" t="str">
            <v>MASCARA FACIAL DE ANESTESIA REF HK-MZA-4 BOL X 1 NINGBO  No. 4 ROJO BN EXENTO-DC.417/2020</v>
          </cell>
          <cell r="C383" t="str">
            <v>SIN</v>
          </cell>
          <cell r="D383">
            <v>43</v>
          </cell>
        </row>
        <row r="384">
          <cell r="A384">
            <v>59816</v>
          </cell>
          <cell r="B384" t="str">
            <v>MASCARA FACIAL DE ANESTESIA REF HK-MZA-5 BOL X 1 NINGBO  No. 5 AZUL BN EXENTO-DC.417/2020</v>
          </cell>
          <cell r="C384" t="str">
            <v>SIN</v>
          </cell>
          <cell r="D384">
            <v>57</v>
          </cell>
        </row>
        <row r="385">
          <cell r="A385">
            <v>59813</v>
          </cell>
          <cell r="B385" t="str">
            <v>MASCARA FACIAL DE ANESTESIA REF HK-MZB-2 BOL X 1 NINGBO  No. 2 AMARILLO BN EXENTO-DC.417/2020</v>
          </cell>
          <cell r="C385" t="str">
            <v>SIN</v>
          </cell>
          <cell r="D385">
            <v>11</v>
          </cell>
        </row>
        <row r="386">
          <cell r="A386">
            <v>59814</v>
          </cell>
          <cell r="B386" t="str">
            <v>MASCARA FACIAL DE ANESTESIA REF HK-MZB-3 BOL X 1 NINGBO  No. 3 VERDE BN EXENTO-DC.417/2020</v>
          </cell>
          <cell r="C386" t="str">
            <v>SIN</v>
          </cell>
          <cell r="D386">
            <v>15</v>
          </cell>
        </row>
        <row r="387">
          <cell r="A387">
            <v>101471</v>
          </cell>
          <cell r="B387" t="str">
            <v>MASCARA NO REINHALACION REF 63-411 BOL X 1 GLOBAL HEALTH CARE  PEDIATRICA BN EXENTO-DC.417/2020</v>
          </cell>
          <cell r="C387" t="str">
            <v>BOL</v>
          </cell>
          <cell r="D387">
            <v>2</v>
          </cell>
        </row>
        <row r="388">
          <cell r="A388">
            <v>101468</v>
          </cell>
          <cell r="B388" t="str">
            <v>MASCARA OXIGENO REF 63-406 BOL X 1 GLOBAL HEALTH CARE  PEDIATRICA BN EXENTO-DC.417/2020</v>
          </cell>
          <cell r="C388" t="str">
            <v>BOL</v>
          </cell>
          <cell r="D388">
            <v>14</v>
          </cell>
        </row>
        <row r="389">
          <cell r="A389">
            <v>101469</v>
          </cell>
          <cell r="B389" t="str">
            <v>MASCARA OXIGENO REF 63-409 BOL X 1 GLOBAL HEALTH CARE  ADULTO BN EXENTO-DC.417/2020</v>
          </cell>
          <cell r="C389" t="str">
            <v>BOL</v>
          </cell>
          <cell r="D389">
            <v>32</v>
          </cell>
        </row>
        <row r="390">
          <cell r="A390">
            <v>78717</v>
          </cell>
          <cell r="B390" t="str">
            <v>MASCARILLA ALTA FILTRACION REF 1408 CAJ X 50 D.MARTINE COMPANY   BN EXENTO-DC.417/2020</v>
          </cell>
          <cell r="C390" t="str">
            <v>PZA</v>
          </cell>
          <cell r="D390">
            <v>700</v>
          </cell>
        </row>
        <row r="391">
          <cell r="A391">
            <v>78718</v>
          </cell>
          <cell r="B391" t="str">
            <v>MASCARILLA ALTA FILTRACION REF 1410 CAJ X 50 D.MARTINE COMPANY   BN EXENTO-DC.417/2020</v>
          </cell>
          <cell r="C391" t="str">
            <v>PZA</v>
          </cell>
          <cell r="D391">
            <v>450</v>
          </cell>
        </row>
        <row r="392">
          <cell r="A392">
            <v>43872</v>
          </cell>
          <cell r="B392" t="str">
            <v>MECHA GINECOLOGICA ELEMENTO REF 0383 BOL X 1 SHERLEG  2PULG X 32 PULG</v>
          </cell>
          <cell r="C392" t="str">
            <v>BIN</v>
          </cell>
          <cell r="D392">
            <v>54</v>
          </cell>
        </row>
        <row r="393">
          <cell r="A393">
            <v>27107</v>
          </cell>
          <cell r="B393" t="str">
            <v>MECHAS NASALES REF 2248 BOL X 50 SHERLEG  3/8PULG X 24PULG</v>
          </cell>
          <cell r="C393" t="str">
            <v>SOB</v>
          </cell>
          <cell r="D393">
            <v>154</v>
          </cell>
        </row>
        <row r="394">
          <cell r="A394">
            <v>26742</v>
          </cell>
          <cell r="B394" t="str">
            <v>MEDIA ANTIEMBOL T.V.P MEDIANA REF 101098 BOL X 1PAR   TALLA M BN EXENTO-DC.417/2020</v>
          </cell>
          <cell r="C394" t="str">
            <v>BOL</v>
          </cell>
          <cell r="D394">
            <v>34</v>
          </cell>
        </row>
        <row r="395">
          <cell r="A395">
            <v>116840</v>
          </cell>
          <cell r="B395" t="str">
            <v>MEDIA ANTIEMBOLICA MUSLO REF 3416LF CAJ X 6BOLX1PAR COVIDIEN  MEDIANA REGULAR BN EXENTO-DC.417/2020</v>
          </cell>
          <cell r="C395" t="str">
            <v>BOL</v>
          </cell>
          <cell r="D395">
            <v>60</v>
          </cell>
        </row>
        <row r="396">
          <cell r="A396">
            <v>34989</v>
          </cell>
          <cell r="B396" t="str">
            <v>MEDIA ANTIEMBOLICA RODILLA T.V.P. REF 97 BOL X 1 ORTOPEDICOS FUTURO  TALLA M WHITE BN EXENTO-DC.417/2020</v>
          </cell>
          <cell r="C396" t="str">
            <v>BOL</v>
          </cell>
          <cell r="D396">
            <v>19</v>
          </cell>
        </row>
        <row r="397">
          <cell r="A397">
            <v>26741</v>
          </cell>
          <cell r="B397" t="str">
            <v>MEDIA ANTIEMBOLICA T.V.P REF 101098 BOL X 1 NO-VARIX  TALLA L BN EXENTO-DC.417/2020</v>
          </cell>
          <cell r="C397" t="str">
            <v>BOL</v>
          </cell>
          <cell r="D397">
            <v>10</v>
          </cell>
        </row>
        <row r="398">
          <cell r="A398">
            <v>388808</v>
          </cell>
          <cell r="B398" t="str">
            <v>MEPERIDINA 100MG/2ML(50MG/ML) SOL INY  CAJ X 10AMP X 2ML MINSALUD FNE</v>
          </cell>
          <cell r="C398" t="str">
            <v>AMP</v>
          </cell>
          <cell r="D398">
            <v>13</v>
          </cell>
        </row>
        <row r="399">
          <cell r="A399">
            <v>22890</v>
          </cell>
          <cell r="B399" t="str">
            <v>MEROCEL TAPON NASAL REF 400402 SOB X 1 DISEVEN  8CM</v>
          </cell>
          <cell r="C399" t="str">
            <v>SIN</v>
          </cell>
          <cell r="D399">
            <v>57</v>
          </cell>
        </row>
        <row r="400">
          <cell r="A400">
            <v>22891</v>
          </cell>
          <cell r="B400" t="str">
            <v>MEROCEL TAPON NASAL REF 400410 SOB X 1 DISEVEN  8CM</v>
          </cell>
          <cell r="C400" t="str">
            <v>SIN</v>
          </cell>
          <cell r="D400">
            <v>48</v>
          </cell>
        </row>
        <row r="401">
          <cell r="A401">
            <v>94729</v>
          </cell>
          <cell r="B401" t="str">
            <v>METILPREDNISOLONA 500MG POLV INY INST CAJ X 10VIAL VITALIS</v>
          </cell>
          <cell r="C401" t="str">
            <v>VAL</v>
          </cell>
          <cell r="D401">
            <v>13</v>
          </cell>
        </row>
        <row r="402">
          <cell r="A402">
            <v>50104</v>
          </cell>
          <cell r="B402" t="str">
            <v>METOCLOPRAMIDA 10MG/2ML(5MG/ML) SOL INY  CAJ X 100AMP FARMIONNI SCALPI</v>
          </cell>
          <cell r="C402" t="str">
            <v>AMP</v>
          </cell>
          <cell r="D402">
            <v>199</v>
          </cell>
        </row>
        <row r="403">
          <cell r="A403">
            <v>162686</v>
          </cell>
          <cell r="B403" t="str">
            <v>METOCLOPRAMIDA 10MG/2ML(5MG/ML) SOL INY INST CAJ X 5AMP X 2ML GENFAR</v>
          </cell>
          <cell r="C403" t="str">
            <v>AMP</v>
          </cell>
          <cell r="D403">
            <v>15</v>
          </cell>
        </row>
        <row r="404">
          <cell r="A404">
            <v>127106</v>
          </cell>
          <cell r="B404" t="str">
            <v>METOJECT 10MG/0.2ML(50MG/ML) SOL INY  JERPREL X 0.20ML</v>
          </cell>
          <cell r="C404" t="str">
            <v>JRP</v>
          </cell>
          <cell r="D404">
            <v>7</v>
          </cell>
        </row>
        <row r="405">
          <cell r="A405">
            <v>127107</v>
          </cell>
          <cell r="B405" t="str">
            <v>METOJECT 15MG/0.3ML(50MG/ML) SOL INY  JERPREL X 0.30ML</v>
          </cell>
          <cell r="C405" t="str">
            <v>JRP</v>
          </cell>
          <cell r="D405">
            <v>7</v>
          </cell>
        </row>
        <row r="406">
          <cell r="A406">
            <v>127108</v>
          </cell>
          <cell r="B406" t="str">
            <v>METOJECT 20MG/0.4ML(50MG/ML) SOL INY  JERPREL X 0.40ML</v>
          </cell>
          <cell r="C406" t="str">
            <v>JRP</v>
          </cell>
          <cell r="D406">
            <v>3</v>
          </cell>
        </row>
        <row r="407">
          <cell r="A407">
            <v>127109</v>
          </cell>
          <cell r="B407" t="str">
            <v>METOJECT 25MG/0.5ML(50MG/ML) SOL INY  JERPREL X 0.50ML</v>
          </cell>
          <cell r="C407" t="str">
            <v>JRP</v>
          </cell>
          <cell r="D407">
            <v>6</v>
          </cell>
        </row>
        <row r="408">
          <cell r="A408">
            <v>127105</v>
          </cell>
          <cell r="B408" t="str">
            <v>METOJECT 75MG/0.15ML(50MG/ML) SOL INY  JERPREL X 0.15ML</v>
          </cell>
          <cell r="C408" t="str">
            <v>JRP</v>
          </cell>
          <cell r="D408">
            <v>3</v>
          </cell>
        </row>
        <row r="409">
          <cell r="A409">
            <v>22943</v>
          </cell>
          <cell r="B409" t="str">
            <v>MICRONEBULIZADOR CON MASCARA REF 1885 BOL X 1 HUDSON  ADULTO BN EXENTO-DC.417/2020</v>
          </cell>
          <cell r="C409" t="str">
            <v>BIN</v>
          </cell>
          <cell r="D409">
            <v>4</v>
          </cell>
        </row>
        <row r="410">
          <cell r="A410">
            <v>22944</v>
          </cell>
          <cell r="B410" t="str">
            <v>MICRONEBULIZADOR CON MASCARA REF 1886 BOL X 1 HUDSON  PEDIATRICO BN EXENTO-DC.417/2020</v>
          </cell>
          <cell r="C410" t="str">
            <v>BIN</v>
          </cell>
          <cell r="D410">
            <v>3</v>
          </cell>
        </row>
        <row r="411">
          <cell r="A411">
            <v>22374</v>
          </cell>
          <cell r="B411" t="str">
            <v>MICROPORE REF 1533-0 CAJ X 24 3M  1/2 PULG BN EXENTO-DC.417/2020</v>
          </cell>
          <cell r="C411" t="str">
            <v>ROL</v>
          </cell>
          <cell r="D411">
            <v>59</v>
          </cell>
        </row>
        <row r="412">
          <cell r="A412">
            <v>51747</v>
          </cell>
          <cell r="B412" t="str">
            <v>MICROPORE REF 1533-1 CAJ X 12 3M  1.0 PULG BN EXENTO-DC.417/2020</v>
          </cell>
          <cell r="C412" t="str">
            <v>ROL</v>
          </cell>
          <cell r="D412">
            <v>53</v>
          </cell>
        </row>
        <row r="413">
          <cell r="A413">
            <v>383519</v>
          </cell>
          <cell r="B413" t="str">
            <v>MIDAZOLAM 15MG/3ML(5MG/ML) SOL INY INST CAJ X 10AMP VITALIS</v>
          </cell>
          <cell r="C413" t="str">
            <v>AMP</v>
          </cell>
          <cell r="D413">
            <v>124</v>
          </cell>
        </row>
        <row r="414">
          <cell r="A414">
            <v>137151</v>
          </cell>
          <cell r="B414" t="str">
            <v>MIOACTINE 1000MG/10ML(100MG/ML) SOL INY  CAJ X 1VIAL X 10ML</v>
          </cell>
          <cell r="C414" t="str">
            <v>VAL</v>
          </cell>
          <cell r="D414">
            <v>4</v>
          </cell>
        </row>
        <row r="415">
          <cell r="A415">
            <v>75789</v>
          </cell>
          <cell r="B415" t="str">
            <v>MIRCERA 150MCG/0.3ML(0.5MG/ML) SOL INY  CAJ X 1JERPREL</v>
          </cell>
          <cell r="C415" t="str">
            <v>CAJ</v>
          </cell>
          <cell r="D415">
            <v>3</v>
          </cell>
        </row>
        <row r="416">
          <cell r="A416">
            <v>30164</v>
          </cell>
          <cell r="B416" t="str">
            <v>MORFINA CLORHIDRATO 10MG/ML SOL INY  CAJ X 10AMP X 1ML FDO NAL DE ESTUP</v>
          </cell>
          <cell r="C416" t="str">
            <v>AMP</v>
          </cell>
          <cell r="D416">
            <v>13</v>
          </cell>
        </row>
        <row r="417">
          <cell r="A417">
            <v>167329</v>
          </cell>
          <cell r="B417" t="str">
            <v>NALOXIV 0.4MG/ML SOL INY  CAJ X 10AMP X 1ML</v>
          </cell>
          <cell r="C417" t="str">
            <v>AMP</v>
          </cell>
          <cell r="D417">
            <v>2</v>
          </cell>
        </row>
        <row r="418">
          <cell r="A418">
            <v>126161</v>
          </cell>
          <cell r="B418" t="str">
            <v>NEBIDO 1000MG/4ML(250MG/ML) SOL INY INST VIAL X 4ML</v>
          </cell>
          <cell r="C418" t="str">
            <v>VAL</v>
          </cell>
          <cell r="D418">
            <v>3</v>
          </cell>
        </row>
        <row r="419">
          <cell r="A419">
            <v>110945</v>
          </cell>
          <cell r="B419" t="str">
            <v>NEOSTIGMINA METILSULFATO 0.5MG/ML SOL INY  CAJ X 100 FRESENIUS KABI</v>
          </cell>
          <cell r="C419" t="str">
            <v>AMP</v>
          </cell>
          <cell r="D419">
            <v>194</v>
          </cell>
        </row>
        <row r="420">
          <cell r="A420">
            <v>32743</v>
          </cell>
          <cell r="B420" t="str">
            <v>NEOSTIGMINA METILSULFATO 0.5MG/ML SOL INY  CAJ X 100AMP PROCLIN</v>
          </cell>
          <cell r="C420" t="str">
            <v>AMP</v>
          </cell>
          <cell r="D420">
            <v>29</v>
          </cell>
        </row>
        <row r="421">
          <cell r="A421">
            <v>129424</v>
          </cell>
          <cell r="B421" t="str">
            <v>NEULASTIM KIT OBI 6MG/0.6ML(10MG/ML) SOL INY  KIT OBI+ JERPREL X 0.64ML</v>
          </cell>
          <cell r="C421" t="str">
            <v>JRP</v>
          </cell>
          <cell r="D421">
            <v>25</v>
          </cell>
        </row>
        <row r="422">
          <cell r="A422">
            <v>19720</v>
          </cell>
          <cell r="B422" t="str">
            <v>NIMBIUM 10MG/5ML(2MG/ML) SOL INY  CAJ X 5AMP X 5ML</v>
          </cell>
          <cell r="C422" t="str">
            <v>AMP</v>
          </cell>
          <cell r="D422">
            <v>14</v>
          </cell>
        </row>
        <row r="423">
          <cell r="A423">
            <v>108886</v>
          </cell>
          <cell r="B423" t="str">
            <v>NIPLE CONECTOR MANGUERA  CAJ X 50 HUDSON   BN EXENTO-DC.417/2020</v>
          </cell>
          <cell r="C423" t="str">
            <v>PZA</v>
          </cell>
          <cell r="D423">
            <v>8</v>
          </cell>
        </row>
        <row r="424">
          <cell r="A424">
            <v>164019</v>
          </cell>
          <cell r="B424" t="str">
            <v>NITROGLICERINA 50MG/10ML(5MG/ML) SOL INY  CAJ X 25VIAL X 10ML RYAN</v>
          </cell>
          <cell r="C424" t="str">
            <v>VAL</v>
          </cell>
          <cell r="D424">
            <v>19</v>
          </cell>
        </row>
        <row r="425">
          <cell r="A425">
            <v>17646</v>
          </cell>
          <cell r="B425" t="str">
            <v>NITROGLICERINA EN DEXTROSA (50+0.2)MG/ML(5+0.02)% SOL INY  BOL X 250ML BAXTER</v>
          </cell>
          <cell r="C425" t="str">
            <v>FCO</v>
          </cell>
          <cell r="D425">
            <v>9</v>
          </cell>
        </row>
        <row r="426">
          <cell r="A426">
            <v>157449</v>
          </cell>
          <cell r="B426" t="str">
            <v>NOREPINEFRINA 4MG/4ML(1MG/ML) SOL INY  CAJ X 10AMP REP FARMAC</v>
          </cell>
          <cell r="C426" t="str">
            <v>AMP</v>
          </cell>
          <cell r="D426">
            <v>9</v>
          </cell>
        </row>
        <row r="427">
          <cell r="A427">
            <v>109746</v>
          </cell>
          <cell r="B427" t="str">
            <v>NPLATE 250MCG POLV INY  VIAL X 1</v>
          </cell>
          <cell r="C427" t="str">
            <v>VAL</v>
          </cell>
          <cell r="D427">
            <v>4</v>
          </cell>
        </row>
        <row r="428">
          <cell r="A428">
            <v>163030</v>
          </cell>
          <cell r="B428" t="str">
            <v>NUCALA 100MG POLV INY  CAJ X 1VIAL</v>
          </cell>
          <cell r="C428" t="str">
            <v>VAL</v>
          </cell>
          <cell r="D428">
            <v>3</v>
          </cell>
        </row>
        <row r="429">
          <cell r="A429">
            <v>168427</v>
          </cell>
          <cell r="B429" t="str">
            <v>OMEPRAZOL 40MG POLV INY INST CAJ X 50VIAL VITALIS</v>
          </cell>
          <cell r="C429" t="str">
            <v>VAL</v>
          </cell>
          <cell r="D429">
            <v>8</v>
          </cell>
        </row>
        <row r="430">
          <cell r="A430">
            <v>146756</v>
          </cell>
          <cell r="B430" t="str">
            <v>ONDANSETRON 8MG/4ML(2MG/ML) SOL INY  CAJ X 10VIAL FRESENIUS</v>
          </cell>
          <cell r="C430" t="str">
            <v>VAL</v>
          </cell>
          <cell r="D430">
            <v>300</v>
          </cell>
        </row>
        <row r="431">
          <cell r="A431">
            <v>111496</v>
          </cell>
          <cell r="B431" t="str">
            <v>ORENCIA 125MG/ML SOL INY  CAJ X 4JERPRELX1ML</v>
          </cell>
          <cell r="C431" t="str">
            <v>JRP</v>
          </cell>
          <cell r="D431">
            <v>4</v>
          </cell>
        </row>
        <row r="432">
          <cell r="A432">
            <v>119393</v>
          </cell>
          <cell r="B432" t="str">
            <v>OSEBAN 3MG/3ML(1MG/ML) SOL INY INST AMP X 3ML</v>
          </cell>
          <cell r="C432" t="str">
            <v>AMP</v>
          </cell>
          <cell r="D432">
            <v>4</v>
          </cell>
        </row>
        <row r="433">
          <cell r="A433">
            <v>388928</v>
          </cell>
          <cell r="B433" t="str">
            <v>OSMORIN EN AGUA 20% SOL INY  BOL X 500ML BAXTER</v>
          </cell>
          <cell r="C433" t="str">
            <v>BOL</v>
          </cell>
          <cell r="D433">
            <v>1</v>
          </cell>
        </row>
        <row r="434">
          <cell r="A434">
            <v>391588</v>
          </cell>
          <cell r="B434" t="str">
            <v>OXALISEVEN 100MG POLV INY INST CAJ X 1VIAL</v>
          </cell>
          <cell r="C434" t="str">
            <v>VAL</v>
          </cell>
          <cell r="D434">
            <v>39</v>
          </cell>
        </row>
        <row r="435">
          <cell r="A435">
            <v>122716</v>
          </cell>
          <cell r="B435" t="str">
            <v>OXYRAPID 10MG/ML SOL INY  CAJ X 5AMP X 1ML</v>
          </cell>
          <cell r="C435" t="str">
            <v>AMP</v>
          </cell>
          <cell r="D435">
            <v>7</v>
          </cell>
        </row>
        <row r="436">
          <cell r="A436">
            <v>140503</v>
          </cell>
          <cell r="B436" t="str">
            <v>PACLITAXEL 30MG/5ML(6MG/ML) SOL INY  FCO X 5ML</v>
          </cell>
          <cell r="C436" t="str">
            <v>VAL</v>
          </cell>
          <cell r="D436">
            <v>88</v>
          </cell>
        </row>
        <row r="437">
          <cell r="A437">
            <v>166763</v>
          </cell>
          <cell r="B437" t="str">
            <v>PALOHALT 0.25MG/5ML(0.05MG/ML) SOL INY INST CAJ X 1VIAL X 5ML</v>
          </cell>
          <cell r="C437" t="str">
            <v>VAL</v>
          </cell>
          <cell r="D437">
            <v>53</v>
          </cell>
        </row>
        <row r="438">
          <cell r="A438">
            <v>168522</v>
          </cell>
          <cell r="B438" t="str">
            <v>PANTALONETA CIRUGIA NO ESTERIL REF ROPNL010 BOL X 10 ALFASAFE  TALLA XL</v>
          </cell>
          <cell r="C438" t="str">
            <v>PZA</v>
          </cell>
          <cell r="D438">
            <v>30</v>
          </cell>
        </row>
        <row r="439">
          <cell r="A439">
            <v>168525</v>
          </cell>
          <cell r="B439" t="str">
            <v>PANTALONETA CIRUGIA NO ESTERIL REF ROPNL011 BOL X 10 ALFASAFE  TALLA XXL</v>
          </cell>
          <cell r="C439" t="str">
            <v>PZA</v>
          </cell>
          <cell r="D439">
            <v>30</v>
          </cell>
        </row>
        <row r="440">
          <cell r="A440">
            <v>79225</v>
          </cell>
          <cell r="B440" t="str">
            <v>PANTALONETA FRACTURA REF 200235 BOL X 5 MAINCO  STANDARD AZUL BN EXENTO-DC.417/2020</v>
          </cell>
          <cell r="C440" t="str">
            <v>PZA</v>
          </cell>
          <cell r="D440">
            <v>265</v>
          </cell>
        </row>
        <row r="441">
          <cell r="A441">
            <v>60689</v>
          </cell>
          <cell r="B441" t="str">
            <v>PANTALONETA NINO REF 1499 PAQ X 15 DESMEDICOS   BN EXENTO-DC.417/2020</v>
          </cell>
          <cell r="C441" t="str">
            <v>PZA</v>
          </cell>
          <cell r="D441">
            <v>135</v>
          </cell>
        </row>
        <row r="442">
          <cell r="A442">
            <v>166499</v>
          </cell>
          <cell r="B442" t="str">
            <v>PANTY MUJER DESECHABLE REF PANT001 BOL X 10 ALFASAFE  UNICA</v>
          </cell>
          <cell r="C442" t="str">
            <v>PZA</v>
          </cell>
          <cell r="D442">
            <v>20</v>
          </cell>
        </row>
        <row r="443">
          <cell r="A443">
            <v>23014</v>
          </cell>
          <cell r="B443" t="str">
            <v>PAPEL ELECTROCARDIOGRAMA  ROL X 1   50MM X 30MM</v>
          </cell>
          <cell r="C443" t="str">
            <v>ROL</v>
          </cell>
          <cell r="D443">
            <v>2</v>
          </cell>
        </row>
        <row r="444">
          <cell r="A444">
            <v>165494</v>
          </cell>
          <cell r="B444" t="str">
            <v>PAQUETE CIRUGIA GENERAL REF PT10032ES CAJ X 6 UNION MEDICAL   BN EXENTO-DC.417/2020</v>
          </cell>
          <cell r="C444" t="str">
            <v>BOL</v>
          </cell>
          <cell r="D444">
            <v>6</v>
          </cell>
        </row>
        <row r="445">
          <cell r="A445">
            <v>116968</v>
          </cell>
          <cell r="B445" t="str">
            <v>PARACETAMOL 1000MG/100ML(10MG/ML) SOL INY  VIAL X 100ML FRESENIUS KABI</v>
          </cell>
          <cell r="C445" t="str">
            <v>VAL</v>
          </cell>
          <cell r="D445">
            <v>14</v>
          </cell>
        </row>
        <row r="446">
          <cell r="A446">
            <v>392891</v>
          </cell>
          <cell r="B446" t="str">
            <v>PASURTA 140MG/ML SOL INY INST CAJ X 1JER PREL X 1ML</v>
          </cell>
          <cell r="C446" t="str">
            <v>JRP</v>
          </cell>
          <cell r="D446">
            <v>10</v>
          </cell>
        </row>
        <row r="447">
          <cell r="A447">
            <v>162588</v>
          </cell>
          <cell r="B447" t="str">
            <v>PLACA PACIENTE ELECTROCIRUGIA REF 9165 CAJ X 40SOB 3M  UNIVERSAL</v>
          </cell>
          <cell r="C447" t="str">
            <v>SOB</v>
          </cell>
          <cell r="D447">
            <v>105</v>
          </cell>
        </row>
        <row r="448">
          <cell r="A448">
            <v>29583</v>
          </cell>
          <cell r="B448" t="str">
            <v>PLACA PACIENTE PEDIATRICA REF E751025 SOB X 1 VALLEYLAB</v>
          </cell>
          <cell r="C448" t="str">
            <v>SIN</v>
          </cell>
          <cell r="D448">
            <v>4</v>
          </cell>
        </row>
        <row r="449">
          <cell r="A449">
            <v>52365</v>
          </cell>
          <cell r="B449" t="str">
            <v>POLAINA DESECHABLE REF 200510 BOL X 50PAR MAINCO   BN EXENTO-DC.417/2020</v>
          </cell>
          <cell r="C449" t="str">
            <v>BOL</v>
          </cell>
          <cell r="D449">
            <v>2</v>
          </cell>
        </row>
        <row r="450">
          <cell r="A450">
            <v>61067</v>
          </cell>
          <cell r="B450" t="str">
            <v>POLAINA RESORTADA REF 202292 BOL X 50PAR MAINCO   BN EXENTO-DC.417/2020</v>
          </cell>
          <cell r="C450" t="str">
            <v>BOL</v>
          </cell>
          <cell r="D450">
            <v>1</v>
          </cell>
        </row>
        <row r="451">
          <cell r="A451">
            <v>384171</v>
          </cell>
          <cell r="B451" t="str">
            <v>POLAINAS CON ANTIDESLIZANTE  BOL X 100    AZUL BN EXENTO-DC.417/2020</v>
          </cell>
          <cell r="C451" t="str">
            <v>PZA</v>
          </cell>
          <cell r="D451">
            <v>100</v>
          </cell>
        </row>
        <row r="452">
          <cell r="A452">
            <v>102960</v>
          </cell>
          <cell r="B452" t="str">
            <v>POLAINAS SMS DESMEDICOS REF 1311 BOL X 50PAR    BN EXENTO-DC.417/2020</v>
          </cell>
          <cell r="C452" t="str">
            <v>PZA</v>
          </cell>
          <cell r="D452">
            <v>1449</v>
          </cell>
        </row>
        <row r="453">
          <cell r="A453">
            <v>100921</v>
          </cell>
          <cell r="B453" t="str">
            <v>PR TINTURA DE BENJUI (LEON)  SOL TOP  FCO X 60ML</v>
          </cell>
          <cell r="C453" t="str">
            <v>FCO</v>
          </cell>
          <cell r="D453">
            <v>9</v>
          </cell>
        </row>
        <row r="454">
          <cell r="A454">
            <v>143331</v>
          </cell>
          <cell r="B454" t="str">
            <v>PRALUENT 150MG/ML SOL INY INST CAJ X 2JERPREL</v>
          </cell>
          <cell r="C454" t="str">
            <v>JRP</v>
          </cell>
          <cell r="D454">
            <v>4</v>
          </cell>
        </row>
        <row r="455">
          <cell r="A455">
            <v>141949</v>
          </cell>
          <cell r="B455" t="str">
            <v>PRALUENT 75MG/ML SOL INY INST CAJ X 2 JER PRELL</v>
          </cell>
          <cell r="C455" t="str">
            <v>JRP</v>
          </cell>
          <cell r="D455">
            <v>3</v>
          </cell>
        </row>
        <row r="456">
          <cell r="A456">
            <v>102980</v>
          </cell>
          <cell r="B456" t="str">
            <v>PRESEPT  FCO X 50    BN EXENTO-DC.417/2020</v>
          </cell>
          <cell r="C456" t="str">
            <v>TAB</v>
          </cell>
          <cell r="D456">
            <v>200</v>
          </cell>
        </row>
        <row r="457">
          <cell r="A457">
            <v>22174</v>
          </cell>
          <cell r="B457" t="str">
            <v>PRESTOBARBA ULTRAGRIP    UND</v>
          </cell>
          <cell r="C457" t="str">
            <v>PZA</v>
          </cell>
          <cell r="D457">
            <v>2</v>
          </cell>
        </row>
        <row r="458">
          <cell r="A458">
            <v>134941</v>
          </cell>
          <cell r="B458" t="str">
            <v>PROFOL 200MG/20ML(1%) EMUL INY  CAJ X 5VIALES X20ML</v>
          </cell>
          <cell r="C458" t="str">
            <v>VAL</v>
          </cell>
          <cell r="D458">
            <v>50</v>
          </cell>
        </row>
        <row r="459">
          <cell r="A459">
            <v>110665</v>
          </cell>
          <cell r="B459" t="str">
            <v>PROLIA 60MG/ML SOL INY  JERPREL X 1ML</v>
          </cell>
          <cell r="C459" t="str">
            <v>JRP</v>
          </cell>
          <cell r="D459">
            <v>56</v>
          </cell>
        </row>
        <row r="460">
          <cell r="A460">
            <v>47184</v>
          </cell>
          <cell r="B460" t="str">
            <v>PROTEC AUDITIVO S/CORDON REF   3M BOL X 2 REF 1100</v>
          </cell>
          <cell r="C460" t="str">
            <v>BOL</v>
          </cell>
          <cell r="D460">
            <v>3</v>
          </cell>
        </row>
        <row r="461">
          <cell r="A461">
            <v>55474</v>
          </cell>
          <cell r="B461" t="str">
            <v>QUETIDIN 25MG TAB REC INST CAJ X 30</v>
          </cell>
          <cell r="C461" t="str">
            <v>TAB</v>
          </cell>
          <cell r="D461">
            <v>300</v>
          </cell>
        </row>
        <row r="462">
          <cell r="A462">
            <v>388781</v>
          </cell>
          <cell r="B462" t="str">
            <v>QUIRUCIDAL (0.05+4)% SOL TOP  CAJ X 24FCO X 120ML  BN EXENTO-DC.417/2020</v>
          </cell>
          <cell r="C462" t="str">
            <v>FCO</v>
          </cell>
          <cell r="D462">
            <v>31</v>
          </cell>
        </row>
        <row r="463">
          <cell r="A463">
            <v>388782</v>
          </cell>
          <cell r="B463" t="str">
            <v>QUIRUCIDAL (0.05+4)% SOL TOP  CAJ X 24FCO X 60ML  BN EXENTO-DC.417/2020</v>
          </cell>
          <cell r="C463" t="str">
            <v>FCO</v>
          </cell>
          <cell r="D463">
            <v>51</v>
          </cell>
        </row>
        <row r="464">
          <cell r="A464">
            <v>137726</v>
          </cell>
          <cell r="B464" t="str">
            <v>QUIRUCIDAL (1+4)% JAB LIQ  BOL X 1000CC  BN EXENTO-DC.417/2020</v>
          </cell>
          <cell r="C464" t="str">
            <v>BOL</v>
          </cell>
          <cell r="D464">
            <v>12</v>
          </cell>
        </row>
        <row r="465">
          <cell r="A465">
            <v>47192</v>
          </cell>
          <cell r="B465" t="str">
            <v>QUIRUCIDAL JABON (1+4)% JAB LIQ  FCO X 500ML  BN EXENTO-DC.417/2020</v>
          </cell>
          <cell r="C465" t="str">
            <v>FCO</v>
          </cell>
          <cell r="D465">
            <v>30</v>
          </cell>
        </row>
        <row r="466">
          <cell r="A466">
            <v>129429</v>
          </cell>
          <cell r="B466" t="str">
            <v>QUIRUCIDAL JABON ANTISEPTICO (1+4)% JAB LIQ  BOL DISP X 500ML  BN EXENTO-DC.417/2020</v>
          </cell>
          <cell r="C466" t="str">
            <v>BOL</v>
          </cell>
          <cell r="D466">
            <v>25</v>
          </cell>
        </row>
        <row r="467">
          <cell r="A467">
            <v>388785</v>
          </cell>
          <cell r="B467" t="str">
            <v>QUIRUCIDAL VERDE (1+4)% JAB LIQ  CAJ X 24FCO X 120ML QUIRUMEDICAS BN EXENTO-DC.417/2020</v>
          </cell>
          <cell r="C467" t="str">
            <v>FCO</v>
          </cell>
          <cell r="D467">
            <v>264</v>
          </cell>
        </row>
        <row r="468">
          <cell r="A468">
            <v>51854</v>
          </cell>
          <cell r="B468" t="str">
            <v>RECORMON 30000UI/0.6ML(50000UI/ML) SOL INY  CAJ X 1JERPREL</v>
          </cell>
          <cell r="C468" t="str">
            <v>JRP</v>
          </cell>
          <cell r="D468">
            <v>5</v>
          </cell>
        </row>
        <row r="469">
          <cell r="A469">
            <v>141314</v>
          </cell>
          <cell r="B469" t="str">
            <v>REPATHA 140MG/ML SOL INY  CAJ X 2 JER_PRELL</v>
          </cell>
          <cell r="C469" t="str">
            <v>JRP</v>
          </cell>
          <cell r="D469">
            <v>98</v>
          </cell>
        </row>
        <row r="470">
          <cell r="A470">
            <v>96615</v>
          </cell>
          <cell r="B470" t="str">
            <v>RESERVORIO REF 1005 BOL X 1 PLASTIMEDICOS  100ML BN EXENTO-DC.417/2020</v>
          </cell>
          <cell r="C470" t="str">
            <v>BOL</v>
          </cell>
          <cell r="D470">
            <v>2</v>
          </cell>
        </row>
        <row r="471">
          <cell r="A471">
            <v>96616</v>
          </cell>
          <cell r="B471" t="str">
            <v>RESERVORIO REF 1006 BOL X 1 PLASTIMEDICOS  400ML BN EXENTO-DC.417/2020</v>
          </cell>
          <cell r="C471" t="str">
            <v>BOL</v>
          </cell>
          <cell r="D471">
            <v>11</v>
          </cell>
        </row>
        <row r="472">
          <cell r="A472">
            <v>168377</v>
          </cell>
          <cell r="B472" t="str">
            <v>RESPIRADOR N95 REF 8210 CAJ X 20 3M   BN EXENTO-DC.417/2020</v>
          </cell>
          <cell r="C472" t="str">
            <v>PZA</v>
          </cell>
          <cell r="D472">
            <v>673</v>
          </cell>
        </row>
        <row r="473">
          <cell r="A473">
            <v>164291</v>
          </cell>
          <cell r="B473" t="str">
            <v>RESUCITADOR MANUAL ADULTO REF LMI86-8066 BOL X 1 LM INSTRUMENTS  5 BN EXENTO-DC.417/2020</v>
          </cell>
          <cell r="C473" t="str">
            <v>BOL</v>
          </cell>
          <cell r="D473">
            <v>1</v>
          </cell>
        </row>
        <row r="474">
          <cell r="A474">
            <v>86126</v>
          </cell>
          <cell r="B474" t="str">
            <v>RESUCITADOR MANUAL AMBU REF LMI86-807A BOL X 1 LM  PED BN EXENTO-DC.417/2020</v>
          </cell>
          <cell r="C474" t="str">
            <v>BOL</v>
          </cell>
          <cell r="D474">
            <v>1</v>
          </cell>
        </row>
        <row r="475">
          <cell r="A475">
            <v>110843</v>
          </cell>
          <cell r="B475" t="str">
            <v>RHOPHYLAC (300MCG) 300MCG/2ML(150MCG/ML) SOL INY  JERPREL X 2ML</v>
          </cell>
          <cell r="C475" t="str">
            <v>JRP</v>
          </cell>
          <cell r="D475">
            <v>6</v>
          </cell>
        </row>
        <row r="476">
          <cell r="A476">
            <v>120806</v>
          </cell>
          <cell r="B476" t="str">
            <v>RIFOCINA 1% SOL TOP INST SPRAY X 20ML</v>
          </cell>
          <cell r="C476" t="str">
            <v>FCO</v>
          </cell>
          <cell r="D476">
            <v>4</v>
          </cell>
        </row>
        <row r="477">
          <cell r="A477">
            <v>19967</v>
          </cell>
          <cell r="B477" t="str">
            <v>RINGER Y LACTATO DE NA  SOL IRRIG  BOL X 3000ML BAXTER</v>
          </cell>
          <cell r="C477" t="str">
            <v>BIN</v>
          </cell>
          <cell r="D477">
            <v>43</v>
          </cell>
        </row>
        <row r="478">
          <cell r="A478">
            <v>167863</v>
          </cell>
          <cell r="B478" t="str">
            <v>ROLLO ESTERILIZAC INDIC QUIMIC REF 42407 CAJ X 1ROL TYVEK - STERRAD  75MM X 70MT BN EXENTO-DC.417/2020</v>
          </cell>
          <cell r="C478" t="str">
            <v>ROL</v>
          </cell>
          <cell r="D478">
            <v>2</v>
          </cell>
        </row>
        <row r="479">
          <cell r="A479">
            <v>27152</v>
          </cell>
          <cell r="B479" t="str">
            <v>ROLLO PLANO  ROL   25CM X 200M BN EXENTO-DC.417/2020</v>
          </cell>
          <cell r="C479" t="str">
            <v>ROL</v>
          </cell>
          <cell r="D479">
            <v>3</v>
          </cell>
        </row>
        <row r="480">
          <cell r="A480">
            <v>27162</v>
          </cell>
          <cell r="B480" t="str">
            <v>ROLLO PLANO  ROL   5CM X 200M BN EXENTO-DC.417/2020</v>
          </cell>
          <cell r="C480" t="str">
            <v>ROL</v>
          </cell>
          <cell r="D480">
            <v>5</v>
          </cell>
        </row>
        <row r="481">
          <cell r="A481">
            <v>37506</v>
          </cell>
          <cell r="B481" t="str">
            <v>ROLLO PLANO CON INDICADOR REF 42425 ROL X 70MT TYVEK  250MM BN EXENTO-DC.417/2020</v>
          </cell>
          <cell r="C481" t="str">
            <v>ROL</v>
          </cell>
          <cell r="D481">
            <v>3</v>
          </cell>
        </row>
        <row r="482">
          <cell r="A482">
            <v>27153</v>
          </cell>
          <cell r="B482" t="str">
            <v>ROLLO PLANO REF 2466 ROL X 200M SURGIPLAST  7.5CM X 200M BN EXENTO-DC.417/2020</v>
          </cell>
          <cell r="C482" t="str">
            <v>ROL</v>
          </cell>
          <cell r="D482">
            <v>3</v>
          </cell>
        </row>
        <row r="483">
          <cell r="A483">
            <v>27155</v>
          </cell>
          <cell r="B483" t="str">
            <v>ROLLO PLANO REF 2467 ROL X 200M SURGIPLAST  10CM X 200M BN EXENTO-DC.417/2020</v>
          </cell>
          <cell r="C483" t="str">
            <v>ROL</v>
          </cell>
          <cell r="D483">
            <v>6</v>
          </cell>
        </row>
        <row r="484">
          <cell r="A484">
            <v>27158</v>
          </cell>
          <cell r="B484" t="str">
            <v>ROLLO PLANO REF 2468 ROL X 200M SURGIPLAST  15CM X 200M BN EXENTO-DC.417/2020</v>
          </cell>
          <cell r="C484" t="str">
            <v>ROL</v>
          </cell>
          <cell r="D484">
            <v>3</v>
          </cell>
        </row>
        <row r="485">
          <cell r="A485">
            <v>27161</v>
          </cell>
          <cell r="B485" t="str">
            <v>ROLLO PLANO REF 2471 ROL X 200M   30CM X 200M BN EXENTO-DC.417/2020</v>
          </cell>
          <cell r="C485" t="str">
            <v>CAJ</v>
          </cell>
          <cell r="D485">
            <v>2</v>
          </cell>
        </row>
        <row r="486">
          <cell r="A486">
            <v>35915</v>
          </cell>
          <cell r="B486" t="str">
            <v>ROLLO PLANO STERRAD 70M X 100 REF 42410 ROL X 70MT   70M X 100MM BN EXENTO-DC.417/2020</v>
          </cell>
          <cell r="C486" t="str">
            <v>CAJ</v>
          </cell>
          <cell r="D486">
            <v>2</v>
          </cell>
        </row>
        <row r="487">
          <cell r="A487">
            <v>23338</v>
          </cell>
          <cell r="B487" t="str">
            <v>ROLLO PLANO STERRAD 70M X 150 REF 42415 ROL X 70MT   70M X 150MM BN EXENTO-DC.417/2020</v>
          </cell>
          <cell r="C487" t="str">
            <v>CAJ</v>
          </cell>
          <cell r="D487">
            <v>4</v>
          </cell>
        </row>
        <row r="488">
          <cell r="A488">
            <v>36381</v>
          </cell>
          <cell r="B488" t="str">
            <v>ROLLO PLANO STERRAD 70M X 350 REF 42435 ROL X 70MT   70M X 350MM</v>
          </cell>
          <cell r="C488" t="str">
            <v>CIN</v>
          </cell>
          <cell r="D488">
            <v>1</v>
          </cell>
        </row>
        <row r="489">
          <cell r="A489">
            <v>163434</v>
          </cell>
          <cell r="B489" t="str">
            <v>ROLLO PLANO TYVEK REF 42422 CAJ X 1ROL STERRAD  200 X 70 BN EXENTO-DC.417/2020</v>
          </cell>
          <cell r="C489" t="str">
            <v>CAJ</v>
          </cell>
          <cell r="D489">
            <v>1</v>
          </cell>
        </row>
        <row r="490">
          <cell r="A490">
            <v>113814</v>
          </cell>
          <cell r="B490" t="str">
            <v>ROLLO TELA CAMILLA ROL X 1 REF 1326 ROL X 1   72CMX100MTS BN EXENTO-DC.417/2020</v>
          </cell>
          <cell r="C490" t="str">
            <v>ROL</v>
          </cell>
          <cell r="D490">
            <v>13</v>
          </cell>
        </row>
        <row r="491">
          <cell r="A491">
            <v>113813</v>
          </cell>
          <cell r="B491" t="str">
            <v>ROLLO TELA CAMILLA ROL X 1 REF 1327 ROL X 1   52CMX100MTS BN EXENTO-DC.417/2020</v>
          </cell>
          <cell r="C491" t="str">
            <v>ROL</v>
          </cell>
          <cell r="D491">
            <v>20</v>
          </cell>
        </row>
        <row r="492">
          <cell r="A492">
            <v>55475</v>
          </cell>
          <cell r="B492" t="str">
            <v>ROXICAINA 2% JAL TOP INST TUB X 30ML</v>
          </cell>
          <cell r="C492" t="str">
            <v>TUB</v>
          </cell>
          <cell r="D492">
            <v>5</v>
          </cell>
        </row>
        <row r="493">
          <cell r="A493">
            <v>21802</v>
          </cell>
          <cell r="B493" t="str">
            <v>ROXICAINA ATOM 10% SOL TOP  FCO X 80GR</v>
          </cell>
          <cell r="C493" t="str">
            <v>CIN</v>
          </cell>
          <cell r="D493">
            <v>1</v>
          </cell>
        </row>
        <row r="494">
          <cell r="A494">
            <v>22005</v>
          </cell>
          <cell r="B494" t="str">
            <v>ROXICAINA CE 1000MG/50ML(2%)+1:200000 SOL INY  FCO X 50ML</v>
          </cell>
          <cell r="C494" t="str">
            <v>FCO</v>
          </cell>
          <cell r="D494">
            <v>5</v>
          </cell>
        </row>
        <row r="495">
          <cell r="A495">
            <v>22002</v>
          </cell>
          <cell r="B495" t="str">
            <v>ROXICAINA CE 200MG/20ML(1%)+1:200000 SOL INY  FCO X 20ML</v>
          </cell>
          <cell r="C495" t="str">
            <v>FCO</v>
          </cell>
          <cell r="D495">
            <v>29</v>
          </cell>
        </row>
        <row r="496">
          <cell r="A496">
            <v>22004</v>
          </cell>
          <cell r="B496" t="str">
            <v>ROXICAINA CE 400MG/20ML(2%)+1:200000 SOL INY  FCO X 20ML</v>
          </cell>
          <cell r="C496" t="str">
            <v>FCO</v>
          </cell>
          <cell r="D496">
            <v>37</v>
          </cell>
        </row>
        <row r="497">
          <cell r="A497">
            <v>388811</v>
          </cell>
          <cell r="B497" t="str">
            <v>ROXICAINA SE 100MG/10ML(1%) SOL INY  CAJ X 24AMPACK X 10ML</v>
          </cell>
          <cell r="C497" t="str">
            <v>APC</v>
          </cell>
          <cell r="D497">
            <v>109</v>
          </cell>
        </row>
        <row r="498">
          <cell r="A498">
            <v>388812</v>
          </cell>
          <cell r="B498" t="str">
            <v>ROXICAINA SE 200MG/10ML(2%) SOL INY  CAJ X 24AMPACK X 10ML</v>
          </cell>
          <cell r="C498" t="str">
            <v>APC</v>
          </cell>
          <cell r="D498">
            <v>47</v>
          </cell>
        </row>
        <row r="499">
          <cell r="A499">
            <v>21798</v>
          </cell>
          <cell r="B499" t="str">
            <v>ROXICAINA SE 200MG/20ML(1%) SOL INY  FCO X 20ML</v>
          </cell>
          <cell r="C499" t="str">
            <v>FCO</v>
          </cell>
          <cell r="D499">
            <v>40</v>
          </cell>
        </row>
        <row r="500">
          <cell r="A500">
            <v>21800</v>
          </cell>
          <cell r="B500" t="str">
            <v>ROXICAINA SE 400MG/20ML(2%) SOL INY  FCO X 20ML</v>
          </cell>
          <cell r="C500" t="str">
            <v>FCO</v>
          </cell>
          <cell r="D500">
            <v>3</v>
          </cell>
        </row>
        <row r="501">
          <cell r="A501">
            <v>127697</v>
          </cell>
          <cell r="B501" t="str">
            <v>RPQ ACETAMINOFEN 500MG TAB INST CAJ X 100 AMER GEN</v>
          </cell>
          <cell r="C501" t="str">
            <v>TAB</v>
          </cell>
          <cell r="D501">
            <v>376</v>
          </cell>
        </row>
        <row r="502">
          <cell r="A502">
            <v>127694</v>
          </cell>
          <cell r="B502" t="str">
            <v>RPQ ACIDO ACETILSALICILICO 100MG TAB INST CAJ X 900 GENFAR</v>
          </cell>
          <cell r="C502" t="str">
            <v>TAB</v>
          </cell>
          <cell r="D502">
            <v>9</v>
          </cell>
        </row>
        <row r="503">
          <cell r="A503">
            <v>155915</v>
          </cell>
          <cell r="B503" t="str">
            <v>RPQ CLONIDINA 0.15MG TAB  CAJ X 500 ECAR</v>
          </cell>
          <cell r="C503" t="str">
            <v>TAB</v>
          </cell>
          <cell r="D503">
            <v>3</v>
          </cell>
        </row>
        <row r="504">
          <cell r="A504">
            <v>133393</v>
          </cell>
          <cell r="B504" t="str">
            <v>RPQ DIFENHIDRAMINA HCL 50MG CAP INST CAJ X 100 SALUS PHARMA</v>
          </cell>
          <cell r="C504" t="str">
            <v>TAB</v>
          </cell>
          <cell r="D504">
            <v>165</v>
          </cell>
        </row>
        <row r="505">
          <cell r="A505">
            <v>127725</v>
          </cell>
          <cell r="B505" t="str">
            <v>RPQ IBUPROFENO 400MG TAB REC INST CAJ X 100 GENFAR</v>
          </cell>
          <cell r="C505" t="str">
            <v>TAB</v>
          </cell>
          <cell r="D505">
            <v>45</v>
          </cell>
        </row>
        <row r="506">
          <cell r="A506">
            <v>162232</v>
          </cell>
          <cell r="B506" t="str">
            <v>RPQ LORATADINA 10MG TAB INST CAJ X 100 AG</v>
          </cell>
          <cell r="C506" t="str">
            <v>TAB</v>
          </cell>
          <cell r="D506">
            <v>213</v>
          </cell>
        </row>
        <row r="507">
          <cell r="A507">
            <v>133507</v>
          </cell>
          <cell r="B507" t="str">
            <v>RPQ LORATADINA 10MG TAB INST CAJ X 300 LAPROFF</v>
          </cell>
          <cell r="C507" t="str">
            <v>TAB</v>
          </cell>
          <cell r="D507">
            <v>85</v>
          </cell>
        </row>
        <row r="508">
          <cell r="A508">
            <v>127713</v>
          </cell>
          <cell r="B508" t="str">
            <v>RPQ LOSARTAN 50MG TAB REC INST CAJ X 900 GENFAR</v>
          </cell>
          <cell r="C508" t="str">
            <v>TAB</v>
          </cell>
          <cell r="D508">
            <v>19</v>
          </cell>
        </row>
        <row r="509">
          <cell r="A509">
            <v>136465</v>
          </cell>
          <cell r="B509" t="str">
            <v>SALBUTAMOL 100MCG/DOSIS SUSP INH ORAL INST FCO X 200DOSIS</v>
          </cell>
          <cell r="C509" t="str">
            <v>FCO</v>
          </cell>
          <cell r="D509">
            <v>5</v>
          </cell>
        </row>
        <row r="510">
          <cell r="A510">
            <v>19789</v>
          </cell>
          <cell r="B510" t="str">
            <v>SANDOSTATIN LAR 20MG POLV INY INST VIAL</v>
          </cell>
          <cell r="C510" t="str">
            <v>AMP</v>
          </cell>
          <cell r="D510">
            <v>5</v>
          </cell>
        </row>
        <row r="511">
          <cell r="A511">
            <v>54737</v>
          </cell>
          <cell r="B511" t="str">
            <v>SANDOSTATINA LAR 30MG POLV INY INST CAJ X 1VIAL</v>
          </cell>
          <cell r="C511" t="str">
            <v>VAL</v>
          </cell>
          <cell r="D511">
            <v>2</v>
          </cell>
        </row>
        <row r="512">
          <cell r="A512">
            <v>135679</v>
          </cell>
          <cell r="B512" t="str">
            <v>SERAFOL 200MG/20ML(1%) EMUL INY INST CAJ X 5VIAL</v>
          </cell>
          <cell r="C512" t="str">
            <v>VAL</v>
          </cell>
          <cell r="D512">
            <v>92</v>
          </cell>
        </row>
        <row r="513">
          <cell r="A513">
            <v>128720</v>
          </cell>
          <cell r="B513" t="str">
            <v>SET CAT CONTIPLEX C REF 4898115 CAJ X 5   25GX7 1/2X190MM BN EXENTO-DC.417/2020</v>
          </cell>
          <cell r="C513" t="str">
            <v>PZA</v>
          </cell>
          <cell r="D513">
            <v>7</v>
          </cell>
        </row>
        <row r="514">
          <cell r="A514">
            <v>52688</v>
          </cell>
          <cell r="B514" t="str">
            <v>SET DE ANESTESIA EPIDURAL REF 100/391/118 BOL X 1 LM  18G</v>
          </cell>
          <cell r="C514" t="str">
            <v>BIN</v>
          </cell>
          <cell r="D514">
            <v>3</v>
          </cell>
        </row>
        <row r="515">
          <cell r="A515">
            <v>164696</v>
          </cell>
          <cell r="B515" t="str">
            <v>SET EPIDURAL REF 16430 CAJ X 40SOB SAPHIRE  298CM X 5.8ML</v>
          </cell>
          <cell r="C515" t="str">
            <v>SOB</v>
          </cell>
          <cell r="D515">
            <v>3</v>
          </cell>
        </row>
        <row r="516">
          <cell r="A516">
            <v>386103</v>
          </cell>
          <cell r="B516" t="str">
            <v>SET EXTENSION FILTRO REF 352212 CAJ X 50 B BRAUN  1.2MICRA X 8PULG</v>
          </cell>
          <cell r="C516" t="str">
            <v>BOL</v>
          </cell>
          <cell r="D516">
            <v>54</v>
          </cell>
        </row>
        <row r="517">
          <cell r="A517">
            <v>162007</v>
          </cell>
          <cell r="B517" t="str">
            <v>SET PRIMARIO CON CLAVE REF 14001 CAJ X 50BOL X 1 PLUM  272CM X 19ML</v>
          </cell>
          <cell r="C517" t="str">
            <v>BOL</v>
          </cell>
          <cell r="D517">
            <v>423</v>
          </cell>
        </row>
        <row r="518">
          <cell r="A518">
            <v>49949</v>
          </cell>
          <cell r="B518" t="str">
            <v>SET PROCED PROLAPSO HEMORROIDE REF PPH03 CAJ X 1 ETHICON  33MM BN EXENTO-DC.417/2020</v>
          </cell>
          <cell r="C518" t="str">
            <v>CIN</v>
          </cell>
          <cell r="D518">
            <v>2</v>
          </cell>
        </row>
        <row r="519">
          <cell r="A519">
            <v>384851</v>
          </cell>
          <cell r="B519" t="str">
            <v>SEVORANE 100% SOL INH VAPOR INST FCO X 250ML</v>
          </cell>
          <cell r="C519" t="str">
            <v>FCO</v>
          </cell>
          <cell r="D519">
            <v>5</v>
          </cell>
        </row>
        <row r="520">
          <cell r="A520">
            <v>21938</v>
          </cell>
          <cell r="B520" t="str">
            <v>SEVORANE SUSTANCIA PURA SOL INH VAPOR  FCO X 250ML</v>
          </cell>
          <cell r="C520" t="str">
            <v>FCO</v>
          </cell>
          <cell r="D520">
            <v>7</v>
          </cell>
        </row>
        <row r="521">
          <cell r="A521">
            <v>105156</v>
          </cell>
          <cell r="B521" t="str">
            <v>SIMPONI 50MG/0.5ML(100MG/ML) SOL INY  CAJ X 1JERPREL</v>
          </cell>
          <cell r="C521" t="str">
            <v>JRP</v>
          </cell>
          <cell r="D521">
            <v>9</v>
          </cell>
        </row>
        <row r="522">
          <cell r="A522">
            <v>163028</v>
          </cell>
          <cell r="B522" t="str">
            <v>SISTEMA IMPLATES ST205F ECG REF 4440111 CAJ X 1 CELSITE  6.5FR</v>
          </cell>
          <cell r="C522" t="str">
            <v>CAJ</v>
          </cell>
          <cell r="D522">
            <v>1</v>
          </cell>
        </row>
        <row r="523">
          <cell r="A523">
            <v>22207</v>
          </cell>
          <cell r="B523" t="str">
            <v>SISTEMA SUCCION EXOVAC  CAJ X 1 EXOMED  1/4PULG (6.4MM) BN EXENTO-DC.417/2020</v>
          </cell>
          <cell r="C523" t="str">
            <v>CAJ</v>
          </cell>
          <cell r="D523">
            <v>1</v>
          </cell>
        </row>
        <row r="524">
          <cell r="A524">
            <v>22209</v>
          </cell>
          <cell r="B524" t="str">
            <v>SISTEMA SUCCION EXOVAC  CAJ X 1 EXOMED  3/16PULG (4.8MM) BN EXENTO-DC.417/2020</v>
          </cell>
          <cell r="C524" t="str">
            <v>CAJ</v>
          </cell>
          <cell r="D524">
            <v>2</v>
          </cell>
        </row>
        <row r="525">
          <cell r="A525">
            <v>383362</v>
          </cell>
          <cell r="B525" t="str">
            <v>SKYRIZI 75MG/0.83ML(90MG/ML) SOL INY INST CAJ X 2JERPREL X 0.83ML</v>
          </cell>
          <cell r="C525" t="str">
            <v>JRP</v>
          </cell>
          <cell r="D525">
            <v>4</v>
          </cell>
        </row>
        <row r="526">
          <cell r="A526">
            <v>18567</v>
          </cell>
          <cell r="B526" t="str">
            <v>SOLU CORTEF 100MG POLV INY  VIAL X 2ML</v>
          </cell>
          <cell r="C526" t="str">
            <v>CIN</v>
          </cell>
          <cell r="D526">
            <v>1</v>
          </cell>
        </row>
        <row r="527">
          <cell r="A527">
            <v>19418</v>
          </cell>
          <cell r="B527" t="str">
            <v>SOLU MEDROL 40MG POLV INY  VIAL X 1ML</v>
          </cell>
          <cell r="C527" t="str">
            <v>CIN</v>
          </cell>
          <cell r="D527">
            <v>2</v>
          </cell>
        </row>
        <row r="528">
          <cell r="A528">
            <v>46818</v>
          </cell>
          <cell r="B528" t="str">
            <v>SOLU MEDROL 40MG POLV INY INST VIAL X 1ML</v>
          </cell>
          <cell r="C528" t="str">
            <v>VAL</v>
          </cell>
          <cell r="D528">
            <v>2</v>
          </cell>
        </row>
        <row r="529">
          <cell r="A529">
            <v>80816</v>
          </cell>
          <cell r="B529" t="str">
            <v>SOMATULINE AUTOGEL 120MG/0.5ML SOL INY INST CAJ X 1AMP</v>
          </cell>
          <cell r="C529" t="str">
            <v>CAJ</v>
          </cell>
          <cell r="D529">
            <v>10</v>
          </cell>
        </row>
        <row r="530">
          <cell r="A530">
            <v>80815</v>
          </cell>
          <cell r="B530" t="str">
            <v>SOMATULINE AUTOGEL 90MG/0.5ML SOL INY INST CAJ X 1AMP</v>
          </cell>
          <cell r="C530" t="str">
            <v>CAJ</v>
          </cell>
          <cell r="D530">
            <v>3</v>
          </cell>
        </row>
        <row r="531">
          <cell r="A531">
            <v>75499</v>
          </cell>
          <cell r="B531" t="str">
            <v>SOMATULINE LP 60MG/0.5ML SOL INY INST CAJ X 1AMP</v>
          </cell>
          <cell r="C531" t="str">
            <v>CAJ</v>
          </cell>
          <cell r="D531">
            <v>4</v>
          </cell>
        </row>
        <row r="532">
          <cell r="A532">
            <v>112495</v>
          </cell>
          <cell r="B532" t="str">
            <v>SONDA FOLEY 2 VIAS C/B REF GCU-1003L CAJ X 10SOB GOLDEN CARE  10FR/3ML BN EXENTO-DC.417/2020</v>
          </cell>
          <cell r="C532" t="str">
            <v>SOB</v>
          </cell>
          <cell r="D532">
            <v>1</v>
          </cell>
        </row>
        <row r="533">
          <cell r="A533">
            <v>112496</v>
          </cell>
          <cell r="B533" t="str">
            <v>SONDA FOLEY 2 VIAS C/B REF GCU-1205L CAJ X 10SOB GOLDEN CARE  12FR/5ML BN EXENTO-DC.417/2020</v>
          </cell>
          <cell r="C533" t="str">
            <v>SOB</v>
          </cell>
          <cell r="D533">
            <v>17</v>
          </cell>
        </row>
        <row r="534">
          <cell r="A534">
            <v>112497</v>
          </cell>
          <cell r="B534" t="str">
            <v>SONDA FOLEY 2 VIAS C/B REF GCU-1405L CAJ X 10SOB GOLDEN CARE  14FR/5ML BN EXENTO-DC.417/2020</v>
          </cell>
          <cell r="C534" t="str">
            <v>SOB</v>
          </cell>
          <cell r="D534">
            <v>19</v>
          </cell>
        </row>
        <row r="535">
          <cell r="A535">
            <v>25684</v>
          </cell>
          <cell r="B535" t="str">
            <v>SONDA NASO-GASTRICA LEVIN REF SG10 SOB X 1 MEDEX  10FR BN EXENTO-DC.417/2020</v>
          </cell>
          <cell r="C535" t="str">
            <v>SIN</v>
          </cell>
          <cell r="D535">
            <v>1</v>
          </cell>
        </row>
        <row r="536">
          <cell r="A536">
            <v>25694</v>
          </cell>
          <cell r="B536" t="str">
            <v>SONDA NELATON REF SN10 SOB X 1 MEDEX  10FR BN EXENTO-DC.417/2020</v>
          </cell>
          <cell r="C536" t="str">
            <v>SIN</v>
          </cell>
          <cell r="D536">
            <v>7</v>
          </cell>
        </row>
        <row r="537">
          <cell r="A537">
            <v>25695</v>
          </cell>
          <cell r="B537" t="str">
            <v>SONDA NELATON REF SN12 SOB X 1 MEDEX  12FR BN EXENTO-DC.417/2020</v>
          </cell>
          <cell r="C537" t="str">
            <v>SIN</v>
          </cell>
          <cell r="D537">
            <v>14</v>
          </cell>
        </row>
        <row r="538">
          <cell r="A538">
            <v>25696</v>
          </cell>
          <cell r="B538" t="str">
            <v>SONDA NELATON REF SN14 SOB X 1 MEDEX  14FR BN EXENTO-DC.417/2020</v>
          </cell>
          <cell r="C538" t="str">
            <v>SIN</v>
          </cell>
          <cell r="D538">
            <v>6</v>
          </cell>
        </row>
        <row r="539">
          <cell r="A539">
            <v>25697</v>
          </cell>
          <cell r="B539" t="str">
            <v>SONDA NELATON REF SN16 SOB X 1 MEDEX  16FR BN EXENTO-DC.417/2020</v>
          </cell>
          <cell r="C539" t="str">
            <v>SIN</v>
          </cell>
          <cell r="D539">
            <v>39</v>
          </cell>
        </row>
        <row r="540">
          <cell r="A540">
            <v>25698</v>
          </cell>
          <cell r="B540" t="str">
            <v>SONDA NELATON REF SN18 SOB X 1 MEDEX  18FR BN EXENTO-DC.417/2020</v>
          </cell>
          <cell r="C540" t="str">
            <v>SIN</v>
          </cell>
          <cell r="D540">
            <v>5</v>
          </cell>
        </row>
        <row r="541">
          <cell r="A541">
            <v>25700</v>
          </cell>
          <cell r="B541" t="str">
            <v>SONDA NELATON REF SN6 SOB X 1 MEDEX  6FR BN EXENTO-DC.417/2020</v>
          </cell>
          <cell r="C541" t="str">
            <v>SIN</v>
          </cell>
          <cell r="D541">
            <v>45</v>
          </cell>
        </row>
        <row r="542">
          <cell r="A542">
            <v>25701</v>
          </cell>
          <cell r="B542" t="str">
            <v>SONDA NELATON REF SN8 SOB X 1 MEDEX  8FR BN EXENTO-DC.417/2020</v>
          </cell>
          <cell r="C542" t="str">
            <v>SIN</v>
          </cell>
          <cell r="D542">
            <v>10</v>
          </cell>
        </row>
        <row r="543">
          <cell r="A543">
            <v>113434</v>
          </cell>
          <cell r="B543" t="str">
            <v>SPIRO-BALL INCEN EJERCIT VOLUM REF 63-850 CAJ X 12    BN EXENTO-DC.417/2020</v>
          </cell>
          <cell r="C543" t="str">
            <v>BOL</v>
          </cell>
          <cell r="D543">
            <v>12</v>
          </cell>
        </row>
        <row r="544">
          <cell r="A544">
            <v>23145</v>
          </cell>
          <cell r="B544" t="str">
            <v>SPONGOSTAN ESTANDAR 7CM X 5CM REF MS0002 SOB X 1 ETHICON  7CM X 5CM</v>
          </cell>
          <cell r="C544" t="str">
            <v>SIN</v>
          </cell>
          <cell r="D544">
            <v>32</v>
          </cell>
        </row>
        <row r="545">
          <cell r="A545">
            <v>121252</v>
          </cell>
          <cell r="B545" t="str">
            <v>STELARA 45MG/0.5ML(90MG/ML) SOL INY  JER PREL X 0.5ML</v>
          </cell>
          <cell r="C545" t="str">
            <v>JRP</v>
          </cell>
          <cell r="D545">
            <v>16</v>
          </cell>
        </row>
        <row r="546">
          <cell r="A546">
            <v>392978</v>
          </cell>
          <cell r="B546" t="str">
            <v>STOQUINETA ORTOPEDICA TUBULAR  ROL X 25MT WINER  2PULG</v>
          </cell>
          <cell r="C546" t="str">
            <v>CMT</v>
          </cell>
          <cell r="D546">
            <v>2500</v>
          </cell>
        </row>
        <row r="547">
          <cell r="A547">
            <v>392981</v>
          </cell>
          <cell r="B547" t="str">
            <v>STOQUINETA ORTOPEDICA TUBULAR  ROL X 25MT WINER  4PULG</v>
          </cell>
          <cell r="C547" t="str">
            <v>CMT</v>
          </cell>
          <cell r="D547">
            <v>12425</v>
          </cell>
        </row>
        <row r="548">
          <cell r="A548">
            <v>392982</v>
          </cell>
          <cell r="B548" t="str">
            <v>STOQUINETA ORTOPEDICA TUBULAR  ROL X 25MT WINER  5PULG</v>
          </cell>
          <cell r="C548" t="str">
            <v>CMT</v>
          </cell>
          <cell r="D548">
            <v>9925</v>
          </cell>
        </row>
        <row r="549">
          <cell r="A549">
            <v>121265</v>
          </cell>
          <cell r="B549" t="str">
            <v>STRATAFIX SPIRAL POLYP SH-1 REF SXPL1B400 CAJ X 12   2-0 30CM</v>
          </cell>
          <cell r="C549" t="str">
            <v>SOB</v>
          </cell>
          <cell r="D549">
            <v>24</v>
          </cell>
        </row>
        <row r="550">
          <cell r="A550">
            <v>169047</v>
          </cell>
          <cell r="B550" t="str">
            <v>SULFATO DE MAGNESIO 20% SOL INY  CAJ X 200AMPX10ML RYAN</v>
          </cell>
          <cell r="C550" t="str">
            <v>AMP</v>
          </cell>
          <cell r="D550">
            <v>1</v>
          </cell>
        </row>
        <row r="551">
          <cell r="A551">
            <v>388822</v>
          </cell>
          <cell r="B551" t="str">
            <v>SULFATO DE MAGNESIO 2GR/10ML(20%) SOL INY  CAJ X 40AMPACKX10ML ROPSOHN</v>
          </cell>
          <cell r="C551" t="str">
            <v>APC</v>
          </cell>
          <cell r="D551">
            <v>16</v>
          </cell>
        </row>
        <row r="552">
          <cell r="A552">
            <v>388897</v>
          </cell>
          <cell r="B552" t="str">
            <v>SUPRAGEL 63% GEL TOP  CAJ X 9FCO X 1000ML  BN EXENTO-DC.417/2020</v>
          </cell>
          <cell r="C552" t="str">
            <v>FCO</v>
          </cell>
          <cell r="D552">
            <v>11</v>
          </cell>
        </row>
        <row r="553">
          <cell r="A553">
            <v>129430</v>
          </cell>
          <cell r="B553" t="str">
            <v>SUPRAGEL ANTISEPTICO 63% GEL TOP  BOL DISP X 500ML  BN EXENTO-DC.417/2020</v>
          </cell>
          <cell r="C553" t="str">
            <v>BOL</v>
          </cell>
          <cell r="D553">
            <v>70</v>
          </cell>
        </row>
        <row r="554">
          <cell r="A554">
            <v>26887</v>
          </cell>
          <cell r="B554" t="str">
            <v>SUPRAGEL CON VALVULA 63% GEL TOP  SPRAY X 500ML QUIRUMEDICAS BN EXENTO-DC.417/2020</v>
          </cell>
          <cell r="C554" t="str">
            <v>FCO</v>
          </cell>
          <cell r="D554">
            <v>13</v>
          </cell>
        </row>
        <row r="555">
          <cell r="A555">
            <v>23126</v>
          </cell>
          <cell r="B555" t="str">
            <v>SURGICEL HEMOSTATICO 4CM X 8CM REF 1952 SOB X 1 ETHICON  10.2 CM. x 20.3 CM</v>
          </cell>
          <cell r="C555" t="str">
            <v>SIN</v>
          </cell>
          <cell r="D555">
            <v>6</v>
          </cell>
        </row>
        <row r="556">
          <cell r="A556">
            <v>116852</v>
          </cell>
          <cell r="B556" t="str">
            <v>SURGIFLO MATRIX HEMOSTATICA REF MS0010 CAJ X 1</v>
          </cell>
          <cell r="C556" t="str">
            <v>CAJ</v>
          </cell>
          <cell r="D556">
            <v>2</v>
          </cell>
        </row>
        <row r="557">
          <cell r="A557">
            <v>23182</v>
          </cell>
          <cell r="B557" t="str">
            <v>SUTURA 1 CT-1 REF 925T SOB X 1 CATGUT CROMADO  90CM MARRON BN EXENTO-DC.417/2020</v>
          </cell>
          <cell r="C557" t="str">
            <v>SIN</v>
          </cell>
          <cell r="D557">
            <v>3</v>
          </cell>
        </row>
        <row r="558">
          <cell r="A558">
            <v>158518</v>
          </cell>
          <cell r="B558" t="str">
            <v>SUTURA 1 CT-1 REF XYVCP347H CAJ X 36 VICRYL PLUS  90CM VIOLETA BN EXENTO-DC.417/2020</v>
          </cell>
          <cell r="C558" t="str">
            <v>SOB</v>
          </cell>
          <cell r="D558">
            <v>125</v>
          </cell>
        </row>
        <row r="559">
          <cell r="A559">
            <v>118788</v>
          </cell>
          <cell r="B559" t="str">
            <v>SUTURA 5-0 PDSII PC-3 ETHICON REF Z844G CAJ X 12   45CM BN EXENTO-DC.417/2020</v>
          </cell>
          <cell r="C559" t="str">
            <v>SOB</v>
          </cell>
          <cell r="D559">
            <v>19</v>
          </cell>
        </row>
        <row r="560">
          <cell r="A560">
            <v>23326</v>
          </cell>
          <cell r="B560" t="str">
            <v>SUTURA ACERO ACIFLEX 5 CCS 45 REF M653G SOB X 1 ETHICON  45 CM BN EXENTO-DC.417/2020</v>
          </cell>
          <cell r="C560" t="str">
            <v>SIN</v>
          </cell>
          <cell r="D560">
            <v>13</v>
          </cell>
        </row>
        <row r="561">
          <cell r="A561">
            <v>23330</v>
          </cell>
          <cell r="B561" t="str">
            <v>SUTURA CAPROFYL 2-0 CT-1 90 C REF CF923T SOB X 1 ETHICON  90 CM VIOLETA BN EXENTO-DC.417/2020</v>
          </cell>
          <cell r="C561" t="str">
            <v>SIN</v>
          </cell>
          <cell r="D561">
            <v>3</v>
          </cell>
        </row>
        <row r="562">
          <cell r="A562">
            <v>36591</v>
          </cell>
          <cell r="B562" t="str">
            <v>SUTURA CAPROFYL 2-0 SH 70 CM REF CF123T SOB X 1 ETHICON  70 CM VIOLETA BN EXENTO-DC.417/2020</v>
          </cell>
          <cell r="C562" t="str">
            <v>SIN</v>
          </cell>
          <cell r="D562">
            <v>24</v>
          </cell>
        </row>
        <row r="563">
          <cell r="A563">
            <v>23331</v>
          </cell>
          <cell r="B563" t="str">
            <v>SUTURA CAPROFYL 3-0 SH 70 CM REF CF122T SOB X 1 ETHICON  70 CM VIOLETA BN EXENTO-DC.417/2020</v>
          </cell>
          <cell r="C563" t="str">
            <v>SIN</v>
          </cell>
          <cell r="D563">
            <v>24</v>
          </cell>
        </row>
        <row r="564">
          <cell r="A564">
            <v>23184</v>
          </cell>
          <cell r="B564" t="str">
            <v>SUTURA CATGUT CROMADO 2-0 CT-1 REF 923T SOB X 1 ETHICON  90CM MARRON BN EXENTO-DC.417/2020</v>
          </cell>
          <cell r="C564" t="str">
            <v>SIN</v>
          </cell>
          <cell r="D564">
            <v>2</v>
          </cell>
        </row>
        <row r="565">
          <cell r="A565">
            <v>23186</v>
          </cell>
          <cell r="B565" t="str">
            <v>SUTURA CATGUT CROMADO 2-0 SH 7 REF G123T SOB X 1 ETHICON  70CM MARRON BN EXENTO-DC.417/2020</v>
          </cell>
          <cell r="C565" t="str">
            <v>SIN</v>
          </cell>
          <cell r="D565">
            <v>18</v>
          </cell>
        </row>
        <row r="566">
          <cell r="A566">
            <v>23189</v>
          </cell>
          <cell r="B566" t="str">
            <v>SUTURA CATGUT CROMADO 3-0 SH 7 REF G122T SOB X 1 ETHICON  70CM MARRON BN EXENTO-DC.417/2020</v>
          </cell>
          <cell r="C566" t="str">
            <v>SIN</v>
          </cell>
          <cell r="D566">
            <v>18</v>
          </cell>
        </row>
        <row r="567">
          <cell r="A567">
            <v>23191</v>
          </cell>
          <cell r="B567" t="str">
            <v>SUTURA CATGUT CROMADO 4-0 RB-1 REF U203T SOB X 1 ETHICON  70CM MARRON BN EXENTO-DC.417/2020</v>
          </cell>
          <cell r="C567" t="str">
            <v>SIN</v>
          </cell>
          <cell r="D567">
            <v>16</v>
          </cell>
        </row>
        <row r="568">
          <cell r="A568">
            <v>23190</v>
          </cell>
          <cell r="B568" t="str">
            <v>SUTURA CATGUT CROMADO 4-0 SH 7 REF G121T SOB X 1 ETHICON  70CM MARRON BN EXENTO-DC.417/2020</v>
          </cell>
          <cell r="C568" t="str">
            <v>SIN</v>
          </cell>
          <cell r="D568">
            <v>2</v>
          </cell>
        </row>
        <row r="569">
          <cell r="A569">
            <v>23192</v>
          </cell>
          <cell r="B569" t="str">
            <v>SUTURA CATGUT CROMADO 5-0 RB-1 REF U202T SOB X 1 ETHICON  70CM MARRON BN EXENTO-DC.417/2020</v>
          </cell>
          <cell r="C569" t="str">
            <v>SIN</v>
          </cell>
          <cell r="D569">
            <v>17</v>
          </cell>
        </row>
        <row r="570">
          <cell r="A570">
            <v>23195</v>
          </cell>
          <cell r="B570" t="str">
            <v>SUTURA CATGUT SIMPLE 3-0 S/A REF S102SH SOB X 1 ETHICON  150CM AMARILLO BN EXENTO-DC.417/2020</v>
          </cell>
          <cell r="C570" t="str">
            <v>SIN</v>
          </cell>
          <cell r="D570">
            <v>6</v>
          </cell>
        </row>
        <row r="571">
          <cell r="A571">
            <v>22357</v>
          </cell>
          <cell r="B571" t="str">
            <v>SUTURA CUTANEA STERI STRIP REF 1546 SOB X 1 3M   BN EXENTO-DC.417/2020</v>
          </cell>
          <cell r="C571" t="str">
            <v>SIN</v>
          </cell>
          <cell r="D571">
            <v>42</v>
          </cell>
        </row>
        <row r="572">
          <cell r="A572">
            <v>22358</v>
          </cell>
          <cell r="B572" t="str">
            <v>SUTURA CUTANEA STERI STRIP REF 1547 SOB X 1 3M   BN EXENTO-DC.417/2020</v>
          </cell>
          <cell r="C572" t="str">
            <v>SIN</v>
          </cell>
          <cell r="D572">
            <v>69</v>
          </cell>
        </row>
        <row r="573">
          <cell r="A573">
            <v>23210</v>
          </cell>
          <cell r="B573" t="str">
            <v>SUTURA ETHIBOND EXCEL 0 CT-1 REF B424H SOB X 1 ETHICON  75 CM VERDE BN EXENTO-DC.417/2020</v>
          </cell>
          <cell r="C573" t="str">
            <v>SIN</v>
          </cell>
          <cell r="D573">
            <v>18</v>
          </cell>
        </row>
        <row r="574">
          <cell r="A574">
            <v>23211</v>
          </cell>
          <cell r="B574" t="str">
            <v>SUTURA ETHIBOND EXCEL 0 CT-2 7 REF B412H SOB X 1 ETHICON  75 CM VERDE BN EXENTO-DC.417/2020</v>
          </cell>
          <cell r="C574" t="str">
            <v>SIN</v>
          </cell>
          <cell r="D574">
            <v>18</v>
          </cell>
        </row>
        <row r="575">
          <cell r="A575">
            <v>23212</v>
          </cell>
          <cell r="B575" t="str">
            <v>SUTURA ETHIBOND EXCEL 2-0 CT-2 REF B411H SOB X 1 ETHICON  75 CM VERDE BN EXENTO-DC.417/2020</v>
          </cell>
          <cell r="C575" t="str">
            <v>SIN</v>
          </cell>
          <cell r="D575">
            <v>53</v>
          </cell>
        </row>
        <row r="576">
          <cell r="A576">
            <v>30116</v>
          </cell>
          <cell r="B576" t="str">
            <v>SUTURA ETHIBOND EXCEL 5 V-40 REF MB46G SOB X 1 ETHICON  4X75 CM VERDE BN EXENTO-DC.417/2020</v>
          </cell>
          <cell r="C576" t="str">
            <v>SIN</v>
          </cell>
          <cell r="D576">
            <v>3</v>
          </cell>
        </row>
        <row r="577">
          <cell r="A577">
            <v>31496</v>
          </cell>
          <cell r="B577" t="str">
            <v>SUTURA ETHILON 10-0 BV130-5 REF W2810 SOB X 1 ETHICON  13CM NEGRO BN EXENTO-DC.417/2020</v>
          </cell>
          <cell r="C577" t="str">
            <v>SIN</v>
          </cell>
          <cell r="D577">
            <v>6</v>
          </cell>
        </row>
        <row r="578">
          <cell r="A578">
            <v>23220</v>
          </cell>
          <cell r="B578" t="str">
            <v>SUTURA ETHILON 3-0 PS-1 REF P1663T SOB X 1 ETHICON  45CM NEGRO BN EXENTO-DC.417/2020</v>
          </cell>
          <cell r="C578" t="str">
            <v>SIN</v>
          </cell>
          <cell r="D578">
            <v>7</v>
          </cell>
        </row>
        <row r="579">
          <cell r="A579">
            <v>23222</v>
          </cell>
          <cell r="B579" t="str">
            <v>SUTURA ETHILON 4-0 PS-2 REF P1667T SOB X 1 ETHICON  45CM NEGRO BN EXENTO-DC.417/2020</v>
          </cell>
          <cell r="C579" t="str">
            <v>SIN</v>
          </cell>
          <cell r="D579">
            <v>4</v>
          </cell>
        </row>
        <row r="580">
          <cell r="A580">
            <v>23225</v>
          </cell>
          <cell r="B580" t="str">
            <v>SUTURA ETHILON 5-0 PS-2 REF P1666T SOB X 1 ETHICON  45CM NEGRO BN EXENTO-DC.417/2020</v>
          </cell>
          <cell r="C580" t="str">
            <v>SIN</v>
          </cell>
          <cell r="D580">
            <v>5</v>
          </cell>
        </row>
        <row r="581">
          <cell r="A581">
            <v>26592</v>
          </cell>
          <cell r="B581" t="str">
            <v>SUTURA ETHILON 8-0 BV130-5 REF W2808 SOB X 1 ETHICON  13CM NEGRO BN EXENTO-DC.417/2020</v>
          </cell>
          <cell r="C581" t="str">
            <v>SIN</v>
          </cell>
          <cell r="D581">
            <v>7</v>
          </cell>
        </row>
        <row r="582">
          <cell r="A582">
            <v>23228</v>
          </cell>
          <cell r="B582" t="str">
            <v>SUTURA ETHILON 9-0 BV130-4 13 REF W2813 SOB X 1 ETHICON  13CM NEGRO BN EXENTO-DC.417/2020</v>
          </cell>
          <cell r="C582" t="str">
            <v>SIN</v>
          </cell>
          <cell r="D582">
            <v>9</v>
          </cell>
        </row>
        <row r="583">
          <cell r="A583">
            <v>144387</v>
          </cell>
          <cell r="B583" t="str">
            <v>SUTURA MALLA VICRYL REF VKMM CAJ X 3SOB ETHICON  6 PULG X 6 PULG (15X15CM) BN EXENTO-DC.417/2020</v>
          </cell>
          <cell r="C583" t="str">
            <v>SOB</v>
          </cell>
          <cell r="D583">
            <v>12</v>
          </cell>
        </row>
        <row r="584">
          <cell r="A584">
            <v>63249</v>
          </cell>
          <cell r="B584" t="str">
            <v>SUTURA MONOCRYL PLUS 3-0 PS-2 REF MCP427H SOB X 1 ETHICON  70 CM BN EXENTO-DC.417/2020</v>
          </cell>
          <cell r="C584" t="str">
            <v>SIN</v>
          </cell>
          <cell r="D584">
            <v>11</v>
          </cell>
        </row>
        <row r="585">
          <cell r="A585">
            <v>63248</v>
          </cell>
          <cell r="B585" t="str">
            <v>SUTURA MONOCRYL PLUS 4-0 PS-2 REF MCP496G SOB X 1 ETHICON  45 CM BN EXENTO-DC.417/2020</v>
          </cell>
          <cell r="C585" t="str">
            <v>SIN</v>
          </cell>
          <cell r="D585">
            <v>45</v>
          </cell>
        </row>
        <row r="586">
          <cell r="A586">
            <v>78591</v>
          </cell>
          <cell r="B586" t="str">
            <v>SUTURA MONOCRYL PLUS 5-0 P-1 REF MCP490G SOB X 1 ETHICON  45 CM BN EXENTO-DC.417/2020</v>
          </cell>
          <cell r="C586" t="str">
            <v>SOB</v>
          </cell>
          <cell r="D586">
            <v>43</v>
          </cell>
        </row>
        <row r="587">
          <cell r="A587">
            <v>23224</v>
          </cell>
          <cell r="B587" t="str">
            <v>SUTURA P3 ETHILON REF P698T SOB X 1   5/0 45CM NEGRO BN EXENTO-DC.417/2020</v>
          </cell>
          <cell r="C587" t="str">
            <v>SIN</v>
          </cell>
          <cell r="D587">
            <v>57</v>
          </cell>
        </row>
        <row r="588">
          <cell r="A588">
            <v>31479</v>
          </cell>
          <cell r="B588" t="str">
            <v>SUTURA PDS II 2-0 SH REF Z317H SOB X 1 ETHICON  70 CM BN EXENTO-DC.417/2020</v>
          </cell>
          <cell r="C588" t="str">
            <v>SOB</v>
          </cell>
          <cell r="D588">
            <v>19</v>
          </cell>
        </row>
        <row r="589">
          <cell r="A589">
            <v>65925</v>
          </cell>
          <cell r="B589" t="str">
            <v>SUTURA PDS II 4-0 (2)RB-1 REF W9109H SOB X 1 ETHICON  90 CM BN EXENTO-DC.417/2020</v>
          </cell>
          <cell r="C589" t="str">
            <v>SOB</v>
          </cell>
          <cell r="D589">
            <v>19</v>
          </cell>
        </row>
        <row r="590">
          <cell r="A590">
            <v>65924</v>
          </cell>
          <cell r="B590" t="str">
            <v>SUTURA PDS II 5-0 (2)RB-1 REF W9108H SOB X 1 ETHICON  90 CM BN EXENTO-DC.417/2020</v>
          </cell>
          <cell r="C590" t="str">
            <v>SOB</v>
          </cell>
          <cell r="D590">
            <v>35</v>
          </cell>
        </row>
        <row r="591">
          <cell r="A591">
            <v>78602</v>
          </cell>
          <cell r="B591" t="str">
            <v>SUTURA PDS II PLUS 0 CT-1 REF PDP340H SOB X 1 ETHICON  70 CM BN EXENTO-DC.417/2020</v>
          </cell>
          <cell r="C591" t="str">
            <v>SOB</v>
          </cell>
          <cell r="D591">
            <v>14</v>
          </cell>
        </row>
        <row r="592">
          <cell r="A592">
            <v>23257</v>
          </cell>
          <cell r="B592" t="str">
            <v>SUTURA PROLENE 0 CT-1 75CM REF REF 8424T SOB X 1 ETHICON  75CM AZUL BN EXENTO-DC.417/2020</v>
          </cell>
          <cell r="C592" t="str">
            <v>SIN</v>
          </cell>
          <cell r="D592">
            <v>70</v>
          </cell>
        </row>
        <row r="593">
          <cell r="A593">
            <v>23258</v>
          </cell>
          <cell r="B593" t="str">
            <v>SUTURA PROLENE 0 CT-2 75CM REF REF 8412T SOB X 1 ETHICON  75CM AZUL BN EXENTO-DC.417/2020</v>
          </cell>
          <cell r="C593" t="str">
            <v>SIN</v>
          </cell>
          <cell r="D593">
            <v>19</v>
          </cell>
        </row>
        <row r="594">
          <cell r="A594">
            <v>23259</v>
          </cell>
          <cell r="B594" t="str">
            <v>SUTURA PROLENE 1 CT-1 REF 8425H SOB X 1 ETHICON  75CM AZUL BN EXENTO-DC.417/2020</v>
          </cell>
          <cell r="C594" t="str">
            <v>SIN</v>
          </cell>
          <cell r="D594">
            <v>15</v>
          </cell>
        </row>
        <row r="595">
          <cell r="A595">
            <v>23260</v>
          </cell>
          <cell r="B595" t="str">
            <v>SUTURA PROLENE 2-0 CT-2 75CM REF 8411T SOB X 1 ETHICON  75CM AZUL BN EXENTO-DC.417/2020</v>
          </cell>
          <cell r="C595" t="str">
            <v>SIN</v>
          </cell>
          <cell r="D595">
            <v>74</v>
          </cell>
        </row>
        <row r="596">
          <cell r="A596">
            <v>23261</v>
          </cell>
          <cell r="B596" t="str">
            <v>SUTURA PROLENE 2-0 KS 75CM REF REF 8623H SOB X 1 ETHICON  75CM AZUL BN EXENTO-DC.417/2020</v>
          </cell>
          <cell r="C596" t="str">
            <v>SIN</v>
          </cell>
          <cell r="D596">
            <v>6</v>
          </cell>
        </row>
        <row r="597">
          <cell r="A597">
            <v>23266</v>
          </cell>
          <cell r="B597" t="str">
            <v>SUTURA PROLENE 3-0 (2)SH 90CM REF 8522T SOB X 1 ETHICON  90CM AZUL BN EXENTO-DC.417/2020</v>
          </cell>
          <cell r="C597" t="str">
            <v>SIN</v>
          </cell>
          <cell r="D597">
            <v>6</v>
          </cell>
        </row>
        <row r="598">
          <cell r="A598">
            <v>23264</v>
          </cell>
          <cell r="B598" t="str">
            <v>SUTURA PROLENE 3-0 KS 75CM REF REF 8622H SOB X 1 ETHICON  75CM AZUL BN EXENTO-DC.417/2020</v>
          </cell>
          <cell r="C598" t="str">
            <v>SIN</v>
          </cell>
          <cell r="D598">
            <v>1</v>
          </cell>
        </row>
        <row r="599">
          <cell r="A599">
            <v>26627</v>
          </cell>
          <cell r="B599" t="str">
            <v>SUTURA PROLENE 4-0 (2)RB-1 75 REF AT957T SOB X 1 ETHICON  75CM AZUL BN EXENTO-DC.417/2020</v>
          </cell>
          <cell r="C599" t="str">
            <v>SIN</v>
          </cell>
          <cell r="D599">
            <v>28</v>
          </cell>
        </row>
        <row r="600">
          <cell r="A600">
            <v>23273</v>
          </cell>
          <cell r="B600" t="str">
            <v>SUTURA PROLENE 5-0 (2)RB-1 75C REF 9556T SOB X 1 ETHICON  75CM AZUL BN EXENTO-DC.417/2020</v>
          </cell>
          <cell r="C600" t="str">
            <v>SIN</v>
          </cell>
          <cell r="D600">
            <v>65</v>
          </cell>
        </row>
        <row r="601">
          <cell r="A601">
            <v>23270</v>
          </cell>
          <cell r="B601" t="str">
            <v>SUTURA PROLENE 5-0 P-3 45CM RE REF P8698T SOB X 1 ETHICON  45CM AZUL BN EXENTO-DC.417/2020</v>
          </cell>
          <cell r="C601" t="str">
            <v>SIN</v>
          </cell>
          <cell r="D601">
            <v>75</v>
          </cell>
        </row>
        <row r="602">
          <cell r="A602">
            <v>23271</v>
          </cell>
          <cell r="B602" t="str">
            <v>SUTURA PROLENE 5-0 PS-2 45CM R REF P8686T SOB X 1 ETHICON  45CM AZUL BN EXENTO-DC.417/2020</v>
          </cell>
          <cell r="C602" t="str">
            <v>SIN</v>
          </cell>
          <cell r="D602">
            <v>86</v>
          </cell>
        </row>
        <row r="603">
          <cell r="A603">
            <v>23275</v>
          </cell>
          <cell r="B603" t="str">
            <v>SUTURA PROLENE 6-0 (2)C-1 60C REF 8726T SOB X 1 ETHICON  60CM AZUL BN EXENTO-DC.417/2020</v>
          </cell>
          <cell r="C603" t="str">
            <v>SIN</v>
          </cell>
          <cell r="D603">
            <v>22</v>
          </cell>
        </row>
        <row r="604">
          <cell r="A604">
            <v>23274</v>
          </cell>
          <cell r="B604" t="str">
            <v>SUTURA PROLENE 6-0 P-1 45CM RE REF P8697T SOB X 1 ETHICON  45CM AZUL BN EXENTO-DC.417/2020</v>
          </cell>
          <cell r="C604" t="str">
            <v>SIN</v>
          </cell>
          <cell r="D604">
            <v>18</v>
          </cell>
        </row>
        <row r="605">
          <cell r="A605">
            <v>158516</v>
          </cell>
          <cell r="B605" t="str">
            <v>SUTURA PROLENE REF 8682T CAJ X 24 ETHICON  4-0 PS-2-45CM AZUL BN EXENTO-DC.417/2020</v>
          </cell>
          <cell r="C605" t="str">
            <v>SOB</v>
          </cell>
          <cell r="D605">
            <v>79</v>
          </cell>
        </row>
        <row r="606">
          <cell r="A606">
            <v>158515</v>
          </cell>
          <cell r="B606" t="str">
            <v>SUTURA PROLENE REF P8663T CAJ X 24 ETHICON  3-0 PS-1-45CM AZUL BN EXENTO-DC.417/2020</v>
          </cell>
          <cell r="C606" t="str">
            <v>SOB</v>
          </cell>
          <cell r="D606">
            <v>92</v>
          </cell>
        </row>
        <row r="607">
          <cell r="A607">
            <v>23280</v>
          </cell>
          <cell r="B607" t="str">
            <v>SUTURA SEDA 0 SH REF K834H SOB X 1 ETHICON  75CM NEGRA BN EXENTO-DC.417/2020</v>
          </cell>
          <cell r="C607" t="str">
            <v>SIN</v>
          </cell>
          <cell r="D607">
            <v>36</v>
          </cell>
        </row>
        <row r="608">
          <cell r="A608">
            <v>23284</v>
          </cell>
          <cell r="B608" t="str">
            <v>SUTURA SEDA 2-0 KS 75CM REF 62 REF 623H SOB X 1 ETHICON  75CM NEGRA BN EXENTO-DC.417/2020</v>
          </cell>
          <cell r="C608" t="str">
            <v>SIN</v>
          </cell>
          <cell r="D608">
            <v>8</v>
          </cell>
        </row>
        <row r="609">
          <cell r="A609">
            <v>23282</v>
          </cell>
          <cell r="B609" t="str">
            <v>SUTURA SEDA 2-0 S/A 75CM REF S REF SA85T SOB X 1 ETHICON  75CM NEGRA BN EXENTO-DC.417/2020</v>
          </cell>
          <cell r="C609" t="str">
            <v>SIN</v>
          </cell>
          <cell r="D609">
            <v>14</v>
          </cell>
        </row>
        <row r="610">
          <cell r="A610">
            <v>23285</v>
          </cell>
          <cell r="B610" t="str">
            <v>SUTURA SEDA 2-0 SC-26 45CM REF REF 185T SOB X 1 ETHICON  45CM NEGRA BN EXENTO-DC.417/2020</v>
          </cell>
          <cell r="C610" t="str">
            <v>SIN</v>
          </cell>
          <cell r="D610">
            <v>3</v>
          </cell>
        </row>
        <row r="611">
          <cell r="A611">
            <v>23289</v>
          </cell>
          <cell r="B611" t="str">
            <v>SUTURA SEDA 3-0 SC-24 45CM REF REF 184T SOB X 1 ETHICON  45CM NEGRA BN EXENTO-DC.417/2020</v>
          </cell>
          <cell r="C611" t="str">
            <v>SIN</v>
          </cell>
          <cell r="D611">
            <v>59</v>
          </cell>
        </row>
        <row r="612">
          <cell r="A612">
            <v>23295</v>
          </cell>
          <cell r="B612" t="str">
            <v>SUTURA SEDA 4-0 SC-20 45CM REF REF 183T SOB X 1 ETHICON  45CM NEGRA BN EXENTO-DC.417/2020</v>
          </cell>
          <cell r="C612" t="str">
            <v>SIN</v>
          </cell>
          <cell r="D612">
            <v>38</v>
          </cell>
        </row>
        <row r="613">
          <cell r="A613">
            <v>393473</v>
          </cell>
          <cell r="B613" t="str">
            <v>SUTURA SINTETICA CT-1 REF 8423T CAJ X 24 PROLENE  75CM - 2-0 AZUL BN EXENTO-DC.417/2020</v>
          </cell>
          <cell r="C613" t="str">
            <v>SOB</v>
          </cell>
          <cell r="D613">
            <v>28</v>
          </cell>
        </row>
        <row r="614">
          <cell r="A614">
            <v>23301</v>
          </cell>
          <cell r="B614" t="str">
            <v>SUTURA VICRYL 0 CT-1 90CM REF REF J346H SOB X 1 ETHICON  90CM VIOLETA BN EXENTO-DC.417/2020</v>
          </cell>
          <cell r="C614" t="str">
            <v>SIN</v>
          </cell>
          <cell r="D614">
            <v>54</v>
          </cell>
        </row>
        <row r="615">
          <cell r="A615">
            <v>23304</v>
          </cell>
          <cell r="B615" t="str">
            <v>SUTURA VICRYL 1-0 CT-1 90CM R REF J347H SOB X 1 ETHICON  90CM VIOLETA BN EXENTO-DC.417/2020</v>
          </cell>
          <cell r="C615" t="str">
            <v>SIN</v>
          </cell>
          <cell r="D615">
            <v>74</v>
          </cell>
        </row>
        <row r="616">
          <cell r="A616">
            <v>23315</v>
          </cell>
          <cell r="B616" t="str">
            <v>SUTURA VICRYL 4-0 P-3 45CM REF REF JP494G SOB X 1 ETHICON  45CM VIOLETA BN EXENTO-DC.417/2020</v>
          </cell>
          <cell r="C616" t="str">
            <v>SIN</v>
          </cell>
          <cell r="D616">
            <v>4</v>
          </cell>
        </row>
        <row r="617">
          <cell r="A617">
            <v>23313</v>
          </cell>
          <cell r="B617" t="str">
            <v>SUTURA VICRYL 4-0 RB-1 70CM R REF J304H SOB X 1 ETHICON  70CM VIOLETA BN EXENTO-DC.417/2020</v>
          </cell>
          <cell r="C617" t="str">
            <v>SIN</v>
          </cell>
          <cell r="D617">
            <v>7</v>
          </cell>
        </row>
        <row r="618">
          <cell r="A618">
            <v>23317</v>
          </cell>
          <cell r="B618" t="str">
            <v>SUTURA VICRYL 5-0 P-3 45CM REF REF JP493G SOB X 1 ETHICON  45CM VIOLETA BN EXENTO-DC.417/2020</v>
          </cell>
          <cell r="C618" t="str">
            <v>SIN</v>
          </cell>
          <cell r="D618">
            <v>19</v>
          </cell>
        </row>
        <row r="619">
          <cell r="A619">
            <v>23319</v>
          </cell>
          <cell r="B619" t="str">
            <v>SUTURA VICRYL 6-0 P-3 45CM REF REF JP492G SOB X 1 ETHICON  45CM VIOLETA BN EXENTO-DC.417/2020</v>
          </cell>
          <cell r="C619" t="str">
            <v>SIN</v>
          </cell>
          <cell r="D619">
            <v>36</v>
          </cell>
        </row>
        <row r="620">
          <cell r="A620">
            <v>87990</v>
          </cell>
          <cell r="B620" t="str">
            <v>SUTURA VICRYL 6-0 RB-1 REF J302H SOB X 1 ETHICON  70CM BN EXENTO-DC.417/2020</v>
          </cell>
          <cell r="C620" t="str">
            <v>SOB</v>
          </cell>
          <cell r="D620">
            <v>4</v>
          </cell>
        </row>
        <row r="621">
          <cell r="A621">
            <v>23321</v>
          </cell>
          <cell r="B621" t="str">
            <v>SUTURA VICRYL 7-0 (2)TG140-8 REF J546G SOB X 1 ETHICON  45CM VIOLETA BN EXENTO-DC.417/2020</v>
          </cell>
          <cell r="C621" t="str">
            <v>SIN</v>
          </cell>
          <cell r="D621">
            <v>12</v>
          </cell>
        </row>
        <row r="622">
          <cell r="A622">
            <v>59920</v>
          </cell>
          <cell r="B622" t="str">
            <v>SUTURA VICRYL PLUS 0 CT-1 90CM REF XYVCP346H SOB X 1 ETHICON  90CM VIOLETA BN EXENTO-DC.417/2020</v>
          </cell>
          <cell r="C622" t="str">
            <v>SIN</v>
          </cell>
          <cell r="D622">
            <v>13</v>
          </cell>
        </row>
        <row r="623">
          <cell r="A623">
            <v>60297</v>
          </cell>
          <cell r="B623" t="str">
            <v>SUTURA VICRYL PLUS 2-0 CT-1 REF XYVCP345H SOB X 1 ETHICON  90CM VIOLETA BN EXENTO-DC.417/2020</v>
          </cell>
          <cell r="C623" t="str">
            <v>SIN</v>
          </cell>
          <cell r="D623">
            <v>51</v>
          </cell>
        </row>
        <row r="624">
          <cell r="A624">
            <v>59930</v>
          </cell>
          <cell r="B624" t="str">
            <v>SUTURA VICRYL PLUS 2-0 SH 70CM REF XYVCP317H SOB X 1 ETHICON  70CM VIOLETA BN EXENTO-DC.417/2020</v>
          </cell>
          <cell r="C624" t="str">
            <v>SIN</v>
          </cell>
          <cell r="D624">
            <v>20</v>
          </cell>
        </row>
        <row r="625">
          <cell r="A625">
            <v>75327</v>
          </cell>
          <cell r="B625" t="str">
            <v>SUTURA VICRYL PLUS 3-0 SH-1 REF XYVCP311H SOB X 1 ETHICON  70CM VIOLETA BN EXENTO-DC.417/2020</v>
          </cell>
          <cell r="C625" t="str">
            <v>SOB</v>
          </cell>
          <cell r="D625">
            <v>9</v>
          </cell>
        </row>
        <row r="626">
          <cell r="A626">
            <v>59933</v>
          </cell>
          <cell r="B626" t="str">
            <v>SUTURA VICRYL PLUS 4-0 RB-1 70 REF XYVCP304H SOB X 1 ETHICON  70CM VIOLETA BN EXENTO-DC.417/2020</v>
          </cell>
          <cell r="C626" t="str">
            <v>SIN</v>
          </cell>
          <cell r="D626">
            <v>34</v>
          </cell>
        </row>
        <row r="627">
          <cell r="A627">
            <v>59936</v>
          </cell>
          <cell r="B627" t="str">
            <v>SUTURA VICRYL PLUS 5-0 RB-1 70 REF XYVCP303H SOB X 1 ETHICON  70CM VIOLETA BN EXENTO-DC.417/2020</v>
          </cell>
          <cell r="C627" t="str">
            <v>SIN</v>
          </cell>
          <cell r="D627">
            <v>29</v>
          </cell>
        </row>
        <row r="628">
          <cell r="A628">
            <v>158519</v>
          </cell>
          <cell r="B628" t="str">
            <v>SUTURA VICRYL PLUS REF XYVCP316H CAJ X 36 ETHICON  3-0 SH 70CM VIOLETA BN EXENTO-DC.417/2020</v>
          </cell>
          <cell r="C628" t="str">
            <v>SOB</v>
          </cell>
          <cell r="D628">
            <v>96</v>
          </cell>
        </row>
        <row r="629">
          <cell r="A629">
            <v>79384</v>
          </cell>
          <cell r="B629" t="str">
            <v>SUTURA VICRYL RAPID 5-0 P-1 REF VR9915G SOB X 1 ETHICON  45CM VIOLETA BN EXENTO-DC.417/2020</v>
          </cell>
          <cell r="C629" t="str">
            <v>SOB</v>
          </cell>
          <cell r="D629">
            <v>28</v>
          </cell>
        </row>
        <row r="630">
          <cell r="A630">
            <v>23316</v>
          </cell>
          <cell r="B630" t="str">
            <v>SUTURA VICRYL RAPID PS-2 REF VR9922G SOB X 1 ETHICON  4-0 75CM VIOLETA BN EXENTO-DC.417/2020</v>
          </cell>
          <cell r="C630" t="str">
            <v>SIN</v>
          </cell>
          <cell r="D630">
            <v>14</v>
          </cell>
        </row>
        <row r="631">
          <cell r="A631">
            <v>145120</v>
          </cell>
          <cell r="B631" t="str">
            <v>TALTZ 80MG/ML SOL INY  CAJ X 1PEN</v>
          </cell>
          <cell r="C631" t="str">
            <v>JRP</v>
          </cell>
          <cell r="D631">
            <v>11</v>
          </cell>
        </row>
        <row r="632">
          <cell r="A632">
            <v>25895</v>
          </cell>
          <cell r="B632" t="str">
            <v>TAPABOCAS CON VISOR REF 48247 CAJ X 25    BN EXENTO-DC.417/2020</v>
          </cell>
          <cell r="C632" t="str">
            <v>PZA</v>
          </cell>
          <cell r="D632">
            <v>49</v>
          </cell>
        </row>
        <row r="633">
          <cell r="A633">
            <v>168693</v>
          </cell>
          <cell r="B633" t="str">
            <v>TAPABOCAS DESECHABLE  CAJ X 50 MEDICAL SUPPLIES CORP   BN EXENTO-DC.417/2020</v>
          </cell>
          <cell r="C633" t="str">
            <v>PZA</v>
          </cell>
          <cell r="D633">
            <v>50</v>
          </cell>
        </row>
        <row r="634">
          <cell r="A634">
            <v>391410</v>
          </cell>
          <cell r="B634" t="str">
            <v>TAPON DE CIERRE HEPARINIZADO REF 4238010 CAJ X 100 IN-STOPPER</v>
          </cell>
          <cell r="C634" t="str">
            <v>SOB</v>
          </cell>
          <cell r="D634">
            <v>95</v>
          </cell>
        </row>
        <row r="635">
          <cell r="A635">
            <v>167474</v>
          </cell>
          <cell r="B635" t="str">
            <v>TECENTRIQ 1200MG/20ML(60MG/ML) SOL INY  CAJ X 1VIAL X 20ML</v>
          </cell>
          <cell r="C635" t="str">
            <v>VAL</v>
          </cell>
          <cell r="D635">
            <v>4</v>
          </cell>
        </row>
        <row r="636">
          <cell r="A636">
            <v>99231</v>
          </cell>
          <cell r="B636" t="str">
            <v>TERMOMETRO DIGITAL RIGIDO REF TRDR001 CAJ X 1 ALFASAFE   BN EXENTO-DC.417/2020</v>
          </cell>
          <cell r="C636" t="str">
            <v>CAJ</v>
          </cell>
          <cell r="D636">
            <v>14</v>
          </cell>
        </row>
        <row r="637">
          <cell r="A637">
            <v>52694</v>
          </cell>
          <cell r="B637" t="str">
            <v>TICRON 2/27 CS10DA REF 8886294753 SOB X 1 TYCO   BN EXENTO-DC.417/2020</v>
          </cell>
          <cell r="C637" t="str">
            <v>SIN</v>
          </cell>
          <cell r="D637">
            <v>21</v>
          </cell>
        </row>
        <row r="638">
          <cell r="A638">
            <v>23378</v>
          </cell>
          <cell r="B638" t="str">
            <v>TIRA INDICADORA REF 14100 STE REF 14100 CAJ X 250 STERRAD   BN EXENTO-DC.417/2020</v>
          </cell>
          <cell r="C638" t="str">
            <v>PZA</v>
          </cell>
          <cell r="D638">
            <v>500</v>
          </cell>
        </row>
        <row r="639">
          <cell r="A639">
            <v>20791</v>
          </cell>
          <cell r="B639" t="str">
            <v>TOXINA BOTULINICA TIPOA BOTOX 100UI POLV INY INST AMP</v>
          </cell>
          <cell r="C639" t="str">
            <v>VAL</v>
          </cell>
          <cell r="D639">
            <v>2</v>
          </cell>
        </row>
        <row r="640">
          <cell r="A640">
            <v>169534</v>
          </cell>
          <cell r="B640" t="str">
            <v>TRACURION 10MG/5ML(2MG/ML) SOL INY  CAJ X 5AMP X 5ML</v>
          </cell>
          <cell r="C640" t="str">
            <v>AMP</v>
          </cell>
          <cell r="D640">
            <v>10</v>
          </cell>
        </row>
        <row r="641">
          <cell r="A641">
            <v>167204</v>
          </cell>
          <cell r="B641" t="str">
            <v>TRAMADOL 50MG/ML SOL INY INST CAJ X 100AMP X 1ML VITALIS</v>
          </cell>
          <cell r="C641" t="str">
            <v>AMP</v>
          </cell>
          <cell r="D641">
            <v>119</v>
          </cell>
        </row>
        <row r="642">
          <cell r="A642">
            <v>22388</v>
          </cell>
          <cell r="B642" t="str">
            <v>TRANSPORE REF 1527-0 CAJ X 24 3M  1/2 PULG BN EXENTO-DC.417/2020</v>
          </cell>
          <cell r="C642" t="str">
            <v>ROL</v>
          </cell>
          <cell r="D642">
            <v>26</v>
          </cell>
        </row>
        <row r="643">
          <cell r="A643">
            <v>166038</v>
          </cell>
          <cell r="B643" t="str">
            <v>TREMFYA 100MG/ML SOL INY  CAJ X 1JER PREL X 1ML</v>
          </cell>
          <cell r="C643" t="str">
            <v>JRP</v>
          </cell>
          <cell r="D643">
            <v>6</v>
          </cell>
        </row>
        <row r="644">
          <cell r="A644">
            <v>51661</v>
          </cell>
          <cell r="B644" t="str">
            <v>TUBO ENDOTRAQUEAL CON ALMA REF 86548 SOB X 1 TYCO  6FR BN EXENTO-DC.417/2020</v>
          </cell>
          <cell r="C644" t="str">
            <v>SIN</v>
          </cell>
          <cell r="D644">
            <v>2</v>
          </cell>
        </row>
        <row r="645">
          <cell r="A645">
            <v>51662</v>
          </cell>
          <cell r="B645" t="str">
            <v>TUBO ENDOTRAQUEAL CON ALMA REF 86549 SOB X 1 TYCO  6.5FR BN EXENTO-DC.417/2020</v>
          </cell>
          <cell r="C645" t="str">
            <v>SIN</v>
          </cell>
          <cell r="D645">
            <v>5</v>
          </cell>
        </row>
        <row r="646">
          <cell r="A646">
            <v>107201</v>
          </cell>
          <cell r="B646" t="str">
            <v>TUBO ENDOTRAQUEAL CON BALON REF 86107 SOB X 1 MALLINCKRODT  5.0FR BN EXENTO-DC.417/2020</v>
          </cell>
          <cell r="C646" t="str">
            <v>SOB</v>
          </cell>
          <cell r="D646">
            <v>5</v>
          </cell>
        </row>
        <row r="647">
          <cell r="A647">
            <v>107202</v>
          </cell>
          <cell r="B647" t="str">
            <v>TUBO ENDOTRAQUEAL CON BALON REF 86108 SOB X 1 MALLINCKRODT  5.5FR BN EXENTO-DC.417/2020</v>
          </cell>
          <cell r="C647" t="str">
            <v>SOB</v>
          </cell>
          <cell r="D647">
            <v>5</v>
          </cell>
        </row>
        <row r="648">
          <cell r="A648">
            <v>107203</v>
          </cell>
          <cell r="B648" t="str">
            <v>TUBO ENDOTRAQUEAL CON BALON REF 86109 SOB X 1 MALLINCKRODT  6.0FR BN EXENTO-DC.417/2020</v>
          </cell>
          <cell r="C648" t="str">
            <v>SOB</v>
          </cell>
          <cell r="D648">
            <v>7</v>
          </cell>
        </row>
        <row r="649">
          <cell r="A649">
            <v>107204</v>
          </cell>
          <cell r="B649" t="str">
            <v>TUBO ENDOTRAQUEAL CON BALON REF 86110 SOB X 1 MALLINCKRODT  6.5FR BN EXENTO-DC.417/2020</v>
          </cell>
          <cell r="C649" t="str">
            <v>SOB</v>
          </cell>
          <cell r="D649">
            <v>7</v>
          </cell>
        </row>
        <row r="650">
          <cell r="A650">
            <v>107205</v>
          </cell>
          <cell r="B650" t="str">
            <v>TUBO ENDOTRAQUEAL CON BALON REF 86111 SOB X 1 MALLINCKRODT  7.0FR BN EXENTO-DC.417/2020</v>
          </cell>
          <cell r="C650" t="str">
            <v>SOB</v>
          </cell>
          <cell r="D650">
            <v>38</v>
          </cell>
        </row>
        <row r="651">
          <cell r="A651">
            <v>107206</v>
          </cell>
          <cell r="B651" t="str">
            <v>TUBO ENDOTRAQUEAL CON BALON REF 86112 SOB X 1 MALLINCKRODT  7.5FR BN EXENTO-DC.417/2020</v>
          </cell>
          <cell r="C651" t="str">
            <v>SOB</v>
          </cell>
          <cell r="D651">
            <v>53</v>
          </cell>
        </row>
        <row r="652">
          <cell r="A652">
            <v>107207</v>
          </cell>
          <cell r="B652" t="str">
            <v>TUBO ENDOTRAQUEAL CON BALON REF 86113 SOB X 1 MALLINCKRODT  8.0FR BN EXENTO-DC.417/2020</v>
          </cell>
          <cell r="C652" t="str">
            <v>SOB</v>
          </cell>
          <cell r="D652">
            <v>52</v>
          </cell>
        </row>
        <row r="653">
          <cell r="A653">
            <v>107756</v>
          </cell>
          <cell r="B653" t="str">
            <v>TUBO ENDOTRAQUEAL CON BALON REF 86442 SOB X 1 MALLINCKRODT  3.0FR BN EXENTO-DC.417/2020</v>
          </cell>
          <cell r="C653" t="str">
            <v>SOB</v>
          </cell>
          <cell r="D653">
            <v>4</v>
          </cell>
        </row>
        <row r="654">
          <cell r="A654">
            <v>25811</v>
          </cell>
          <cell r="B654" t="str">
            <v>TUBO ENDOTRAQUEAL CON BALON REF 86443 SOB X 1 MALLINCKRODT  3.5FR BN EXENTO-DC.417/2020</v>
          </cell>
          <cell r="C654" t="str">
            <v>SOB</v>
          </cell>
          <cell r="D654">
            <v>5</v>
          </cell>
        </row>
        <row r="655">
          <cell r="A655">
            <v>107753</v>
          </cell>
          <cell r="B655" t="str">
            <v>TUBO ENDOTRAQUEAL CON BALON REF 86444 SOB X 1 MALLINCKRODT  4.0FR BN EXENTO-DC.417/2020</v>
          </cell>
          <cell r="C655" t="str">
            <v>SOB</v>
          </cell>
          <cell r="D655">
            <v>6</v>
          </cell>
        </row>
        <row r="656">
          <cell r="A656">
            <v>167938</v>
          </cell>
          <cell r="B656" t="str">
            <v>TUBO ENDOTRAQUEAL CON BALON REF 86445 CAJ X 10 SHILEY - COVIDIEN  4.5MM - 6.2MM BN EXENTO-DC.417/2020</v>
          </cell>
          <cell r="C656" t="str">
            <v>SOB</v>
          </cell>
          <cell r="D656">
            <v>9</v>
          </cell>
        </row>
        <row r="657">
          <cell r="A657">
            <v>32544</v>
          </cell>
          <cell r="B657" t="str">
            <v>TUBO ENDOTRAQUEAL REFORZADO REF 86550 SOB X 1 MACKRT  7.0FR BN EXENTO-DC.417/2020</v>
          </cell>
          <cell r="C657" t="str">
            <v>SIN</v>
          </cell>
          <cell r="D657">
            <v>3</v>
          </cell>
        </row>
        <row r="658">
          <cell r="A658">
            <v>32545</v>
          </cell>
          <cell r="B658" t="str">
            <v>TUBO ENDOTRAQUEAL REFORZADO REF 86551 SOB X 1 MACKRT  7.5FR BN EXENTO-DC.417/2020</v>
          </cell>
          <cell r="C658" t="str">
            <v>SIN</v>
          </cell>
          <cell r="D658">
            <v>3</v>
          </cell>
        </row>
        <row r="659">
          <cell r="A659">
            <v>32546</v>
          </cell>
          <cell r="B659" t="str">
            <v>TUBO ENDOTRAQUEAL REFORZADO REF 86552 SOB X 1   8.0FR BN EXENTO-DC.417/2020</v>
          </cell>
          <cell r="C659" t="str">
            <v>SIN</v>
          </cell>
          <cell r="D659">
            <v>3</v>
          </cell>
        </row>
        <row r="660">
          <cell r="A660">
            <v>107213</v>
          </cell>
          <cell r="B660" t="str">
            <v>TUBO ENDOTRAQUEAL SIN BALON REF 86224 SOB X 1 MALLINCKRODT  3.5FR BN EXENTO-DC.417/2020</v>
          </cell>
          <cell r="C660" t="str">
            <v>SOB</v>
          </cell>
          <cell r="D660">
            <v>6</v>
          </cell>
        </row>
        <row r="661">
          <cell r="A661">
            <v>139055</v>
          </cell>
          <cell r="B661" t="str">
            <v>TUBO PREFOR RAE NASAL C BALON REF 96365 SOB X 1 COVIDIEN  6.5MM BN EXENTO-DC.417/2020</v>
          </cell>
          <cell r="C661" t="str">
            <v>SOB</v>
          </cell>
          <cell r="D661">
            <v>11</v>
          </cell>
        </row>
        <row r="662">
          <cell r="A662">
            <v>139057</v>
          </cell>
          <cell r="B662" t="str">
            <v>TUBO PREFOR RAE NASAL C BALON REF 96370 SOB X 1 COVIDIEN  7.0MM BN EXENTO-DC.417/2020</v>
          </cell>
          <cell r="C662" t="str">
            <v>SOB</v>
          </cell>
          <cell r="D662">
            <v>10</v>
          </cell>
        </row>
        <row r="663">
          <cell r="A663">
            <v>139056</v>
          </cell>
          <cell r="B663" t="str">
            <v>TUBO PREFOR RAE NASAL C BALON REF 96375 SOB X 1 COVIDIEN  7.5MM BN EXENTO-DC.417/2020</v>
          </cell>
          <cell r="C663" t="str">
            <v>SOB</v>
          </cell>
          <cell r="D663">
            <v>2</v>
          </cell>
        </row>
        <row r="664">
          <cell r="A664">
            <v>60814</v>
          </cell>
          <cell r="B664" t="str">
            <v>TUBO PREFORMADO ORAL REF 86202 SOB X 1   6.0FR BN EXENTO-DC.417/2020</v>
          </cell>
          <cell r="C664" t="str">
            <v>SIN</v>
          </cell>
          <cell r="D664">
            <v>4</v>
          </cell>
        </row>
        <row r="665">
          <cell r="A665">
            <v>53201</v>
          </cell>
          <cell r="B665" t="str">
            <v>TUBO PREFORMADO ORAL REF 86204 SOB X 1 MALLINCKRODT  7.0MM BN EXENTO-DC.417/2020</v>
          </cell>
          <cell r="C665" t="str">
            <v>SIN</v>
          </cell>
          <cell r="D665">
            <v>1</v>
          </cell>
        </row>
        <row r="666">
          <cell r="A666">
            <v>145922</v>
          </cell>
          <cell r="B666" t="str">
            <v>TUBO SUCCION CON CONECTOR REF 8888301614 CAJ X 50SOB ARGYLE  6MM X 3.1MM BN EXENTO-DC.417/2020</v>
          </cell>
          <cell r="C666" t="str">
            <v>SOB</v>
          </cell>
          <cell r="D666">
            <v>168</v>
          </cell>
        </row>
        <row r="667">
          <cell r="A667">
            <v>145923</v>
          </cell>
          <cell r="B667" t="str">
            <v>TUBO SUCCION CON CONECTOR REF 8888301630 CAJ X 10SOB ARGYLE  6MM X 6.1MM BN EXENTO-DC.417/2020</v>
          </cell>
          <cell r="C667" t="str">
            <v>SOB</v>
          </cell>
          <cell r="D667">
            <v>1</v>
          </cell>
        </row>
        <row r="668">
          <cell r="A668">
            <v>145925</v>
          </cell>
          <cell r="B668" t="str">
            <v>TUBO SUCCION SIN CONECTOR REF 8888301515 CAJ X 50 ARGYLE  5MM X 1.8MM BN EXENTO-DC.417/2020</v>
          </cell>
          <cell r="C668" t="str">
            <v>SOB</v>
          </cell>
          <cell r="D668">
            <v>202</v>
          </cell>
        </row>
        <row r="669">
          <cell r="A669">
            <v>167939</v>
          </cell>
          <cell r="B669" t="str">
            <v>TUBO TAQUEAL PREFORMADO ORAL REF 86203 CAJ X 10 MALLINCKRODT - COVIDIEN  6.5MM BN EXENTO-DC.417/2020</v>
          </cell>
          <cell r="C669" t="str">
            <v>SOB</v>
          </cell>
          <cell r="D669">
            <v>10</v>
          </cell>
        </row>
        <row r="670">
          <cell r="A670">
            <v>158717</v>
          </cell>
          <cell r="B670" t="str">
            <v>ULTIVA 2MG POLV INY  CAJ X 5VIAL</v>
          </cell>
          <cell r="C670" t="str">
            <v>VAL</v>
          </cell>
          <cell r="D670">
            <v>400</v>
          </cell>
        </row>
        <row r="671">
          <cell r="A671">
            <v>21214</v>
          </cell>
          <cell r="B671" t="str">
            <v>VASELINA   QUIMIBEN POT X 500GR</v>
          </cell>
          <cell r="C671" t="str">
            <v>TAR</v>
          </cell>
          <cell r="D671">
            <v>1</v>
          </cell>
        </row>
        <row r="672">
          <cell r="A672">
            <v>146990</v>
          </cell>
          <cell r="B672" t="str">
            <v>V-CLIP DE LIGACION REF 0301-06M CAJ X 30   MEDIUM AZUL</v>
          </cell>
          <cell r="C672" t="str">
            <v>SOB</v>
          </cell>
          <cell r="D672">
            <v>80</v>
          </cell>
        </row>
        <row r="673">
          <cell r="A673">
            <v>22397</v>
          </cell>
          <cell r="B673" t="str">
            <v>VENDA ADHESIVA COBAN REF 1583 SOB X 1ROL 3M  3 X 5 YARDAS BN EXENTO-DC.417/2020</v>
          </cell>
          <cell r="C673" t="str">
            <v>SIN</v>
          </cell>
          <cell r="D673">
            <v>24</v>
          </cell>
        </row>
        <row r="674">
          <cell r="A674">
            <v>22398</v>
          </cell>
          <cell r="B674" t="str">
            <v>VENDA ADHESIVA COBAN REF 1584 SOB X 1ROL 3M  4 X 5 YARDAS BN EXENTO-DC.417/2020</v>
          </cell>
          <cell r="C674" t="str">
            <v>SIN</v>
          </cell>
          <cell r="D674">
            <v>32</v>
          </cell>
        </row>
        <row r="675">
          <cell r="A675">
            <v>22245</v>
          </cell>
          <cell r="B675" t="str">
            <v>VENDA ALGODON LAMINADO  BOL X 1 MEDICAL SUPPLIES CORP  5PULG X 5YARD BN EXENTO-DC.417/2020</v>
          </cell>
          <cell r="C675" t="str">
            <v>ROL</v>
          </cell>
          <cell r="D675">
            <v>67</v>
          </cell>
        </row>
        <row r="676">
          <cell r="A676">
            <v>26641</v>
          </cell>
          <cell r="B676" t="str">
            <v>VENDA ALGODON LAMINADO  ROL X 1 MEDICAL SUPPLIES CORP  3PULG X 5YD BN EXENTO-DC.417/2020</v>
          </cell>
          <cell r="C676" t="str">
            <v>ROL</v>
          </cell>
          <cell r="D676">
            <v>64</v>
          </cell>
        </row>
        <row r="677">
          <cell r="A677">
            <v>26642</v>
          </cell>
          <cell r="B677" t="str">
            <v>VENDA ALGODON LAMINADO  ROL X 1 MEDICAL SUPPLIES CORP  4PULG X 5YD BN EXENTO-DC.417/2020</v>
          </cell>
          <cell r="C677" t="str">
            <v>ROL</v>
          </cell>
          <cell r="D677">
            <v>35</v>
          </cell>
        </row>
        <row r="678">
          <cell r="A678">
            <v>26643</v>
          </cell>
          <cell r="B678" t="str">
            <v>VENDA ALGODON LAMINADO  ROL X 1 MEDICAL SUPPLIES CORP  6PULG X 5YD BN EXENTO-DC.417/2020</v>
          </cell>
          <cell r="C678" t="str">
            <v>ROL</v>
          </cell>
          <cell r="D678">
            <v>39</v>
          </cell>
        </row>
        <row r="679">
          <cell r="A679">
            <v>167961</v>
          </cell>
          <cell r="B679" t="str">
            <v>VENDA ALGODON LAMINADO ESTERIL REF 0036 PAQ X 1 ESPECIALIZADA III - SHERLEG  4IN X 5YARD BN EXENTO-DC.417/2020</v>
          </cell>
          <cell r="C679" t="str">
            <v>SOB</v>
          </cell>
          <cell r="D679">
            <v>1</v>
          </cell>
        </row>
        <row r="680">
          <cell r="A680">
            <v>165577</v>
          </cell>
          <cell r="B680" t="str">
            <v>VENDA ALGODON LAMINADO ESTERIL REF 0037 SOB X 1 ESPECIALIZADA III BN EXENTO-DC.417/2020</v>
          </cell>
          <cell r="C680" t="str">
            <v>SOB</v>
          </cell>
          <cell r="D680">
            <v>31</v>
          </cell>
        </row>
        <row r="681">
          <cell r="A681">
            <v>165626</v>
          </cell>
          <cell r="B681" t="str">
            <v>VENDA ALGODON LAMINADO ESTERIL REF 0038 SOB X 1 ESPECIALIZADA III  6PULG X 5YAR BN EXENTO-DC.417/2020</v>
          </cell>
          <cell r="C681" t="str">
            <v>SOB</v>
          </cell>
          <cell r="D681">
            <v>1</v>
          </cell>
        </row>
        <row r="682">
          <cell r="A682">
            <v>169461</v>
          </cell>
          <cell r="B682" t="str">
            <v>VENDA ALGODON LAMINADO ESTERIL REF 244 SOB X 1   5PULG X 5YAR</v>
          </cell>
          <cell r="C682" t="str">
            <v>SOB</v>
          </cell>
          <cell r="D682">
            <v>37</v>
          </cell>
        </row>
        <row r="683">
          <cell r="A683">
            <v>169460</v>
          </cell>
          <cell r="B683" t="str">
            <v>VENDA ALGODON LAMINADO ESTERIL REF 497 SOB X 1   4PULG X 5YAR</v>
          </cell>
          <cell r="C683" t="str">
            <v>SOB</v>
          </cell>
          <cell r="D683">
            <v>25</v>
          </cell>
        </row>
        <row r="684">
          <cell r="A684">
            <v>169459</v>
          </cell>
          <cell r="B684" t="str">
            <v>VENDA ALGODON LAMINADO ESTERIL REF 506 SOB X 1   3PULG X 5YAR</v>
          </cell>
          <cell r="C684" t="str">
            <v>SOB</v>
          </cell>
          <cell r="D684">
            <v>22</v>
          </cell>
        </row>
        <row r="685">
          <cell r="A685">
            <v>169462</v>
          </cell>
          <cell r="B685" t="str">
            <v>VENDA ALGODON LAMINADO ESTERIL REF 513 SOB X 1   6PULG X 5YAR</v>
          </cell>
          <cell r="C685" t="str">
            <v>SOB</v>
          </cell>
          <cell r="D685">
            <v>30</v>
          </cell>
        </row>
        <row r="686">
          <cell r="A686">
            <v>167992</v>
          </cell>
          <cell r="B686" t="str">
            <v>VENDA ALGODON LAMINADO REF 0025 SOB X 1 ESPECIALIZADA III  5PULG X 5YARD BN EXENTO-DC.417/2020</v>
          </cell>
          <cell r="C686" t="str">
            <v>SOB</v>
          </cell>
          <cell r="D686">
            <v>10</v>
          </cell>
        </row>
        <row r="687">
          <cell r="A687">
            <v>167991</v>
          </cell>
          <cell r="B687" t="str">
            <v>VENDA ALGODON LAMINADO REF 0026 SOB X 1 ESPECIALIZADA III  6PULG X 5YARD BN EXENTO-DC.417/2020</v>
          </cell>
          <cell r="C687" t="str">
            <v>SOB</v>
          </cell>
          <cell r="D687">
            <v>8</v>
          </cell>
        </row>
        <row r="688">
          <cell r="A688">
            <v>22246</v>
          </cell>
          <cell r="B688" t="str">
            <v>VENDA DE TELA  BOL X 1 MEDICAL SUPPLIES CORP  3PULG X 5YD BN EXENTO-DC.417/2020</v>
          </cell>
          <cell r="C688" t="str">
            <v>BIN</v>
          </cell>
          <cell r="D688">
            <v>34</v>
          </cell>
        </row>
        <row r="689">
          <cell r="A689">
            <v>22247</v>
          </cell>
          <cell r="B689" t="str">
            <v>VENDA DE TELA  BOL X 1 MEDICAL SUPPLIES CORP  4PULG X 5YD BN EXENTO-DC.417/2020</v>
          </cell>
          <cell r="C689" t="str">
            <v>BIN</v>
          </cell>
          <cell r="D689">
            <v>11</v>
          </cell>
        </row>
        <row r="690">
          <cell r="A690">
            <v>169455</v>
          </cell>
          <cell r="B690" t="str">
            <v>VENDA DE TELA ESTERIL REF 413 SOB X 1   4PULG X 5YAR BN EXENTO-DC.417/2020</v>
          </cell>
          <cell r="C690" t="str">
            <v>SOB</v>
          </cell>
          <cell r="D690">
            <v>26</v>
          </cell>
        </row>
        <row r="691">
          <cell r="A691">
            <v>169456</v>
          </cell>
          <cell r="B691" t="str">
            <v>VENDA DE TELA ESTERIL REF 414 SOB X 1   5PULG X 5YAR BN EXENTO-DC.417/2020</v>
          </cell>
          <cell r="C691" t="str">
            <v>SOB</v>
          </cell>
          <cell r="D691">
            <v>41</v>
          </cell>
        </row>
        <row r="692">
          <cell r="A692">
            <v>169457</v>
          </cell>
          <cell r="B692" t="str">
            <v>VENDA DE TELA ESTERIL REF 415 SOB X 1   6PULG X 5YAR BN EXENTO-DC.417/2020</v>
          </cell>
          <cell r="C692" t="str">
            <v>SOB</v>
          </cell>
          <cell r="D692">
            <v>16</v>
          </cell>
        </row>
        <row r="693">
          <cell r="A693">
            <v>169444</v>
          </cell>
          <cell r="B693" t="str">
            <v>VENDA DE TELA ESTERIL REF 423 SOB X 1   3PULG X 5YAR BN EXENTO-DC.417/2020</v>
          </cell>
          <cell r="C693" t="str">
            <v>SOB</v>
          </cell>
          <cell r="D693">
            <v>13</v>
          </cell>
        </row>
        <row r="694">
          <cell r="A694">
            <v>45548</v>
          </cell>
          <cell r="B694" t="str">
            <v>VENDA DE YESO REF 73471-00 ROL X 5YARD GYPSONA  3 X 5 YARDAS BN EXENTO-DC.417/2020</v>
          </cell>
          <cell r="C694" t="str">
            <v>BIN</v>
          </cell>
          <cell r="D694">
            <v>34</v>
          </cell>
        </row>
        <row r="695">
          <cell r="A695">
            <v>42712</v>
          </cell>
          <cell r="B695" t="str">
            <v>VENDA DE YESO REF 73471-01 ROL X 5YARD GYPSONA  4 X 5 YARDAS BN EXENTO-DC.417/2020</v>
          </cell>
          <cell r="C695" t="str">
            <v>BIN</v>
          </cell>
          <cell r="D695">
            <v>8</v>
          </cell>
        </row>
        <row r="696">
          <cell r="A696">
            <v>45549</v>
          </cell>
          <cell r="B696" t="str">
            <v>VENDA DE YESO REF 73471-02 ROL X 5YARD GYPSONA  5 X 5 YARDAS BN EXENTO-DC.417/2020</v>
          </cell>
          <cell r="C696" t="str">
            <v>BIN</v>
          </cell>
          <cell r="D696">
            <v>33</v>
          </cell>
        </row>
        <row r="697">
          <cell r="A697">
            <v>42713</v>
          </cell>
          <cell r="B697" t="str">
            <v>VENDA DE YESO REF 73471-03 ROL X 5YARD GYPSONA  6 X 5 YARDAS BN EXENTO-DC.417/2020</v>
          </cell>
          <cell r="C697" t="str">
            <v>BIN</v>
          </cell>
          <cell r="D697">
            <v>2</v>
          </cell>
        </row>
        <row r="698">
          <cell r="A698">
            <v>155673</v>
          </cell>
          <cell r="B698" t="str">
            <v>VENDA ELASTICA  PAQ X 1 MEDICAL SUPPLIES  3PULG X 5YARD BN EXENTO-DC.417/2020</v>
          </cell>
          <cell r="C698" t="str">
            <v>PAQ</v>
          </cell>
          <cell r="D698">
            <v>102</v>
          </cell>
        </row>
        <row r="699">
          <cell r="A699">
            <v>143482</v>
          </cell>
          <cell r="B699" t="str">
            <v>VENDA ELASTICA  PAQ X 1 MEDICAL SUPPLIES  4PULG X 5YARD BN EXENTO-DC.417/2020</v>
          </cell>
          <cell r="C699" t="str">
            <v>PAQ</v>
          </cell>
          <cell r="D699">
            <v>44</v>
          </cell>
        </row>
        <row r="700">
          <cell r="A700">
            <v>155674</v>
          </cell>
          <cell r="B700" t="str">
            <v>VENDA ELASTICA  PAQ X 1 MEDICAL SUPPLIES  5PULG X 5YARD BN EXENTO-DC.417/2020</v>
          </cell>
          <cell r="C700" t="str">
            <v>PAQ</v>
          </cell>
          <cell r="D700">
            <v>104</v>
          </cell>
        </row>
        <row r="701">
          <cell r="A701">
            <v>155679</v>
          </cell>
          <cell r="B701" t="str">
            <v>VENDA ELASTICA  PAQ X 1 MEDICAL SUPPLIES  5PULG X 5YARD PIEL BN EXENTO-DC.417/2020</v>
          </cell>
          <cell r="C701" t="str">
            <v>PAQ</v>
          </cell>
          <cell r="D701">
            <v>1</v>
          </cell>
        </row>
        <row r="702">
          <cell r="A702">
            <v>384728</v>
          </cell>
          <cell r="B702" t="str">
            <v>VENDA ELASTICA  PAQ X 1 MEDICAL SUPPLIES  6PULG X 5YARD PIEL BN EXENTO-DC.417/2020</v>
          </cell>
          <cell r="C702" t="str">
            <v>PAQ</v>
          </cell>
          <cell r="D702">
            <v>1</v>
          </cell>
        </row>
        <row r="703">
          <cell r="A703">
            <v>22250</v>
          </cell>
          <cell r="B703" t="str">
            <v>VENDA ELASTICA  ROL   2 X 5 YARDAS BN EXENTO-DC.417/2020</v>
          </cell>
          <cell r="C703" t="str">
            <v>ROL</v>
          </cell>
          <cell r="D703">
            <v>24</v>
          </cell>
        </row>
        <row r="704">
          <cell r="A704">
            <v>155675</v>
          </cell>
          <cell r="B704" t="str">
            <v>VENDA ELASTICA BLANCA  PAQ X 1 MEDICAL SUPPLIES  6PULG X 5YARD BN EXENTO-DC.417/2020</v>
          </cell>
          <cell r="C704" t="str">
            <v>PAQ</v>
          </cell>
          <cell r="D704">
            <v>127</v>
          </cell>
        </row>
        <row r="705">
          <cell r="A705">
            <v>387782</v>
          </cell>
          <cell r="B705" t="str">
            <v>VENDA ELASTICA BLANCA ESTERIL  PAQ X 1 MEDICAL SUPPLIES  3PULG X 5YARD BN EXENTO-DC.417/2020</v>
          </cell>
          <cell r="C705" t="str">
            <v>PAQ</v>
          </cell>
          <cell r="D705">
            <v>125</v>
          </cell>
        </row>
        <row r="706">
          <cell r="A706">
            <v>387780</v>
          </cell>
          <cell r="B706" t="str">
            <v>VENDA ELASTICA BLANCA ESTERIL  PAQ X 1 MEDICAL SUPPLIES  4PULG X 5YARD BN EXENTO-DC.417/2020</v>
          </cell>
          <cell r="C706" t="str">
            <v>PAQ</v>
          </cell>
          <cell r="D706">
            <v>74</v>
          </cell>
        </row>
        <row r="707">
          <cell r="A707">
            <v>387781</v>
          </cell>
          <cell r="B707" t="str">
            <v>VENDA ELASTICA BLANCA ESTERIL  PAQ X 1 MEDICAL SUPPLIES  5PULG X 5YARD BN EXENTO-DC.417/2020</v>
          </cell>
          <cell r="C707" t="str">
            <v>PAQ</v>
          </cell>
          <cell r="D707">
            <v>142</v>
          </cell>
        </row>
        <row r="708">
          <cell r="A708">
            <v>387783</v>
          </cell>
          <cell r="B708" t="str">
            <v>VENDA ELASTICA BLANCA ESTERIL  PAQ X 1 MEDICAL SUPPLIES  6PULG X 5YARD BN EXENTO-DC.417/2020</v>
          </cell>
          <cell r="C708" t="str">
            <v>PAQ</v>
          </cell>
          <cell r="D708">
            <v>123</v>
          </cell>
        </row>
        <row r="709">
          <cell r="A709">
            <v>85998</v>
          </cell>
          <cell r="B709" t="str">
            <v>VENDA ELASTICA NE REF 263 SOB X 1   6PULG X 5YD BN EXENTO-DC.417/2020</v>
          </cell>
          <cell r="C709" t="str">
            <v>BOL</v>
          </cell>
          <cell r="D709">
            <v>15</v>
          </cell>
        </row>
        <row r="710">
          <cell r="A710">
            <v>86074</v>
          </cell>
          <cell r="B710" t="str">
            <v>VENDA ELASTICA REF 260 BOL X 1 SHERLEG  3PULG X 5YD BN EXENTO-DC.417/2020</v>
          </cell>
          <cell r="C710" t="str">
            <v>BOL</v>
          </cell>
          <cell r="D710">
            <v>1</v>
          </cell>
        </row>
        <row r="711">
          <cell r="A711">
            <v>86075</v>
          </cell>
          <cell r="B711" t="str">
            <v>VENDA ELASTICA REF 261 BOL X 1 SHERLEG  4PULG X 5YD BN EXENTO-DC.417/2020</v>
          </cell>
          <cell r="C711" t="str">
            <v>BOL</v>
          </cell>
          <cell r="D711">
            <v>21</v>
          </cell>
        </row>
        <row r="712">
          <cell r="A712">
            <v>27142</v>
          </cell>
          <cell r="B712" t="str">
            <v>VENDA SEMIELASTICA  ROL CONFORTEX  3PULG X 4.1YD BN EXENTO-DC.417/2020</v>
          </cell>
          <cell r="C712" t="str">
            <v>ROL</v>
          </cell>
          <cell r="D712">
            <v>3</v>
          </cell>
        </row>
        <row r="713">
          <cell r="A713">
            <v>123729</v>
          </cell>
          <cell r="B713" t="str">
            <v>VENDA SEMIELASTICA ESTERIL  BOL X 1   4X4.1YD BN EXENTO-DC.417/2020</v>
          </cell>
          <cell r="C713" t="str">
            <v>BOL</v>
          </cell>
          <cell r="D713">
            <v>5</v>
          </cell>
        </row>
        <row r="714">
          <cell r="A714">
            <v>22248</v>
          </cell>
          <cell r="B714" t="str">
            <v>VENDA TELA NO ESTERIL  BOL X 1 MEDICAL SUPPLIES CORP  5PULG X 5YARD BN EXENTO-DC.417/2020</v>
          </cell>
          <cell r="C714" t="str">
            <v>BIN</v>
          </cell>
          <cell r="D714">
            <v>20</v>
          </cell>
        </row>
        <row r="715">
          <cell r="A715">
            <v>167815</v>
          </cell>
          <cell r="B715" t="str">
            <v>VENDAS ELASTICAS ESTERILES REF VEELP007 SOB X 1 ALFASAFE  3PULG X 5YARD BN EXENTO-DC.417/2020</v>
          </cell>
          <cell r="C715" t="str">
            <v>BOL</v>
          </cell>
          <cell r="D715">
            <v>25</v>
          </cell>
        </row>
        <row r="716">
          <cell r="A716">
            <v>167817</v>
          </cell>
          <cell r="B716" t="str">
            <v>VENDAS ELASTICAS ESTERILES REF VEELP009 SOB X 1 ALFASAFE  5PULG X 5YARD BN EXENTO-DC.417/2020</v>
          </cell>
          <cell r="C716" t="str">
            <v>BOL</v>
          </cell>
          <cell r="D716">
            <v>20</v>
          </cell>
        </row>
        <row r="717">
          <cell r="A717">
            <v>167818</v>
          </cell>
          <cell r="B717" t="str">
            <v>VENDAS ELASTICAS ESTERILES REF VEELP010 SOB X 1 ALFASAFE  6PULG X 5YARD BN EXENTO-DC.417/2020</v>
          </cell>
          <cell r="C717" t="str">
            <v>BOL</v>
          </cell>
          <cell r="D717">
            <v>41</v>
          </cell>
        </row>
        <row r="718">
          <cell r="A718">
            <v>117786</v>
          </cell>
          <cell r="B718" t="str">
            <v>VENOFER 100MG(Fe)/5ML(20MG(Fe)/ML) SOL INY INST CAJ X 5AMP X 5ML</v>
          </cell>
          <cell r="C718" t="str">
            <v>AMP</v>
          </cell>
          <cell r="D718">
            <v>14</v>
          </cell>
        </row>
        <row r="719">
          <cell r="A719">
            <v>77755</v>
          </cell>
          <cell r="B719" t="str">
            <v>VITAMINA B12 1MG/ML SOL INY INST CAJ X 25AMP ECAR</v>
          </cell>
          <cell r="C719" t="str">
            <v>AMP</v>
          </cell>
          <cell r="D719">
            <v>26</v>
          </cell>
        </row>
        <row r="720">
          <cell r="A720">
            <v>119971</v>
          </cell>
          <cell r="B720" t="str">
            <v>VYCRYL RAPID REF VR2140G CAJ X 12   4 BN EXENTO-DC.417/2020</v>
          </cell>
          <cell r="C720" t="str">
            <v>SOB</v>
          </cell>
          <cell r="D720">
            <v>27</v>
          </cell>
        </row>
        <row r="721">
          <cell r="A721">
            <v>110881</v>
          </cell>
          <cell r="B721" t="str">
            <v>WASSERFRIN 0.5MG/ML(0.05%) SOL NAS INST FCO X 15ML</v>
          </cell>
          <cell r="C721" t="str">
            <v>FCO</v>
          </cell>
          <cell r="D721">
            <v>17</v>
          </cell>
        </row>
        <row r="722">
          <cell r="A722">
            <v>127099</v>
          </cell>
          <cell r="B722" t="str">
            <v>XGEVA 120MG/1.7 ML(70.59MG/ML) SOL INY  VIAL X 1.7ML</v>
          </cell>
          <cell r="C722" t="str">
            <v>VAL</v>
          </cell>
          <cell r="D722">
            <v>17</v>
          </cell>
        </row>
        <row r="723">
          <cell r="A723">
            <v>146752</v>
          </cell>
          <cell r="B723" t="str">
            <v>XOLAIR 150MG/ML SOL INY INST CAJ X 1JER PREL</v>
          </cell>
          <cell r="C723" t="str">
            <v>JRP</v>
          </cell>
          <cell r="D723">
            <v>63</v>
          </cell>
        </row>
        <row r="724">
          <cell r="A724">
            <v>157298</v>
          </cell>
          <cell r="B724" t="str">
            <v>XOLAIR 75MG/0.5ML(150MG/ML) SOL INY INST CAJ X 1JER PREL</v>
          </cell>
          <cell r="C724" t="str">
            <v>JRP</v>
          </cell>
          <cell r="D724">
            <v>17</v>
          </cell>
        </row>
        <row r="725">
          <cell r="A725">
            <v>106762</v>
          </cell>
          <cell r="B725" t="str">
            <v>ZARZIO 300MCG/0.5ML(600MCG/ML) SOL INY  CAJ X 5JERPRELX0.5ML</v>
          </cell>
          <cell r="C725" t="str">
            <v>JRP</v>
          </cell>
          <cell r="D725">
            <v>11</v>
          </cell>
        </row>
        <row r="726">
          <cell r="A726">
            <v>121537</v>
          </cell>
          <cell r="B726" t="str">
            <v>ZOCLAST 4MG/5ML(0.8MG/ML) SOL INY  VIAL X 5ML</v>
          </cell>
          <cell r="C726" t="str">
            <v>VAL</v>
          </cell>
          <cell r="D726">
            <v>7</v>
          </cell>
        </row>
        <row r="727">
          <cell r="A727">
            <v>391156</v>
          </cell>
          <cell r="B727" t="str">
            <v>ZOFIVE 5MG/100ML(0.05MG/ML) SOL INY  CAJ X 1VIAL X 100ML</v>
          </cell>
          <cell r="C727" t="str">
            <v>VAL</v>
          </cell>
          <cell r="D727">
            <v>60</v>
          </cell>
        </row>
        <row r="728">
          <cell r="A728">
            <v>104787</v>
          </cell>
          <cell r="B728" t="str">
            <v>ZOFREX 4MG/5ML(0.8MG/ML) SOL INY INST VIAL X 5ML</v>
          </cell>
          <cell r="C728" t="str">
            <v>VAL</v>
          </cell>
          <cell r="D728">
            <v>13</v>
          </cell>
        </row>
        <row r="729">
          <cell r="A729">
            <v>104788</v>
          </cell>
          <cell r="B729" t="str">
            <v>ZOFREX 5MG/100ML(0.05MG/ML) SOL INY INST VIAL X 100ML</v>
          </cell>
          <cell r="C729" t="str">
            <v>VAL</v>
          </cell>
          <cell r="D729">
            <v>30</v>
          </cell>
        </row>
        <row r="730">
          <cell r="A730">
            <v>30954</v>
          </cell>
          <cell r="B730" t="str">
            <v>ZOLADEX ACCION PROLONGADA 10.8MG IMP SUBDER  JERPREL</v>
          </cell>
          <cell r="C730" t="str">
            <v>JRP</v>
          </cell>
          <cell r="D730">
            <v>7</v>
          </cell>
        </row>
        <row r="731">
          <cell r="A731">
            <v>19353</v>
          </cell>
          <cell r="B731" t="str">
            <v>ZOLADEX DEPOT 3.6MG IMP SUBDER  CAJ X 1</v>
          </cell>
          <cell r="C731" t="str">
            <v>JRP</v>
          </cell>
          <cell r="D731">
            <v>18</v>
          </cell>
        </row>
        <row r="732">
          <cell r="A732">
            <v>393307</v>
          </cell>
          <cell r="B732" t="str">
            <v>ZOLIBIOS 1GR POLV INY INST CAJ X 10VIALES</v>
          </cell>
          <cell r="C732" t="str">
            <v>VAL</v>
          </cell>
          <cell r="D732">
            <v>300</v>
          </cell>
        </row>
        <row r="733">
          <cell r="A733">
            <v>118768</v>
          </cell>
          <cell r="B733" t="str">
            <v>ZOMETA SOL INF 4MG/100ML(0.04MG/ML) SOL INY INST VIAL X 100ML</v>
          </cell>
          <cell r="C733" t="str">
            <v>VAL</v>
          </cell>
          <cell r="D733">
            <v>11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3:R58"/>
  <sheetViews>
    <sheetView topLeftCell="F1" zoomScale="98" zoomScaleNormal="98" workbookViewId="0">
      <selection activeCell="F6" sqref="F6:M6"/>
    </sheetView>
  </sheetViews>
  <sheetFormatPr baseColWidth="10" defaultColWidth="47.81640625" defaultRowHeight="13" x14ac:dyDescent="0.3"/>
  <cols>
    <col min="1" max="1" width="14.1796875" style="234" customWidth="1"/>
    <col min="2" max="2" width="9" style="235" customWidth="1"/>
    <col min="3" max="3" width="5.7265625" style="235" customWidth="1"/>
    <col min="4" max="4" width="9.1796875" style="234" customWidth="1"/>
    <col min="5" max="5" width="13" style="234" customWidth="1"/>
    <col min="6" max="6" width="46.7265625" style="234" customWidth="1"/>
    <col min="7" max="7" width="6.54296875" style="234" customWidth="1"/>
    <col min="8" max="8" width="5" style="234" customWidth="1"/>
    <col min="9" max="9" width="10" style="234" customWidth="1"/>
    <col min="10" max="10" width="5" style="234" customWidth="1"/>
    <col min="11" max="11" width="12.81640625" style="234" customWidth="1"/>
    <col min="12" max="12" width="8.81640625" style="234" customWidth="1"/>
    <col min="13" max="13" width="21.7265625" style="234" customWidth="1"/>
    <col min="14" max="14" width="34.54296875" style="234" customWidth="1"/>
    <col min="15" max="18" width="5" style="234" customWidth="1"/>
    <col min="19" max="16384" width="47.81640625" style="1"/>
  </cols>
  <sheetData>
    <row r="3" spans="1:18" ht="12.75" customHeight="1" x14ac:dyDescent="0.3">
      <c r="G3" s="236"/>
      <c r="H3" s="236"/>
      <c r="I3" s="236"/>
      <c r="J3" s="236"/>
      <c r="K3" s="236"/>
      <c r="L3" s="236"/>
      <c r="M3" s="236"/>
    </row>
    <row r="4" spans="1:18" ht="12.75" customHeight="1" x14ac:dyDescent="0.3">
      <c r="F4" s="375" t="s">
        <v>26</v>
      </c>
      <c r="G4" s="375"/>
      <c r="H4" s="375"/>
      <c r="I4" s="375"/>
      <c r="J4" s="375"/>
      <c r="K4" s="375"/>
      <c r="L4" s="375"/>
      <c r="M4" s="375"/>
    </row>
    <row r="5" spans="1:18" x14ac:dyDescent="0.3">
      <c r="F5" s="375"/>
      <c r="G5" s="375"/>
      <c r="H5" s="375"/>
      <c r="I5" s="375"/>
      <c r="J5" s="375"/>
      <c r="K5" s="375"/>
      <c r="L5" s="375"/>
      <c r="M5" s="375"/>
    </row>
    <row r="6" spans="1:18" ht="15" customHeight="1" thickBot="1" x14ac:dyDescent="0.35">
      <c r="F6" s="400" t="s">
        <v>492</v>
      </c>
      <c r="G6" s="401"/>
      <c r="H6" s="401"/>
      <c r="I6" s="401"/>
      <c r="J6" s="401"/>
      <c r="K6" s="401"/>
      <c r="L6" s="401"/>
      <c r="M6" s="401"/>
    </row>
    <row r="7" spans="1:18" ht="16" thickBot="1" x14ac:dyDescent="0.35">
      <c r="B7" s="237" t="s">
        <v>17</v>
      </c>
      <c r="C7" s="414">
        <f ca="1">TODAY()+2</f>
        <v>44811</v>
      </c>
      <c r="D7" s="415"/>
      <c r="E7" s="238" t="s">
        <v>16</v>
      </c>
      <c r="F7" s="382"/>
      <c r="G7" s="383"/>
      <c r="H7" s="383"/>
      <c r="I7" s="384"/>
      <c r="J7" s="239" t="s">
        <v>111</v>
      </c>
      <c r="K7" s="423"/>
      <c r="L7" s="424"/>
      <c r="M7" s="240" t="s">
        <v>39</v>
      </c>
      <c r="N7" s="427"/>
      <c r="O7" s="428"/>
      <c r="P7" s="428"/>
      <c r="Q7" s="428"/>
      <c r="R7" s="429"/>
    </row>
    <row r="8" spans="1:18" ht="21" customHeight="1" thickBot="1" x14ac:dyDescent="0.35">
      <c r="B8" s="412" t="s">
        <v>18</v>
      </c>
      <c r="C8" s="413"/>
      <c r="D8" s="413"/>
      <c r="E8" s="376"/>
      <c r="F8" s="376"/>
      <c r="G8" s="394" t="s">
        <v>15</v>
      </c>
      <c r="H8" s="395"/>
      <c r="I8" s="396"/>
      <c r="J8" s="397"/>
      <c r="K8" s="398"/>
      <c r="L8" s="398"/>
      <c r="M8" s="399"/>
      <c r="N8" s="431" t="s">
        <v>115</v>
      </c>
      <c r="O8" s="432"/>
      <c r="P8" s="432"/>
      <c r="Q8" s="432"/>
      <c r="R8" s="433"/>
    </row>
    <row r="9" spans="1:18" x14ac:dyDescent="0.3">
      <c r="B9" s="241"/>
      <c r="C9" s="242"/>
      <c r="D9" s="242"/>
      <c r="E9" s="377"/>
      <c r="F9" s="377"/>
      <c r="G9" s="388" t="s">
        <v>23</v>
      </c>
      <c r="H9" s="389"/>
      <c r="I9" s="390"/>
      <c r="J9" s="243"/>
      <c r="K9" s="244"/>
      <c r="L9" s="244"/>
      <c r="M9" s="244"/>
      <c r="N9" s="245" t="s">
        <v>28</v>
      </c>
      <c r="O9" s="434"/>
      <c r="P9" s="434"/>
      <c r="Q9" s="434"/>
      <c r="R9" s="435"/>
    </row>
    <row r="10" spans="1:18" x14ac:dyDescent="0.3">
      <c r="B10" s="425" t="s">
        <v>29</v>
      </c>
      <c r="C10" s="426"/>
      <c r="D10" s="426"/>
      <c r="E10" s="378"/>
      <c r="F10" s="378"/>
      <c r="G10" s="385" t="s">
        <v>24</v>
      </c>
      <c r="H10" s="386"/>
      <c r="I10" s="387"/>
      <c r="J10" s="246"/>
      <c r="K10" s="362"/>
      <c r="L10" s="362"/>
      <c r="M10" s="363"/>
      <c r="N10" s="245" t="s">
        <v>20</v>
      </c>
      <c r="O10" s="434"/>
      <c r="P10" s="434"/>
      <c r="Q10" s="434"/>
      <c r="R10" s="435"/>
    </row>
    <row r="11" spans="1:18" ht="24.75" customHeight="1" thickBot="1" x14ac:dyDescent="0.35">
      <c r="B11" s="416" t="s">
        <v>19</v>
      </c>
      <c r="C11" s="417"/>
      <c r="D11" s="417"/>
      <c r="E11" s="379"/>
      <c r="F11" s="379"/>
      <c r="G11" s="391" t="s">
        <v>30</v>
      </c>
      <c r="H11" s="392"/>
      <c r="I11" s="393"/>
      <c r="J11" s="380"/>
      <c r="K11" s="380"/>
      <c r="L11" s="380"/>
      <c r="M11" s="381"/>
      <c r="N11" s="436" t="s">
        <v>68</v>
      </c>
      <c r="O11" s="417"/>
      <c r="P11" s="417"/>
      <c r="Q11" s="417"/>
      <c r="R11" s="437"/>
    </row>
    <row r="12" spans="1:18" ht="21" customHeight="1" thickBot="1" x14ac:dyDescent="0.35">
      <c r="B12" s="430" t="s">
        <v>472</v>
      </c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</row>
    <row r="13" spans="1:18" s="23" customFormat="1" ht="13.5" thickBot="1" x14ac:dyDescent="0.4">
      <c r="A13" s="235"/>
      <c r="B13" s="422" t="s">
        <v>0</v>
      </c>
      <c r="C13" s="421"/>
      <c r="D13" s="247" t="s">
        <v>1</v>
      </c>
      <c r="E13" s="420" t="s">
        <v>31</v>
      </c>
      <c r="F13" s="421"/>
      <c r="G13" s="247" t="s">
        <v>2</v>
      </c>
      <c r="H13" s="247" t="s">
        <v>3</v>
      </c>
      <c r="I13" s="247" t="s">
        <v>4</v>
      </c>
      <c r="J13" s="248" t="s">
        <v>5</v>
      </c>
      <c r="K13" s="249" t="s">
        <v>0</v>
      </c>
      <c r="L13" s="249" t="s">
        <v>1</v>
      </c>
      <c r="M13" s="420" t="s">
        <v>31</v>
      </c>
      <c r="N13" s="421"/>
      <c r="O13" s="247" t="s">
        <v>2</v>
      </c>
      <c r="P13" s="247" t="s">
        <v>3</v>
      </c>
      <c r="Q13" s="247" t="s">
        <v>4</v>
      </c>
      <c r="R13" s="248" t="s">
        <v>5</v>
      </c>
    </row>
    <row r="14" spans="1:18" x14ac:dyDescent="0.3">
      <c r="B14" s="406">
        <v>110940</v>
      </c>
      <c r="C14" s="407"/>
      <c r="D14" s="250">
        <f>VLOOKUP(B14,'MAESTRA NO TOCAR'!A:B,2,0)</f>
        <v>103968</v>
      </c>
      <c r="E14" s="360" t="str">
        <f>VLOOKUP(B14,'MAESTRA NO TOCAR'!A:C,3,0)</f>
        <v>ATROPINA SULFATO 1MG/ML SOL INY</v>
      </c>
      <c r="F14" s="361"/>
      <c r="G14" s="250">
        <f>VLOOKUP(B14,'MAESTRA NO TOCAR'!A:D,4,0)</f>
        <v>1</v>
      </c>
      <c r="H14" s="250"/>
      <c r="I14" s="250"/>
      <c r="J14" s="251"/>
      <c r="K14" s="252">
        <v>107205</v>
      </c>
      <c r="L14" s="250">
        <f>VLOOKUP(K14,'MAESTRA NO TOCAR'!A:B,2,0)</f>
        <v>336699</v>
      </c>
      <c r="M14" s="360" t="str">
        <f>VLOOKUP(K14,'MAESTRA NO TOCAR'!A:C,3,0)</f>
        <v>TUBO ENDOTRAQUEAL CON BALON REF 86111 SOB 7.0FR</v>
      </c>
      <c r="N14" s="361"/>
      <c r="O14" s="250">
        <f>VLOOKUP(K14,'MAESTRA NO TOCAR'!A:D,4,0)</f>
        <v>1</v>
      </c>
      <c r="P14" s="253"/>
      <c r="Q14" s="253"/>
      <c r="R14" s="254"/>
    </row>
    <row r="15" spans="1:18" x14ac:dyDescent="0.3">
      <c r="B15" s="406">
        <v>388890</v>
      </c>
      <c r="C15" s="407"/>
      <c r="D15" s="250">
        <f>VLOOKUP(B15,'MAESTRA NO TOCAR'!A:B,2,0)</f>
        <v>207008</v>
      </c>
      <c r="E15" s="360" t="str">
        <f>VLOOKUP(B15,'MAESTRA NO TOCAR'!A:C,3,0)</f>
        <v>BUPINEST 75MG/10ML(0.75%) SOL INY</v>
      </c>
      <c r="F15" s="361"/>
      <c r="G15" s="250">
        <f>VLOOKUP(B15,'MAESTRA NO TOCAR'!A:D,4,0)</f>
        <v>3</v>
      </c>
      <c r="H15" s="250"/>
      <c r="I15" s="250"/>
      <c r="J15" s="251"/>
      <c r="K15" s="255">
        <v>107206</v>
      </c>
      <c r="L15" s="250">
        <f>VLOOKUP(K15,'MAESTRA NO TOCAR'!A:B,2,0)</f>
        <v>336714</v>
      </c>
      <c r="M15" s="256" t="str">
        <f>VLOOKUP(K15,'MAESTRA NO TOCAR'!A:C,3,0)</f>
        <v>TUBO ENDOTRAQUEAL CON BALON REF 86112 SOB 7.5FR</v>
      </c>
      <c r="N15" s="257"/>
      <c r="O15" s="250">
        <f>VLOOKUP(K15,'MAESTRA NO TOCAR'!A:D,4,0)</f>
        <v>1</v>
      </c>
      <c r="P15" s="250"/>
      <c r="Q15" s="250"/>
      <c r="R15" s="251"/>
    </row>
    <row r="16" spans="1:18" x14ac:dyDescent="0.3">
      <c r="B16" s="406">
        <v>64736</v>
      </c>
      <c r="C16" s="407"/>
      <c r="D16" s="250">
        <f>VLOOKUP(B16,'MAESTRA NO TOCAR'!A:B,2,0)</f>
        <v>208096</v>
      </c>
      <c r="E16" s="360" t="str">
        <f>VLOOKUP(B16,'MAESTRA NO TOCAR'!A:C,3,0)</f>
        <v>BUPIROP PESADO (20+320)MG/4ML(0.5+8)% SOL INY</v>
      </c>
      <c r="F16" s="361"/>
      <c r="G16" s="250">
        <f>VLOOKUP(B16,'MAESTRA NO TOCAR'!A:D,4,0)</f>
        <v>1</v>
      </c>
      <c r="H16" s="250"/>
      <c r="I16" s="250"/>
      <c r="J16" s="251"/>
      <c r="K16" s="255">
        <v>107207</v>
      </c>
      <c r="L16" s="250">
        <f>VLOOKUP(K16,'MAESTRA NO TOCAR'!A:B,2,0)</f>
        <v>336715</v>
      </c>
      <c r="M16" s="256" t="str">
        <f>VLOOKUP(K16,'MAESTRA NO TOCAR'!A:C,3,0)</f>
        <v>TUBO ENDOTRAQUEAL CON BALON REF 86113 SOB 8.0FR</v>
      </c>
      <c r="N16" s="257"/>
      <c r="O16" s="250">
        <f>VLOOKUP(K16,'MAESTRA NO TOCAR'!A:D,4,0)</f>
        <v>1</v>
      </c>
      <c r="P16" s="250"/>
      <c r="Q16" s="250"/>
      <c r="R16" s="251"/>
    </row>
    <row r="17" spans="2:18" x14ac:dyDescent="0.3">
      <c r="B17" s="406">
        <v>388891</v>
      </c>
      <c r="C17" s="407"/>
      <c r="D17" s="250">
        <f>VLOOKUP(B17,'MAESTRA NO TOCAR'!A:B,2,0)</f>
        <v>213853</v>
      </c>
      <c r="E17" s="360" t="str">
        <f>VLOOKUP(B17,'MAESTRA NO TOCAR'!A:C,3,0)</f>
        <v>BUPIROP SE S/P 50MG/10ML(5MG/ML) SOL INY</v>
      </c>
      <c r="F17" s="361"/>
      <c r="G17" s="250">
        <f>VLOOKUP(B17,'MAESTRA NO TOCAR'!A:D,4,0)</f>
        <v>2</v>
      </c>
      <c r="H17" s="250"/>
      <c r="I17" s="250"/>
      <c r="J17" s="251"/>
      <c r="K17" s="258">
        <v>116840</v>
      </c>
      <c r="L17" s="259">
        <f>VLOOKUP(K17,'MAESTRA NO TOCAR'!A:B,2,0)</f>
        <v>340810</v>
      </c>
      <c r="M17" s="260" t="s">
        <v>481</v>
      </c>
      <c r="N17" s="261"/>
      <c r="O17" s="262">
        <v>1</v>
      </c>
      <c r="P17" s="263"/>
      <c r="Q17" s="263"/>
      <c r="R17" s="264"/>
    </row>
    <row r="18" spans="2:18" x14ac:dyDescent="0.3">
      <c r="B18" s="418">
        <v>166164</v>
      </c>
      <c r="C18" s="419"/>
      <c r="D18" s="259">
        <f>VLOOKUP(B18,'MAESTRA NO TOCAR'!A:B,2,0)</f>
        <v>105358</v>
      </c>
      <c r="E18" s="373" t="str">
        <f>VLOOKUP(B18,'MAESTRA NO TOCAR'!A:C,3,0)</f>
        <v>CEFAZOLINA 1GR POLV INY INST CAJ X 10VIAL VITALIS</v>
      </c>
      <c r="F18" s="374"/>
      <c r="G18" s="262">
        <f>VLOOKUP(B18,'MAESTRA NO TOCAR'!A:D,4,0)</f>
        <v>2</v>
      </c>
      <c r="H18" s="263"/>
      <c r="I18" s="263"/>
      <c r="J18" s="264"/>
      <c r="K18" s="258">
        <v>119932</v>
      </c>
      <c r="L18" s="259">
        <f>VLOOKUP(K18,'MAESTRA NO TOCAR'!A:B,2,0)</f>
        <v>343983</v>
      </c>
      <c r="M18" s="260" t="str">
        <f>VLOOKUP(K18,'MAESTRA NO TOCAR'!A:C,3,0)</f>
        <v>MEDIA ANTIEMBOLICA MUSLO LARGA REGULAR BN EXENTO-DC.417/2020</v>
      </c>
      <c r="N18" s="261"/>
      <c r="O18" s="262">
        <f>VLOOKUP(K18,'MAESTRA NO TOCAR'!A:D,4,0)</f>
        <v>1</v>
      </c>
      <c r="P18" s="263"/>
      <c r="Q18" s="263"/>
      <c r="R18" s="264"/>
    </row>
    <row r="19" spans="2:18" ht="15" customHeight="1" x14ac:dyDescent="0.3">
      <c r="B19" s="418">
        <v>127697</v>
      </c>
      <c r="C19" s="419"/>
      <c r="D19" s="259">
        <f>VLOOKUP(B19,'MAESTRA NO TOCAR'!A:B,2,0)</f>
        <v>104517</v>
      </c>
      <c r="E19" s="373" t="str">
        <f>VLOOKUP(B19,'MAESTRA NO TOCAR'!A:C,3,0)</f>
        <v>RPQ ACETAMINOFEN 500MG TAB INST</v>
      </c>
      <c r="F19" s="374"/>
      <c r="G19" s="262">
        <f>VLOOKUP(B19,'MAESTRA NO TOCAR'!A:D,4,0)</f>
        <v>2</v>
      </c>
      <c r="H19" s="263"/>
      <c r="I19" s="263"/>
      <c r="J19" s="264"/>
      <c r="K19" s="255">
        <v>145922</v>
      </c>
      <c r="L19" s="250">
        <f>VLOOKUP(K19,'MAESTRA NO TOCAR'!A:B,2,0)</f>
        <v>353355</v>
      </c>
      <c r="M19" s="256" t="str">
        <f>VLOOKUP(K19,'MAESTRA NO TOCAR'!A:C,3,0)</f>
        <v>TUBO SUCCION CON CONECTOR REF 8888301614  6MM X 3.1MM</v>
      </c>
      <c r="N19" s="257"/>
      <c r="O19" s="250">
        <f>VLOOKUP(K19,'MAESTRA NO TOCAR'!A:D,4,0)</f>
        <v>2</v>
      </c>
      <c r="P19" s="250"/>
      <c r="Q19" s="250"/>
      <c r="R19" s="251"/>
    </row>
    <row r="20" spans="2:18" x14ac:dyDescent="0.3">
      <c r="B20" s="406">
        <v>166495</v>
      </c>
      <c r="C20" s="407"/>
      <c r="D20" s="250">
        <f>VLOOKUP(B20,'MAESTRA NO TOCAR'!A:B,2,0)</f>
        <v>105327</v>
      </c>
      <c r="E20" s="360" t="str">
        <f>VLOOKUP(B20,'MAESTRA NO TOCAR'!A:C,3,0)</f>
        <v>DEXAMETASONA 8MG/2ML(4MG/ML) SOL INY INST</v>
      </c>
      <c r="F20" s="361"/>
      <c r="G20" s="250">
        <f>VLOOKUP(B20,'MAESTRA NO TOCAR'!A:D,4,0)</f>
        <v>1</v>
      </c>
      <c r="H20" s="250"/>
      <c r="I20" s="250"/>
      <c r="J20" s="251"/>
      <c r="K20" s="265"/>
      <c r="L20" s="266"/>
      <c r="M20" s="267"/>
      <c r="N20" s="268"/>
      <c r="O20" s="266">
        <f>VLOOKUP(K20,'MAESTRA NO TOCAR'!A:D,4,0)</f>
        <v>0</v>
      </c>
      <c r="P20" s="266"/>
      <c r="Q20" s="266"/>
      <c r="R20" s="269"/>
    </row>
    <row r="21" spans="2:18" x14ac:dyDescent="0.3">
      <c r="B21" s="406">
        <v>126102</v>
      </c>
      <c r="C21" s="407"/>
      <c r="D21" s="250">
        <f>VLOOKUP(B21,'MAESTRA NO TOCAR'!A:B,2,0)</f>
        <v>105214</v>
      </c>
      <c r="E21" s="360" t="str">
        <f>VLOOKUP(B21,'MAESTRA NO TOCAR'!A:C,3,0)</f>
        <v>ETILEFRINA 10MG/ML SOL INY</v>
      </c>
      <c r="F21" s="361"/>
      <c r="G21" s="250">
        <f>VLOOKUP(B21,'MAESTRA NO TOCAR'!A:D,4,0)</f>
        <v>1</v>
      </c>
      <c r="H21" s="250"/>
      <c r="I21" s="250"/>
      <c r="J21" s="251"/>
      <c r="K21" s="255">
        <v>23672</v>
      </c>
      <c r="L21" s="250">
        <f>VLOOKUP(K21,'MAESTRA NO TOCAR'!A:B,2,0)</f>
        <v>310347</v>
      </c>
      <c r="M21" s="256" t="str">
        <f>VLOOKUP(K21,'MAESTRA NO TOCAR'!A:C,3,0)</f>
        <v>EQUIPO EN Y TUR IRRIGACION REF ARC4005</v>
      </c>
      <c r="N21" s="257"/>
      <c r="O21" s="250">
        <f>VLOOKUP(K21,'MAESTRA NO TOCAR'!A:D,4,0)</f>
        <v>1</v>
      </c>
      <c r="P21" s="250"/>
      <c r="Q21" s="250"/>
      <c r="R21" s="251"/>
    </row>
    <row r="22" spans="2:18" x14ac:dyDescent="0.3">
      <c r="B22" s="406">
        <v>145372</v>
      </c>
      <c r="C22" s="407"/>
      <c r="D22" s="250">
        <f>VLOOKUP(B22,'MAESTRA NO TOCAR'!A:B,2,0)</f>
        <v>105232</v>
      </c>
      <c r="E22" s="360" t="str">
        <f>VLOOKUP(B22,'MAESTRA NO TOCAR'!A:C,3,0)</f>
        <v>DIPIRONA SODICA 2.5GR/5ML(0.5GR/ML) SOL INY INST CAJ X 100AMP FARMIONNI SCALPI SA</v>
      </c>
      <c r="F22" s="361"/>
      <c r="G22" s="250">
        <f>VLOOKUP(B22,'MAESTRA NO TOCAR'!A:D,4,0)</f>
        <v>1</v>
      </c>
      <c r="H22" s="250"/>
      <c r="I22" s="250"/>
      <c r="J22" s="251"/>
      <c r="K22" s="255">
        <v>158514</v>
      </c>
      <c r="L22" s="250">
        <f>VLOOKUP(K22,'MAESTRA NO TOCAR'!A:B,2,0)</f>
        <v>353757</v>
      </c>
      <c r="M22" s="256" t="str">
        <f>VLOOKUP(K22,'MAESTRA NO TOCAR'!A:C,3,0)</f>
        <v>APOSITO TEGADERM REF 1626W (10CM X 12CM)</v>
      </c>
      <c r="N22" s="257"/>
      <c r="O22" s="250">
        <f>VLOOKUP(K22,'MAESTRA NO TOCAR'!A:D,4,0)</f>
        <v>1</v>
      </c>
      <c r="P22" s="250"/>
      <c r="Q22" s="250"/>
      <c r="R22" s="251"/>
    </row>
    <row r="23" spans="2:18" x14ac:dyDescent="0.3">
      <c r="B23" s="406">
        <v>20041</v>
      </c>
      <c r="C23" s="407"/>
      <c r="D23" s="250">
        <f>VLOOKUP(B23,'MAESTRA NO TOCAR'!A:B,2,0)</f>
        <v>201643</v>
      </c>
      <c r="E23" s="360" t="str">
        <f>VLOOKUP(B23,'MAESTRA NO TOCAR'!A:C,3,0)</f>
        <v>ONDAX 8MG/4ML(2MG/ML) SOL INY INST AMP</v>
      </c>
      <c r="F23" s="361"/>
      <c r="G23" s="250">
        <f>VLOOKUP(B23,'MAESTRA NO TOCAR'!A:D,4,0)</f>
        <v>1</v>
      </c>
      <c r="H23" s="250"/>
      <c r="I23" s="250"/>
      <c r="J23" s="251"/>
      <c r="K23" s="255">
        <v>22361</v>
      </c>
      <c r="L23" s="250">
        <f>VLOOKUP(K23,'MAESTRA NO TOCAR'!A:B,2,0)</f>
        <v>300527</v>
      </c>
      <c r="M23" s="256" t="str">
        <f>VLOOKUP(K23,'MAESTRA NO TOCAR'!A:C,3,0)</f>
        <v>APOSITO TEGADERM + FILM REF 1628 (15CM X 20CM)</v>
      </c>
      <c r="N23" s="257"/>
      <c r="O23" s="250">
        <f>VLOOKUP(K23,'MAESTRA NO TOCAR'!A:D,4,0)</f>
        <v>1</v>
      </c>
      <c r="P23" s="250"/>
      <c r="Q23" s="250"/>
      <c r="R23" s="251"/>
    </row>
    <row r="24" spans="2:18" ht="15" customHeight="1" x14ac:dyDescent="0.3">
      <c r="B24" s="406">
        <v>17809</v>
      </c>
      <c r="C24" s="407"/>
      <c r="D24" s="250">
        <f>VLOOKUP(B24,'MAESTRA NO TOCAR'!A:B,2,0)</f>
        <v>100513</v>
      </c>
      <c r="E24" s="360" t="str">
        <f>VLOOKUP(B24,'MAESTRA NO TOCAR'!A:C,3,0)</f>
        <v>KETOROLACO 30MG/ML SOL INY INST</v>
      </c>
      <c r="F24" s="361"/>
      <c r="G24" s="250">
        <f>VLOOKUP(B24,'MAESTRA NO TOCAR'!A:D,4,0)</f>
        <v>2</v>
      </c>
      <c r="H24" s="250"/>
      <c r="I24" s="250"/>
      <c r="J24" s="251"/>
      <c r="K24" s="255">
        <v>169462</v>
      </c>
      <c r="L24" s="250">
        <f>VLOOKUP(K24,'MAESTRA NO TOCAR'!A:B,2,0)</f>
        <v>358268</v>
      </c>
      <c r="M24" s="256" t="str">
        <f>VLOOKUP(K24,'MAESTRA NO TOCAR'!A:C,3,0)</f>
        <v>V ALGODON LAMINADO ESTERIL 6PULG X 5YAR REF 513 SOB X 1</v>
      </c>
      <c r="N24" s="256"/>
      <c r="O24" s="250">
        <v>3</v>
      </c>
      <c r="P24" s="250"/>
      <c r="Q24" s="250"/>
      <c r="R24" s="251"/>
    </row>
    <row r="25" spans="2:18" x14ac:dyDescent="0.3">
      <c r="B25" s="406">
        <v>135679</v>
      </c>
      <c r="C25" s="407"/>
      <c r="D25" s="250">
        <f>VLOOKUP(B25,'MAESTRA NO TOCAR'!A:B,2,0)</f>
        <v>212916</v>
      </c>
      <c r="E25" s="360" t="str">
        <f>VLOOKUP(B25,'MAESTRA NO TOCAR'!A:C,3,0)</f>
        <v>SERAFOL 200MG/20ML(1%) EMUL INY INST</v>
      </c>
      <c r="F25" s="361"/>
      <c r="G25" s="250">
        <f>VLOOKUP(B25,'MAESTRA NO TOCAR'!A:D,4,0)</f>
        <v>1</v>
      </c>
      <c r="H25" s="250"/>
      <c r="I25" s="250"/>
      <c r="J25" s="251"/>
      <c r="K25" s="255">
        <v>387783</v>
      </c>
      <c r="L25" s="250">
        <f>VLOOKUP(K25,'MAESTRA NO TOCAR'!A:B,2,0)</f>
        <v>0</v>
      </c>
      <c r="M25" s="256" t="str">
        <f>VLOOKUP(K25,'MAESTRA NO TOCAR'!A:C,3,0)</f>
        <v>V ELASTICA BLANCA ESTERIL 6PULG X 5YARD</v>
      </c>
      <c r="N25" s="257"/>
      <c r="O25" s="250">
        <f>VLOOKUP(K25,'MAESTRA NO TOCAR'!A:D,4,0)</f>
        <v>3</v>
      </c>
      <c r="P25" s="250"/>
      <c r="Q25" s="250"/>
      <c r="R25" s="251"/>
    </row>
    <row r="26" spans="2:18" x14ac:dyDescent="0.3">
      <c r="B26" s="406">
        <v>388811</v>
      </c>
      <c r="C26" s="407"/>
      <c r="D26" s="250">
        <f>VLOOKUP(B26,'MAESTRA NO TOCAR'!A:B,2,0)</f>
        <v>203031</v>
      </c>
      <c r="E26" s="360" t="str">
        <f>VLOOKUP(B26,'MAESTRA NO TOCAR'!A:C,3,0)</f>
        <v>ROXICAINA SE 100MG/10ML(1%) SOL INY</v>
      </c>
      <c r="F26" s="361"/>
      <c r="G26" s="250">
        <f>VLOOKUP(B26,'MAESTRA NO TOCAR'!A:D,4,0)</f>
        <v>2</v>
      </c>
      <c r="H26" s="250"/>
      <c r="I26" s="250"/>
      <c r="J26" s="251"/>
      <c r="K26" s="255">
        <v>113818</v>
      </c>
      <c r="L26" s="250">
        <f>VLOOKUP(K26,'MAESTRA NO TOCAR'!A:B,2,0)</f>
        <v>340081</v>
      </c>
      <c r="M26" s="256" t="str">
        <f>VLOOKUP(K26,'MAESTRA NO TOCAR'!A:C,3,0)</f>
        <v>HOJA BISTURI  CAJ X 100 PARAMOUNT  No11</v>
      </c>
      <c r="N26" s="257"/>
      <c r="O26" s="250">
        <f>VLOOKUP(K26,'MAESTRA NO TOCAR'!A:D,4,0)</f>
        <v>1</v>
      </c>
      <c r="P26" s="250"/>
      <c r="Q26" s="250"/>
      <c r="R26" s="251"/>
    </row>
    <row r="27" spans="2:18" x14ac:dyDescent="0.3">
      <c r="B27" s="406">
        <v>168772</v>
      </c>
      <c r="C27" s="407"/>
      <c r="D27" s="250">
        <f>VLOOKUP(B27,'MAESTRA NO TOCAR'!A:B,2,0)</f>
        <v>105403</v>
      </c>
      <c r="E27" s="360" t="str">
        <f>VLOOKUP(B27,'MAESTRA NO TOCAR'!A:C,3,0)</f>
        <v>LIDOCAINA 2% SOL INY  CAJ X 50AMP X 10ML</v>
      </c>
      <c r="F27" s="361"/>
      <c r="G27" s="250">
        <f>VLOOKUP(B27,'MAESTRA NO TOCAR'!A:D,4,0)</f>
        <v>1</v>
      </c>
      <c r="H27" s="250"/>
      <c r="I27" s="250"/>
      <c r="J27" s="251"/>
      <c r="K27" s="255">
        <v>113820</v>
      </c>
      <c r="L27" s="250">
        <f>VLOOKUP(K27,'MAESTRA NO TOCAR'!A:B,2,0)</f>
        <v>340083</v>
      </c>
      <c r="M27" s="256" t="str">
        <f>VLOOKUP(K27,'MAESTRA NO TOCAR'!A:C,3,0)</f>
        <v>HOJA BISTURI  CAJ X 100 PARAMOUNT  No15</v>
      </c>
      <c r="N27" s="257"/>
      <c r="O27" s="250">
        <f>VLOOKUP(K27,'MAESTRA NO TOCAR'!A:D,4,0)</f>
        <v>2</v>
      </c>
      <c r="P27" s="250"/>
      <c r="Q27" s="250"/>
      <c r="R27" s="251"/>
    </row>
    <row r="28" spans="2:18" x14ac:dyDescent="0.3">
      <c r="B28" s="406">
        <v>388832</v>
      </c>
      <c r="C28" s="407"/>
      <c r="D28" s="250">
        <f>VLOOKUP(B28,'MAESTRA NO TOCAR'!A:B,2,0)</f>
        <v>105421</v>
      </c>
      <c r="E28" s="360" t="str">
        <f>VLOOKUP(B28,'MAESTRA NO TOCAR'!A:C,3,0)</f>
        <v xml:space="preserve">LACTATO DE RINGER (SOLUCION HARTMAN) SOL INY 500ML </v>
      </c>
      <c r="F28" s="361"/>
      <c r="G28" s="250">
        <f>VLOOKUP(B28,'MAESTRA NO TOCAR'!A:D,4,0)</f>
        <v>3</v>
      </c>
      <c r="H28" s="250"/>
      <c r="I28" s="250"/>
      <c r="J28" s="251"/>
      <c r="K28" s="255">
        <v>158515</v>
      </c>
      <c r="L28" s="250">
        <f>VLOOKUP(K28,'MAESTRA NO TOCAR'!A:B,2,0)</f>
        <v>353758</v>
      </c>
      <c r="M28" s="256" t="str">
        <f>VLOOKUP(K28,'MAESTRA NO TOCAR'!A:C,3,0)</f>
        <v>PROLENE 3-0 PS-1-45CM AZUL REF P8663T</v>
      </c>
      <c r="N28" s="257"/>
      <c r="O28" s="250">
        <f>VLOOKUP(K28,'MAESTRA NO TOCAR'!A:D,4,0)</f>
        <v>2</v>
      </c>
      <c r="P28" s="250"/>
      <c r="Q28" s="250"/>
      <c r="R28" s="251"/>
    </row>
    <row r="29" spans="2:18" ht="13.5" thickBot="1" x14ac:dyDescent="0.35">
      <c r="B29" s="418">
        <v>388835</v>
      </c>
      <c r="C29" s="419"/>
      <c r="D29" s="259">
        <f>VLOOKUP(B29,'MAESTRA NO TOCAR'!A:B,2,0)</f>
        <v>105422</v>
      </c>
      <c r="E29" s="373" t="str">
        <f>VLOOKUP(B29,'MAESTRA NO TOCAR'!A:C,3,0)</f>
        <v>CLORURO DE SODIO LIBRE DE PVC 0.9% SOL INY 250ML</v>
      </c>
      <c r="F29" s="374"/>
      <c r="G29" s="262">
        <f>VLOOKUP(B29,'MAESTRA NO TOCAR'!A:D,4,0)</f>
        <v>4</v>
      </c>
      <c r="H29" s="263"/>
      <c r="I29" s="263"/>
      <c r="J29" s="264"/>
      <c r="K29" s="270">
        <v>72905</v>
      </c>
      <c r="L29" s="250">
        <f>VLOOKUP(K29,'MAESTRA NO TOCAR'!A:B,2,0)</f>
        <v>317514</v>
      </c>
      <c r="M29" s="256" t="str">
        <f>VLOOKUP(K29,'MAESTRA NO TOCAR'!A:C,3,0)</f>
        <v>LINER SEMI-RIGIDO SOLIDIFICANT  3000ML + 1000ML</v>
      </c>
      <c r="N29" s="257"/>
      <c r="O29" s="250" t="s">
        <v>70</v>
      </c>
      <c r="P29" s="250" t="s">
        <v>70</v>
      </c>
      <c r="Q29" s="250" t="s">
        <v>70</v>
      </c>
      <c r="R29" s="251" t="s">
        <v>70</v>
      </c>
    </row>
    <row r="30" spans="2:18" ht="13.5" thickBot="1" x14ac:dyDescent="0.35">
      <c r="B30" s="406">
        <v>156605</v>
      </c>
      <c r="C30" s="407"/>
      <c r="D30" s="250">
        <f>VLOOKUP(B30,'MAESTRA NO TOCAR'!A:B,2,0)</f>
        <v>0</v>
      </c>
      <c r="E30" s="360" t="str">
        <f>VLOOKUP(B30,'MAESTRA NO TOCAR'!A:C,3,0)</f>
        <v>AGUJA HIPODERMICA 16G X 1.1/2 PULG</v>
      </c>
      <c r="F30" s="361"/>
      <c r="G30" s="250">
        <f>VLOOKUP(B30,'MAESTRA NO TOCAR'!A:D,4,0)</f>
        <v>3</v>
      </c>
      <c r="H30" s="250"/>
      <c r="I30" s="250"/>
      <c r="J30" s="251"/>
      <c r="K30" s="357" t="s">
        <v>52</v>
      </c>
      <c r="L30" s="358"/>
      <c r="M30" s="358"/>
      <c r="N30" s="358"/>
      <c r="O30" s="358"/>
      <c r="P30" s="358"/>
      <c r="Q30" s="358"/>
      <c r="R30" s="359"/>
    </row>
    <row r="31" spans="2:18" x14ac:dyDescent="0.3">
      <c r="B31" s="406">
        <v>156755</v>
      </c>
      <c r="C31" s="407"/>
      <c r="D31" s="250">
        <f>VLOOKUP(B31,'MAESTRA NO TOCAR'!A:B,2,0)</f>
        <v>0</v>
      </c>
      <c r="E31" s="360" t="str">
        <f>VLOOKUP(B31,'MAESTRA NO TOCAR'!A:C,3,0)</f>
        <v>AGUJA HIPODERMICA 18G X 1 1/2 PULG</v>
      </c>
      <c r="F31" s="361"/>
      <c r="G31" s="250">
        <f>VLOOKUP(B31,'MAESTRA NO TOCAR'!A:D,4,0)</f>
        <v>3</v>
      </c>
      <c r="H31" s="250"/>
      <c r="I31" s="250"/>
      <c r="J31" s="251"/>
      <c r="K31" s="271"/>
      <c r="L31" s="272">
        <v>31355</v>
      </c>
      <c r="M31" s="273" t="s">
        <v>6</v>
      </c>
      <c r="N31" s="274"/>
      <c r="O31" s="272"/>
      <c r="P31" s="272"/>
      <c r="Q31" s="272"/>
      <c r="R31" s="275"/>
    </row>
    <row r="32" spans="2:18" x14ac:dyDescent="0.3">
      <c r="B32" s="406">
        <v>110160</v>
      </c>
      <c r="C32" s="407"/>
      <c r="D32" s="250">
        <f>VLOOKUP(B32,'MAESTRA NO TOCAR'!A:B,2,0)</f>
        <v>347133</v>
      </c>
      <c r="E32" s="360" t="str">
        <f>VLOOKUP(B32,'MAESTRA NO TOCAR'!A:C,3,0)</f>
        <v>AGUJA HIPODERMICA 21X1 1/2 PULG</v>
      </c>
      <c r="F32" s="361"/>
      <c r="G32" s="250">
        <f>VLOOKUP(B32,'MAESTRA NO TOCAR'!A:D,4,0)</f>
        <v>3</v>
      </c>
      <c r="H32" s="250"/>
      <c r="I32" s="250"/>
      <c r="J32" s="251"/>
      <c r="K32" s="276" t="s">
        <v>7</v>
      </c>
      <c r="L32" s="250">
        <v>206938</v>
      </c>
      <c r="M32" s="256" t="s">
        <v>8</v>
      </c>
      <c r="N32" s="257"/>
      <c r="O32" s="250"/>
      <c r="P32" s="250"/>
      <c r="Q32" s="250"/>
      <c r="R32" s="251"/>
    </row>
    <row r="33" spans="2:18" x14ac:dyDescent="0.3">
      <c r="B33" s="406">
        <v>110161</v>
      </c>
      <c r="C33" s="407"/>
      <c r="D33" s="250">
        <f>VLOOKUP(B33,'MAESTRA NO TOCAR'!A:B,2,0)</f>
        <v>0</v>
      </c>
      <c r="E33" s="360" t="str">
        <f>VLOOKUP(B33,'MAESTRA NO TOCAR'!A:C,3,0)</f>
        <v>AGUJA HIPODERMICA 22X1 PULG</v>
      </c>
      <c r="F33" s="361"/>
      <c r="G33" s="250">
        <f>VLOOKUP(B33,'MAESTRA NO TOCAR'!A:D,4,0)</f>
        <v>3</v>
      </c>
      <c r="H33" s="250"/>
      <c r="I33" s="250"/>
      <c r="J33" s="250"/>
      <c r="K33" s="276" t="s">
        <v>9</v>
      </c>
      <c r="L33" s="250">
        <v>203206</v>
      </c>
      <c r="M33" s="256" t="s">
        <v>10</v>
      </c>
      <c r="N33" s="257"/>
      <c r="O33" s="250"/>
      <c r="P33" s="250"/>
      <c r="Q33" s="250"/>
      <c r="R33" s="251"/>
    </row>
    <row r="34" spans="2:18" ht="15" customHeight="1" x14ac:dyDescent="0.3">
      <c r="B34" s="277"/>
      <c r="C34" s="278"/>
      <c r="D34" s="266">
        <f>VLOOKUP(B34,'MAESTRA NO TOCAR'!A:B,2,0)</f>
        <v>0</v>
      </c>
      <c r="E34" s="410" t="str">
        <f>VLOOKUP(B34,'MAESTRA NO TOCAR'!A:C,3,0)</f>
        <v>ARTROSCOPIO</v>
      </c>
      <c r="F34" s="411"/>
      <c r="G34" s="266">
        <f>VLOOKUP(B34,'MAESTRA NO TOCAR'!A:D,4,0)</f>
        <v>0</v>
      </c>
      <c r="H34" s="266"/>
      <c r="I34" s="266"/>
      <c r="J34" s="279"/>
      <c r="K34" s="276"/>
      <c r="L34" s="250"/>
      <c r="M34" s="256" t="s">
        <v>11</v>
      </c>
      <c r="N34" s="257"/>
      <c r="O34" s="250"/>
      <c r="P34" s="250"/>
      <c r="Q34" s="250"/>
      <c r="R34" s="251"/>
    </row>
    <row r="35" spans="2:18" ht="15" customHeight="1" thickBot="1" x14ac:dyDescent="0.35">
      <c r="B35" s="280"/>
      <c r="C35" s="281"/>
      <c r="D35" s="266">
        <f>VLOOKUP(B35,'MAESTRA NO TOCAR'!A:B,2,0)</f>
        <v>0</v>
      </c>
      <c r="E35" s="410" t="str">
        <f>VLOOKUP(B35,'MAESTRA NO TOCAR'!A:C,3,0)</f>
        <v>ARTROSCOPIO</v>
      </c>
      <c r="F35" s="411"/>
      <c r="G35" s="266">
        <f>VLOOKUP(B35,'MAESTRA NO TOCAR'!A:D,4,0)</f>
        <v>0</v>
      </c>
      <c r="H35" s="282"/>
      <c r="I35" s="282"/>
      <c r="J35" s="283"/>
      <c r="K35" s="276"/>
      <c r="L35" s="250"/>
      <c r="M35" s="256" t="s">
        <v>75</v>
      </c>
      <c r="N35" s="257"/>
      <c r="O35" s="250"/>
      <c r="P35" s="250"/>
      <c r="Q35" s="250"/>
      <c r="R35" s="251"/>
    </row>
    <row r="36" spans="2:18" x14ac:dyDescent="0.3">
      <c r="B36" s="408">
        <v>142131</v>
      </c>
      <c r="C36" s="409"/>
      <c r="D36" s="250">
        <f>VLOOKUP(B36,'MAESTRA NO TOCAR'!A:B,2,0)</f>
        <v>352091</v>
      </c>
      <c r="E36" s="360" t="str">
        <f>VLOOKUP(B36,'MAESTRA NO TOCAR'!A:C,3,0)</f>
        <v>AGUJA STIMUPLEX 100mm ULTRA 360 REF 4892510-04</v>
      </c>
      <c r="F36" s="361"/>
      <c r="G36" s="250">
        <f>VLOOKUP(B36,'MAESTRA NO TOCAR'!A:D,4,0)</f>
        <v>1</v>
      </c>
      <c r="H36" s="253"/>
      <c r="I36" s="253"/>
      <c r="J36" s="254"/>
      <c r="K36" s="276"/>
      <c r="L36" s="250"/>
      <c r="M36" s="256" t="s">
        <v>74</v>
      </c>
      <c r="N36" s="257"/>
      <c r="O36" s="250"/>
      <c r="P36" s="250"/>
      <c r="Q36" s="250"/>
      <c r="R36" s="251"/>
    </row>
    <row r="37" spans="2:18" x14ac:dyDescent="0.3">
      <c r="B37" s="355">
        <v>22523</v>
      </c>
      <c r="C37" s="356"/>
      <c r="D37" s="250">
        <f>VLOOKUP(B37,'MAESTRA NO TOCAR'!A:B,2,0)</f>
        <v>300866</v>
      </c>
      <c r="E37" s="360" t="str">
        <f>VLOOKUP(B37,'MAESTRA NO TOCAR'!A:C,3,0)</f>
        <v>AGUJA SPINOCAN 27G X 3 1/2 PU REF 4503902</v>
      </c>
      <c r="F37" s="361"/>
      <c r="G37" s="250">
        <f>VLOOKUP(B37,'MAESTRA NO TOCAR'!A:D,4,0)</f>
        <v>1</v>
      </c>
      <c r="H37" s="250"/>
      <c r="I37" s="250"/>
      <c r="J37" s="251"/>
      <c r="K37" s="276"/>
      <c r="L37" s="250"/>
      <c r="M37" s="256" t="s">
        <v>73</v>
      </c>
      <c r="N37" s="257"/>
      <c r="O37" s="250"/>
      <c r="P37" s="250"/>
      <c r="Q37" s="250"/>
      <c r="R37" s="251"/>
    </row>
    <row r="38" spans="2:18" x14ac:dyDescent="0.3">
      <c r="B38" s="404">
        <v>169072</v>
      </c>
      <c r="C38" s="405"/>
      <c r="D38" s="259">
        <f>VLOOKUP(B38,'MAESTRA NO TOCAR'!A:B,2,0)</f>
        <v>357576</v>
      </c>
      <c r="E38" s="373" t="str">
        <f>VLOOKUP(B38,'MAESTRA NO TOCAR'!A:C,3,0)</f>
        <v>CATETER INTRAVENOSO PERIFERICO REF 381844 18G X 1.16PULG</v>
      </c>
      <c r="F38" s="374"/>
      <c r="G38" s="262">
        <f>VLOOKUP(B38,'MAESTRA NO TOCAR'!A:D,4,0)</f>
        <v>1</v>
      </c>
      <c r="H38" s="263"/>
      <c r="I38" s="263"/>
      <c r="J38" s="264"/>
      <c r="K38" s="276"/>
      <c r="L38" s="250"/>
      <c r="M38" s="256" t="s">
        <v>32</v>
      </c>
      <c r="N38" s="257"/>
      <c r="O38" s="250"/>
      <c r="P38" s="250"/>
      <c r="Q38" s="250"/>
      <c r="R38" s="251"/>
    </row>
    <row r="39" spans="2:18" x14ac:dyDescent="0.3">
      <c r="B39" s="404">
        <v>169071</v>
      </c>
      <c r="C39" s="405"/>
      <c r="D39" s="259">
        <f>VLOOKUP(B39,'MAESTRA NO TOCAR'!A:B,2,0)</f>
        <v>357585</v>
      </c>
      <c r="E39" s="373" t="str">
        <f>VLOOKUP(B39,'MAESTRA NO TOCAR'!A:C,3,0)</f>
        <v>CATETER INTRAVENOSO PERIFERICO REF 381834 20G X 1.16PULG</v>
      </c>
      <c r="F39" s="374"/>
      <c r="G39" s="262">
        <f>VLOOKUP(B39,'MAESTRA NO TOCAR'!A:D,4,0)</f>
        <v>1</v>
      </c>
      <c r="H39" s="263"/>
      <c r="I39" s="263"/>
      <c r="J39" s="264"/>
      <c r="K39" s="276"/>
      <c r="L39" s="250"/>
      <c r="M39" s="256" t="s">
        <v>13</v>
      </c>
      <c r="N39" s="257"/>
      <c r="O39" s="250"/>
      <c r="P39" s="250"/>
      <c r="Q39" s="250"/>
      <c r="R39" s="251"/>
    </row>
    <row r="40" spans="2:18" x14ac:dyDescent="0.3">
      <c r="B40" s="355">
        <v>94747</v>
      </c>
      <c r="C40" s="356"/>
      <c r="D40" s="250">
        <f>VLOOKUP(B40,'MAESTRA NO TOCAR'!A:B,2,0)</f>
        <v>319132</v>
      </c>
      <c r="E40" s="360" t="str">
        <f>VLOOKUP(B40,'MAESTRA NO TOCAR'!A:C,3,0)</f>
        <v>ELECTRODO MONITOREO ESPUMA REF 2228 3.4CM X 3.3CM</v>
      </c>
      <c r="F40" s="361"/>
      <c r="G40" s="250">
        <f>VLOOKUP(B40,'MAESTRA NO TOCAR'!A:D,4,0)</f>
        <v>6</v>
      </c>
      <c r="H40" s="250"/>
      <c r="I40" s="250"/>
      <c r="J40" s="251"/>
      <c r="K40" s="276"/>
      <c r="L40" s="250"/>
      <c r="M40" s="256" t="s">
        <v>14</v>
      </c>
      <c r="N40" s="257"/>
      <c r="O40" s="250"/>
      <c r="P40" s="250"/>
      <c r="Q40" s="250"/>
      <c r="R40" s="251"/>
    </row>
    <row r="41" spans="2:18" x14ac:dyDescent="0.3">
      <c r="B41" s="355">
        <v>162007</v>
      </c>
      <c r="C41" s="356"/>
      <c r="D41" s="250">
        <f>VLOOKUP(B41,'MAESTRA NO TOCAR'!A:B,2,0)</f>
        <v>354946</v>
      </c>
      <c r="E41" s="360" t="str">
        <f>VLOOKUP(B41,'MAESTRA NO TOCAR'!A:C,3,0)</f>
        <v>SET PRIMARIO CON CLAVE REF 14001 PLUM  272CM X 19ML</v>
      </c>
      <c r="F41" s="361"/>
      <c r="G41" s="250">
        <f>VLOOKUP(B41,'MAESTRA NO TOCAR'!A:D,4,0)</f>
        <v>1</v>
      </c>
      <c r="H41" s="250"/>
      <c r="I41" s="250"/>
      <c r="J41" s="251"/>
      <c r="K41" s="276"/>
      <c r="L41" s="250"/>
      <c r="M41" s="256" t="s">
        <v>33</v>
      </c>
      <c r="N41" s="257"/>
      <c r="O41" s="250"/>
      <c r="P41" s="250"/>
      <c r="Q41" s="250"/>
      <c r="R41" s="251"/>
    </row>
    <row r="42" spans="2:18" x14ac:dyDescent="0.3">
      <c r="B42" s="404">
        <v>23677</v>
      </c>
      <c r="C42" s="405"/>
      <c r="D42" s="259">
        <f>VLOOKUP(B42,'MAESTRA NO TOCAR'!A:B,2,0)</f>
        <v>301080</v>
      </c>
      <c r="E42" s="373" t="str">
        <f>VLOOKUP(B42,'MAESTRA NO TOCAR'!A:C,3,0)</f>
        <v>EQUIPO VENOCLISIS EN Y REF MRC0005P</v>
      </c>
      <c r="F42" s="374"/>
      <c r="G42" s="262">
        <f>VLOOKUP(B42,'MAESTRA NO TOCAR'!A:D,4,0)</f>
        <v>1</v>
      </c>
      <c r="H42" s="263"/>
      <c r="I42" s="263"/>
      <c r="J42" s="264"/>
      <c r="K42" s="276"/>
      <c r="L42" s="250"/>
      <c r="M42" s="256" t="s">
        <v>34</v>
      </c>
      <c r="N42" s="257"/>
      <c r="O42" s="250"/>
      <c r="P42" s="250"/>
      <c r="Q42" s="250"/>
      <c r="R42" s="251"/>
    </row>
    <row r="43" spans="2:18" ht="13.5" thickBot="1" x14ac:dyDescent="0.35">
      <c r="B43" s="355">
        <v>47195</v>
      </c>
      <c r="C43" s="356"/>
      <c r="D43" s="250">
        <f>VLOOKUP(B43,'MAESTRA NO TOCAR'!A:B,2,0)</f>
        <v>308282</v>
      </c>
      <c r="E43" s="360" t="str">
        <f>VLOOKUP(B43,'MAESTRA NO TOCAR'!A:C,3,0)</f>
        <v>GASA PRECOR NO TEJ EST REF 1814502  7.5CM X 7.5CM</v>
      </c>
      <c r="F43" s="361"/>
      <c r="G43" s="250">
        <f>VLOOKUP(B43,'MAESTRA NO TOCAR'!A:D,4,0)</f>
        <v>8</v>
      </c>
      <c r="H43" s="250"/>
      <c r="I43" s="250"/>
      <c r="J43" s="251"/>
      <c r="K43" s="284"/>
      <c r="L43" s="285"/>
      <c r="M43" s="256" t="s">
        <v>35</v>
      </c>
      <c r="N43" s="257"/>
      <c r="O43" s="285"/>
      <c r="P43" s="285"/>
      <c r="Q43" s="285"/>
      <c r="R43" s="286"/>
    </row>
    <row r="44" spans="2:18" ht="15.75" customHeight="1" thickBot="1" x14ac:dyDescent="0.35">
      <c r="B44" s="355">
        <v>108333</v>
      </c>
      <c r="C44" s="356"/>
      <c r="D44" s="250">
        <f>VLOOKUP(B44,'MAESTRA NO TOCAR'!A:B,2,0)</f>
        <v>348035</v>
      </c>
      <c r="E44" s="360" t="str">
        <f>VLOOKUP(B44,'MAESTRA NO TOCAR'!A:C,3,0)</f>
        <v>GUANTE ESTERIL LATEX S/TALCO REF GULS001  TALLA 6.5</v>
      </c>
      <c r="F44" s="361"/>
      <c r="G44" s="250">
        <f>VLOOKUP(B44,'MAESTRA NO TOCAR'!A:D,4,0)</f>
        <v>5</v>
      </c>
      <c r="H44" s="250"/>
      <c r="I44" s="250"/>
      <c r="J44" s="251"/>
      <c r="K44" s="357" t="s">
        <v>110</v>
      </c>
      <c r="L44" s="358"/>
      <c r="M44" s="358"/>
      <c r="N44" s="358"/>
      <c r="O44" s="358"/>
      <c r="P44" s="358"/>
      <c r="Q44" s="358"/>
      <c r="R44" s="359"/>
    </row>
    <row r="45" spans="2:18" ht="15" customHeight="1" x14ac:dyDescent="0.3">
      <c r="B45" s="355">
        <v>108334</v>
      </c>
      <c r="C45" s="356"/>
      <c r="D45" s="250">
        <f>VLOOKUP(B45,'MAESTRA NO TOCAR'!A:B,2,0)</f>
        <v>343483</v>
      </c>
      <c r="E45" s="360" t="str">
        <f>VLOOKUP(B45,'MAESTRA NO TOCAR'!A:C,3,0)</f>
        <v>GUANTE ESTERIL LATEX REF GULS002 ALFASAFE  TALLA 7.0</v>
      </c>
      <c r="F45" s="361"/>
      <c r="G45" s="250">
        <f>VLOOKUP(B45,'MAESTRA NO TOCAR'!A:D,4,0)</f>
        <v>5</v>
      </c>
      <c r="H45" s="250"/>
      <c r="I45" s="250"/>
      <c r="J45" s="251"/>
      <c r="K45" s="252">
        <v>383519</v>
      </c>
      <c r="L45" s="253">
        <f>VLOOKUP(K45,'MAESTRA NO TOCAR'!A:B,2,0)</f>
        <v>105384</v>
      </c>
      <c r="M45" s="273" t="str">
        <f>VLOOKUP(K45,'MAESTRA NO TOCAR'!A:C,3,0)</f>
        <v>MIDAZOLAM 15MG/3ML(5MG/ML) SOL INY INST</v>
      </c>
      <c r="N45" s="274"/>
      <c r="O45" s="253">
        <v>1</v>
      </c>
      <c r="P45" s="253"/>
      <c r="Q45" s="253"/>
      <c r="R45" s="287"/>
    </row>
    <row r="46" spans="2:18" x14ac:dyDescent="0.3">
      <c r="B46" s="355">
        <v>38008</v>
      </c>
      <c r="C46" s="356"/>
      <c r="D46" s="250">
        <f>VLOOKUP(B46,'MAESTRA NO TOCAR'!A:B,2,0)</f>
        <v>307771</v>
      </c>
      <c r="E46" s="360" t="str">
        <f>VLOOKUP(B46,'MAESTRA NO TOCAR'!A:C,3,0)</f>
        <v>GUANTE QUIRURGICO  CAJ X 50 PRECISSION  No. 7.5 BN EXENTO-DC.417/2020</v>
      </c>
      <c r="F46" s="361"/>
      <c r="G46" s="250">
        <f>VLOOKUP(B46,'MAESTRA NO TOCAR'!A:D,4,0)</f>
        <v>5</v>
      </c>
      <c r="H46" s="250"/>
      <c r="I46" s="250"/>
      <c r="J46" s="251"/>
      <c r="K46" s="255">
        <v>162397</v>
      </c>
      <c r="L46" s="250">
        <f>VLOOKUP(K46,'MAESTRA NO TOCAR'!A:B,2,0)</f>
        <v>105312</v>
      </c>
      <c r="M46" s="256" t="str">
        <f>VLOOKUP(K46,'MAESTRA NO TOCAR'!A:C,3,0)</f>
        <v>FENTANILO 0.1MG/2ML(0.05MG/ML) SOL INY</v>
      </c>
      <c r="N46" s="257"/>
      <c r="O46" s="250">
        <v>1</v>
      </c>
      <c r="P46" s="250"/>
      <c r="Q46" s="250"/>
      <c r="R46" s="288"/>
    </row>
    <row r="47" spans="2:18" x14ac:dyDescent="0.3">
      <c r="B47" s="355">
        <v>161854</v>
      </c>
      <c r="C47" s="356"/>
      <c r="D47" s="250">
        <f>VLOOKUP(B47,'MAESTRA NO TOCAR'!A:B,2,0)</f>
        <v>358497</v>
      </c>
      <c r="E47" s="360" t="str">
        <f>VLOOKUP(B47,'MAESTRA NO TOCAR'!A:C,3,0)</f>
        <v>GUANTE QUIRURGICO DE LATEX REF 2D72N80X PROTEXIS  8</v>
      </c>
      <c r="F47" s="361"/>
      <c r="G47" s="250">
        <f>VLOOKUP(B47,'MAESTRA NO TOCAR'!A:D,4,0)</f>
        <v>3</v>
      </c>
      <c r="H47" s="250"/>
      <c r="I47" s="250"/>
      <c r="J47" s="251"/>
      <c r="K47" s="255">
        <v>30164</v>
      </c>
      <c r="L47" s="250">
        <f>VLOOKUP(K47,'MAESTRA NO TOCAR'!A:B,2,0)</f>
        <v>100507</v>
      </c>
      <c r="M47" s="256" t="str">
        <f>VLOOKUP(K47,'MAESTRA NO TOCAR'!A:C,3,0)</f>
        <v>388908 MORFINA CLORHIDRATO 10MG/ML SOL INY 1ML</v>
      </c>
      <c r="N47" s="257"/>
      <c r="O47" s="250">
        <v>1</v>
      </c>
      <c r="P47" s="250"/>
      <c r="Q47" s="250"/>
      <c r="R47" s="288"/>
    </row>
    <row r="48" spans="2:18" x14ac:dyDescent="0.3">
      <c r="B48" s="355">
        <v>22297</v>
      </c>
      <c r="C48" s="356"/>
      <c r="D48" s="250">
        <f>VLOOKUP(B48,'MAESTRA NO TOCAR'!A:B,2,0)</f>
        <v>300750</v>
      </c>
      <c r="E48" s="360" t="str">
        <f>VLOOKUP(B48,'MAESTRA NO TOCAR'!A:C,3,0)</f>
        <v>JERINGA DESECHABLE REF 308612 BD 3ML - 21G X 1 1/2 PULG</v>
      </c>
      <c r="F48" s="361"/>
      <c r="G48" s="250">
        <f>VLOOKUP(B48,'MAESTRA NO TOCAR'!A:D,4,0)</f>
        <v>4</v>
      </c>
      <c r="H48" s="250"/>
      <c r="I48" s="250"/>
      <c r="J48" s="251"/>
      <c r="K48" s="255">
        <v>122716</v>
      </c>
      <c r="L48" s="250">
        <f>VLOOKUP(K48,'MAESTRA NO TOCAR'!A:B,2,0)</f>
        <v>211300</v>
      </c>
      <c r="M48" s="256" t="str">
        <f>VLOOKUP(K48,'MAESTRA NO TOCAR'!A:C,3,0)</f>
        <v>OXYRAPID 10MG/ML SOL INY  CAJ X 5AMP X 1ML</v>
      </c>
      <c r="N48" s="257"/>
      <c r="O48" s="250">
        <v>1</v>
      </c>
      <c r="P48" s="250"/>
      <c r="Q48" s="250"/>
      <c r="R48" s="288"/>
    </row>
    <row r="49" spans="2:18" x14ac:dyDescent="0.3">
      <c r="B49" s="404">
        <v>22071</v>
      </c>
      <c r="C49" s="405"/>
      <c r="D49" s="259">
        <f>VLOOKUP(B49,'MAESTRA NO TOCAR'!A:B,2,0)</f>
        <v>310186</v>
      </c>
      <c r="E49" s="373" t="str">
        <f>VLOOKUP(B49,'MAESTRA NO TOCAR'!A:C,3,0)</f>
        <v xml:space="preserve">JERINGA A 3 PARTES CON AGUJA  5ML </v>
      </c>
      <c r="F49" s="374"/>
      <c r="G49" s="262">
        <f>VLOOKUP(B49,'MAESTRA NO TOCAR'!A:D,4,0)</f>
        <v>4</v>
      </c>
      <c r="H49" s="263"/>
      <c r="I49" s="263"/>
      <c r="J49" s="264"/>
      <c r="K49" s="255">
        <v>158717</v>
      </c>
      <c r="L49" s="250">
        <f>VLOOKUP(K49,'MAESTRA NO TOCAR'!A:B,2,0)</f>
        <v>213431</v>
      </c>
      <c r="M49" s="256" t="str">
        <f>VLOOKUP(K49,'MAESTRA NO TOCAR'!A:C,3,0)</f>
        <v>ULTIVA 2MG POLV INY  CAJ X 5VIAL</v>
      </c>
      <c r="N49" s="257"/>
      <c r="O49" s="250">
        <v>1</v>
      </c>
      <c r="P49" s="250"/>
      <c r="Q49" s="250"/>
      <c r="R49" s="288"/>
    </row>
    <row r="50" spans="2:18" x14ac:dyDescent="0.3">
      <c r="B50" s="355">
        <v>22303</v>
      </c>
      <c r="C50" s="356"/>
      <c r="D50" s="250">
        <f>VLOOKUP(B50,'MAESTRA NO TOCAR'!A:B,2,0)</f>
        <v>300752</v>
      </c>
      <c r="E50" s="360" t="str">
        <f>VLOOKUP(B50,'MAESTRA NO TOCAR'!A:C,3,0)</f>
        <v>JERINGA DESECHABLE REF 302499 BD 10ML - 21G X 1 1/2</v>
      </c>
      <c r="F50" s="361"/>
      <c r="G50" s="250">
        <f>VLOOKUP(B50,'MAESTRA NO TOCAR'!A:D,4,0)</f>
        <v>4</v>
      </c>
      <c r="H50" s="250"/>
      <c r="I50" s="250"/>
      <c r="J50" s="251"/>
      <c r="K50" s="255">
        <v>168939</v>
      </c>
      <c r="L50" s="250">
        <f>VLOOKUP(K50,'MAESTRA NO TOCAR'!A:B,2,0)</f>
        <v>105394</v>
      </c>
      <c r="M50" s="256" t="str">
        <f>VLOOKUP(K50,'MAESTRA NO TOCAR'!A:C,3,0)</f>
        <v>CLINDAMICINA 600MG/4ML(150MG/ML) SOL INY INST</v>
      </c>
      <c r="N50" s="257"/>
      <c r="O50" s="262">
        <v>1</v>
      </c>
      <c r="P50" s="250"/>
      <c r="Q50" s="250"/>
      <c r="R50" s="288"/>
    </row>
    <row r="51" spans="2:18" x14ac:dyDescent="0.3">
      <c r="B51" s="355">
        <v>113835</v>
      </c>
      <c r="C51" s="356"/>
      <c r="D51" s="250">
        <f>VLOOKUP(B51,'MAESTRA NO TOCAR'!A:B,2,0)</f>
        <v>345596</v>
      </c>
      <c r="E51" s="360" t="str">
        <f>VLOOKUP(B51,'MAESTRA NO TOCAR'!A:C,3,0)</f>
        <v>JERINGA 3PARTES C/A 20ML REF JEHL006  21GX1 PULG 1/2 PULG</v>
      </c>
      <c r="F51" s="361"/>
      <c r="G51" s="250">
        <f>VLOOKUP(B51,'MAESTRA NO TOCAR'!A:D,4,0)</f>
        <v>4</v>
      </c>
      <c r="H51" s="250"/>
      <c r="I51" s="250"/>
      <c r="J51" s="251"/>
      <c r="K51" s="255">
        <v>51736</v>
      </c>
      <c r="L51" s="250">
        <f>VLOOKUP(K51,'MAESTRA NO TOCAR'!A:B,2,0)</f>
        <v>101533</v>
      </c>
      <c r="M51" s="256" t="str">
        <f>VLOOKUP(K51,'MAESTRA NO TOCAR'!A:C,3,0)</f>
        <v>DICLOFENACO 75MG/3ML(25MG/ML) SOL INY INST</v>
      </c>
      <c r="N51" s="257"/>
      <c r="O51" s="262">
        <v>1</v>
      </c>
      <c r="P51" s="250"/>
      <c r="Q51" s="250"/>
      <c r="R51" s="288"/>
    </row>
    <row r="52" spans="2:18" x14ac:dyDescent="0.3">
      <c r="B52" s="355">
        <v>25805</v>
      </c>
      <c r="C52" s="356"/>
      <c r="D52" s="250">
        <f>VLOOKUP(B52,'MAESTRA NO TOCAR'!A:B,2,0)</f>
        <v>300456</v>
      </c>
      <c r="E52" s="360" t="str">
        <f>VLOOKUP(B52,'MAESTRA NO TOCAR'!A:C,3,0)</f>
        <v>CANULA NASAL OXIGENO ADULTO REF COXADU SOB X 1 MEDEX</v>
      </c>
      <c r="F52" s="361"/>
      <c r="G52" s="250">
        <f>VLOOKUP(B52,'MAESTRA NO TOCAR'!A:D,4,0)</f>
        <v>1</v>
      </c>
      <c r="H52" s="250"/>
      <c r="I52" s="250"/>
      <c r="J52" s="251"/>
      <c r="K52" s="255">
        <v>123968</v>
      </c>
      <c r="L52" s="250">
        <f>VLOOKUP(K52,'MAESTRA NO TOCAR'!A:B,2,0)</f>
        <v>211644</v>
      </c>
      <c r="M52" s="256" t="str">
        <f>VLOOKUP(K52,'MAESTRA NO TOCAR'!A:C,3,0)</f>
        <v>BACTRODERM 10% SOL TOP INST FCO X 60ML</v>
      </c>
      <c r="N52" s="257"/>
      <c r="O52" s="250">
        <v>1</v>
      </c>
      <c r="P52" s="250"/>
      <c r="Q52" s="250"/>
      <c r="R52" s="288"/>
    </row>
    <row r="53" spans="2:18" ht="13.5" thickBot="1" x14ac:dyDescent="0.35">
      <c r="B53" s="402">
        <v>25697</v>
      </c>
      <c r="C53" s="403"/>
      <c r="D53" s="250">
        <f>VLOOKUP(B53,'MAESTRA NO TOCAR'!A:B,2,0)</f>
        <v>300295</v>
      </c>
      <c r="E53" s="360" t="str">
        <f>VLOOKUP(B53,'MAESTRA NO TOCAR'!A:C,3,0)</f>
        <v>SONDA NELATON REF SN16 SOB X 1 MEDEX  16FR</v>
      </c>
      <c r="F53" s="361"/>
      <c r="G53" s="250">
        <f>VLOOKUP(B53,'MAESTRA NO TOCAR'!A:D,4,0)</f>
        <v>1</v>
      </c>
      <c r="H53" s="285"/>
      <c r="I53" s="285"/>
      <c r="J53" s="286"/>
      <c r="K53" s="255">
        <v>30766</v>
      </c>
      <c r="L53" s="250">
        <f>VLOOKUP(K53,'MAESTRA NO TOCAR'!A:B,2,0)</f>
        <v>200748</v>
      </c>
      <c r="M53" s="256" t="str">
        <f>VLOOKUP(K53,'MAESTRA NO TOCAR'!A:C,3,0)</f>
        <v>IODIGER ESPUMA 8% ESPUM TOP  FCO X 120ML</v>
      </c>
      <c r="N53" s="257"/>
      <c r="O53" s="250">
        <v>1</v>
      </c>
      <c r="P53" s="250"/>
      <c r="Q53" s="250"/>
      <c r="R53" s="288"/>
    </row>
    <row r="54" spans="2:18" ht="15" customHeight="1" thickBot="1" x14ac:dyDescent="0.35">
      <c r="B54" s="364" t="s">
        <v>71</v>
      </c>
      <c r="C54" s="365"/>
      <c r="D54" s="366"/>
      <c r="E54" s="289"/>
      <c r="F54" s="289"/>
      <c r="G54" s="290"/>
      <c r="H54" s="290"/>
      <c r="I54" s="290"/>
      <c r="J54" s="291"/>
      <c r="K54" s="255">
        <v>19515</v>
      </c>
      <c r="L54" s="250">
        <f>VLOOKUP(K54,'MAESTRA NO TOCAR'!A:B,2,0)</f>
        <v>200998</v>
      </c>
      <c r="M54" s="256" t="str">
        <f>VLOOKUP(K54,'MAESTRA NO TOCAR'!A:C,3,0)</f>
        <v>KENACORT AIA 50MG/5ML(10MG/ML) SUSP INY</v>
      </c>
      <c r="N54" s="257"/>
      <c r="O54" s="250">
        <v>1</v>
      </c>
      <c r="P54" s="250"/>
      <c r="Q54" s="250"/>
      <c r="R54" s="288"/>
    </row>
    <row r="55" spans="2:18" x14ac:dyDescent="0.3">
      <c r="B55" s="367" t="s">
        <v>37</v>
      </c>
      <c r="C55" s="368"/>
      <c r="D55" s="368"/>
      <c r="E55" s="368"/>
      <c r="F55" s="368"/>
      <c r="G55" s="368"/>
      <c r="H55" s="368"/>
      <c r="I55" s="368"/>
      <c r="J55" s="369"/>
      <c r="K55" s="255">
        <v>388781</v>
      </c>
      <c r="L55" s="250">
        <f>VLOOKUP(K55,'MAESTRA NO TOCAR'!A:B,2,0)</f>
        <v>310713</v>
      </c>
      <c r="M55" s="256" t="str">
        <f>VLOOKUP(K55,'MAESTRA NO TOCAR'!A:C,3,0)</f>
        <v>QUIRUCIDAL (0.05+4)% SOL TOP CAJ X 24FCO X 120ML</v>
      </c>
      <c r="N55" s="257"/>
      <c r="O55" s="250">
        <v>1</v>
      </c>
      <c r="P55" s="250"/>
      <c r="Q55" s="250"/>
      <c r="R55" s="288"/>
    </row>
    <row r="56" spans="2:18" ht="15" customHeight="1" thickBot="1" x14ac:dyDescent="0.35">
      <c r="B56" s="370"/>
      <c r="C56" s="371"/>
      <c r="D56" s="371"/>
      <c r="E56" s="371"/>
      <c r="F56" s="371"/>
      <c r="G56" s="371"/>
      <c r="H56" s="371"/>
      <c r="I56" s="371"/>
      <c r="J56" s="372"/>
      <c r="K56" s="255">
        <v>388785</v>
      </c>
      <c r="L56" s="250">
        <f>VLOOKUP(K56,'MAESTRA NO TOCAR'!A:B,2,0)</f>
        <v>301791</v>
      </c>
      <c r="M56" s="256" t="str">
        <f>VLOOKUP(K56,'MAESTRA NO TOCAR'!A:C,3,0)</f>
        <v>QUIRUCIDAL VERDE (1+4)% JAB LIQ 120ML</v>
      </c>
      <c r="N56" s="257"/>
      <c r="O56" s="250">
        <v>1</v>
      </c>
      <c r="P56" s="250"/>
      <c r="Q56" s="250"/>
      <c r="R56" s="288"/>
    </row>
    <row r="57" spans="2:18" x14ac:dyDescent="0.3">
      <c r="B57" s="367" t="s">
        <v>38</v>
      </c>
      <c r="C57" s="368"/>
      <c r="D57" s="368"/>
      <c r="E57" s="368"/>
      <c r="F57" s="368"/>
      <c r="G57" s="368"/>
      <c r="H57" s="368"/>
      <c r="I57" s="368"/>
      <c r="J57" s="369"/>
      <c r="K57" s="255">
        <v>22002</v>
      </c>
      <c r="L57" s="250">
        <f>VLOOKUP(K57,'MAESTRA NO TOCAR'!A:B,2,0)</f>
        <v>203253</v>
      </c>
      <c r="M57" s="256" t="str">
        <f>VLOOKUP(K57,'MAESTRA NO TOCAR'!A:C,3,0)</f>
        <v>ROXICAINA CE 200MG/20ML(1%)+1:200000 SOL INY  FCO X 20ML</v>
      </c>
      <c r="N57" s="257"/>
      <c r="O57" s="250">
        <v>1</v>
      </c>
      <c r="P57" s="250"/>
      <c r="Q57" s="250"/>
      <c r="R57" s="288"/>
    </row>
    <row r="58" spans="2:18" ht="13.5" thickBot="1" x14ac:dyDescent="0.35">
      <c r="B58" s="370"/>
      <c r="C58" s="371"/>
      <c r="D58" s="371"/>
      <c r="E58" s="371"/>
      <c r="F58" s="371"/>
      <c r="G58" s="371"/>
      <c r="H58" s="371"/>
      <c r="I58" s="371"/>
      <c r="J58" s="372"/>
      <c r="K58" s="292">
        <v>22004</v>
      </c>
      <c r="L58" s="293">
        <f>VLOOKUP(K58,'MAESTRA NO TOCAR'!A:B,2,0)</f>
        <v>203255</v>
      </c>
      <c r="M58" s="294" t="str">
        <f>VLOOKUP(K58,'MAESTRA NO TOCAR'!A:C,3,0)</f>
        <v>ROXICAINA CE 400MG/20ML(2%)+1:200000 SOL INY  FCO X 20ML</v>
      </c>
      <c r="N58" s="295"/>
      <c r="O58" s="293">
        <v>1</v>
      </c>
      <c r="P58" s="293"/>
      <c r="Q58" s="293"/>
      <c r="R58" s="296"/>
    </row>
  </sheetData>
  <mergeCells count="111">
    <mergeCell ref="E32:F32"/>
    <mergeCell ref="E34:F34"/>
    <mergeCell ref="B21:C21"/>
    <mergeCell ref="B22:C22"/>
    <mergeCell ref="B23:C23"/>
    <mergeCell ref="B24:C24"/>
    <mergeCell ref="B25:C25"/>
    <mergeCell ref="B18:C18"/>
    <mergeCell ref="K7:L7"/>
    <mergeCell ref="B20:C20"/>
    <mergeCell ref="E21:F21"/>
    <mergeCell ref="E22:F22"/>
    <mergeCell ref="E23:F23"/>
    <mergeCell ref="B10:D10"/>
    <mergeCell ref="K30:R30"/>
    <mergeCell ref="N7:R7"/>
    <mergeCell ref="B12:R12"/>
    <mergeCell ref="E26:F26"/>
    <mergeCell ref="M13:N13"/>
    <mergeCell ref="M14:N14"/>
    <mergeCell ref="N8:R8"/>
    <mergeCell ref="O9:R9"/>
    <mergeCell ref="O10:R10"/>
    <mergeCell ref="N11:R11"/>
    <mergeCell ref="B39:C39"/>
    <mergeCell ref="E36:F36"/>
    <mergeCell ref="E49:F49"/>
    <mergeCell ref="E33:F33"/>
    <mergeCell ref="E37:F37"/>
    <mergeCell ref="E35:F35"/>
    <mergeCell ref="B8:D8"/>
    <mergeCell ref="C7:D7"/>
    <mergeCell ref="B14:C14"/>
    <mergeCell ref="B15:C15"/>
    <mergeCell ref="B16:C16"/>
    <mergeCell ref="B11:D11"/>
    <mergeCell ref="B19:C19"/>
    <mergeCell ref="E19:F19"/>
    <mergeCell ref="E13:F13"/>
    <mergeCell ref="E14:F14"/>
    <mergeCell ref="B26:C26"/>
    <mergeCell ref="B27:C27"/>
    <mergeCell ref="B28:C28"/>
    <mergeCell ref="B17:C17"/>
    <mergeCell ref="B13:C13"/>
    <mergeCell ref="B29:C29"/>
    <mergeCell ref="B30:C30"/>
    <mergeCell ref="B31:C31"/>
    <mergeCell ref="E53:F53"/>
    <mergeCell ref="E44:F44"/>
    <mergeCell ref="E45:F45"/>
    <mergeCell ref="E46:F46"/>
    <mergeCell ref="E47:F47"/>
    <mergeCell ref="B53:C53"/>
    <mergeCell ref="E20:F20"/>
    <mergeCell ref="B46:C46"/>
    <mergeCell ref="B47:C47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45:C45"/>
    <mergeCell ref="B32:C32"/>
    <mergeCell ref="B33:C33"/>
    <mergeCell ref="B36:C36"/>
    <mergeCell ref="B37:C37"/>
    <mergeCell ref="B38:C38"/>
    <mergeCell ref="F4:M5"/>
    <mergeCell ref="E8:F9"/>
    <mergeCell ref="E10:F10"/>
    <mergeCell ref="E11:F11"/>
    <mergeCell ref="J11:M11"/>
    <mergeCell ref="E15:F15"/>
    <mergeCell ref="E16:F16"/>
    <mergeCell ref="E17:F17"/>
    <mergeCell ref="F7:I7"/>
    <mergeCell ref="G10:I10"/>
    <mergeCell ref="G9:I9"/>
    <mergeCell ref="G11:I11"/>
    <mergeCell ref="G8:I8"/>
    <mergeCell ref="J8:M8"/>
    <mergeCell ref="F6:M6"/>
    <mergeCell ref="B52:C52"/>
    <mergeCell ref="K44:R44"/>
    <mergeCell ref="E24:F24"/>
    <mergeCell ref="E25:F25"/>
    <mergeCell ref="E48:F48"/>
    <mergeCell ref="K10:M10"/>
    <mergeCell ref="B54:D54"/>
    <mergeCell ref="B55:J56"/>
    <mergeCell ref="B57:J58"/>
    <mergeCell ref="E18:F18"/>
    <mergeCell ref="E50:F50"/>
    <mergeCell ref="E51:F51"/>
    <mergeCell ref="E52:F52"/>
    <mergeCell ref="E41:F41"/>
    <mergeCell ref="E42:F42"/>
    <mergeCell ref="E43:F43"/>
    <mergeCell ref="E38:F38"/>
    <mergeCell ref="E39:F39"/>
    <mergeCell ref="E40:F40"/>
    <mergeCell ref="E27:F27"/>
    <mergeCell ref="E28:F28"/>
    <mergeCell ref="E29:F29"/>
    <mergeCell ref="E30:F30"/>
    <mergeCell ref="E31:F31"/>
  </mergeCells>
  <printOptions horizontalCentered="1" verticalCentered="1"/>
  <pageMargins left="0.25" right="0.25" top="0.75" bottom="0.75" header="0.3" footer="0.3"/>
  <pageSetup paperSize="9" scale="6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B3:R58"/>
  <sheetViews>
    <sheetView zoomScale="80" zoomScaleNormal="80" workbookViewId="0">
      <selection activeCell="J11" sqref="J11:M11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8" ht="12.75" customHeight="1" x14ac:dyDescent="0.3">
      <c r="G3" s="40"/>
      <c r="H3" s="40"/>
      <c r="I3" s="40"/>
      <c r="J3" s="40"/>
      <c r="K3" s="40"/>
      <c r="L3" s="40"/>
      <c r="M3" s="40"/>
    </row>
    <row r="4" spans="2:18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8" x14ac:dyDescent="0.3">
      <c r="F5" s="475"/>
      <c r="G5" s="475"/>
      <c r="H5" s="475"/>
      <c r="I5" s="475"/>
      <c r="J5" s="475"/>
      <c r="K5" s="475"/>
      <c r="L5" s="475"/>
      <c r="M5" s="475"/>
    </row>
    <row r="6" spans="2:18" ht="13.5" thickBot="1" x14ac:dyDescent="0.35">
      <c r="F6" s="438" t="s">
        <v>496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2:18" ht="16.5" customHeight="1" thickBot="1" x14ac:dyDescent="0.35">
      <c r="B7" s="105" t="s">
        <v>17</v>
      </c>
      <c r="C7" s="476">
        <f ca="1">TODAY()+1</f>
        <v>44810</v>
      </c>
      <c r="D7" s="477"/>
      <c r="E7" s="106" t="s">
        <v>16</v>
      </c>
      <c r="F7" s="382"/>
      <c r="G7" s="383"/>
      <c r="H7" s="383"/>
      <c r="I7" s="383"/>
      <c r="J7" s="129" t="s">
        <v>111</v>
      </c>
      <c r="K7" s="423"/>
      <c r="L7" s="424"/>
      <c r="M7" s="62" t="s">
        <v>39</v>
      </c>
      <c r="N7" s="452"/>
      <c r="O7" s="453"/>
      <c r="P7" s="453"/>
      <c r="Q7" s="453"/>
      <c r="R7" s="454"/>
    </row>
    <row r="8" spans="2:18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441"/>
      <c r="K8" s="442"/>
      <c r="L8" s="442"/>
      <c r="M8" s="443"/>
      <c r="N8" s="494" t="s">
        <v>489</v>
      </c>
      <c r="O8" s="495"/>
      <c r="P8" s="495"/>
      <c r="Q8" s="495"/>
      <c r="R8" s="496"/>
    </row>
    <row r="9" spans="2:18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8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8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45</v>
      </c>
      <c r="O11" s="483"/>
      <c r="P11" s="483"/>
      <c r="Q11" s="483"/>
      <c r="R11" s="510"/>
    </row>
    <row r="12" spans="2:18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8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</row>
    <row r="14" spans="2:18" x14ac:dyDescent="0.3">
      <c r="B14" s="448">
        <v>110940</v>
      </c>
      <c r="C14" s="449"/>
      <c r="D14" s="8">
        <f>VLOOKUP(B14,'MAESTRA NO TOCAR'!A:B,2,0)</f>
        <v>103968</v>
      </c>
      <c r="E14" s="450" t="str">
        <f>VLOOKUP(B14,'MAESTRA NO TOCAR'!A:C,3,0)</f>
        <v>ATROPINA SULFATO 1MG/ML SOL INY</v>
      </c>
      <c r="F14" s="451"/>
      <c r="G14" s="8">
        <f>VLOOKUP(B14,'MAESTRA NO TOCAR'!A:D,4,0)</f>
        <v>1</v>
      </c>
      <c r="H14" s="8"/>
      <c r="I14" s="8"/>
      <c r="J14" s="9"/>
      <c r="K14" s="117">
        <v>25700</v>
      </c>
      <c r="L14" s="8">
        <f>VLOOKUP(K14,'MAESTRA NO TOCAR'!A:B,2,0)</f>
        <v>300302</v>
      </c>
      <c r="M14" s="450" t="str">
        <f>VLOOKUP(K14,'MAESTRA NO TOCAR'!A:C,3,0)</f>
        <v>SONDA NELATON REF SN6 SOB X 1 MEDEX  6FR</v>
      </c>
      <c r="N14" s="451"/>
      <c r="O14" s="8">
        <f>VLOOKUP(K14,'MAESTRA NO TOCAR'!A:E,4,0)</f>
        <v>1</v>
      </c>
      <c r="P14" s="5"/>
      <c r="Q14" s="5"/>
      <c r="R14" s="6"/>
    </row>
    <row r="15" spans="2:18" x14ac:dyDescent="0.3">
      <c r="B15" s="448">
        <v>388890</v>
      </c>
      <c r="C15" s="449"/>
      <c r="D15" s="8">
        <f>VLOOKUP(B15,'MAESTRA NO TOCAR'!A:B,2,0)</f>
        <v>207008</v>
      </c>
      <c r="E15" s="450" t="str">
        <f>VLOOKUP(B15,'MAESTRA NO TOCAR'!A:C,3,0)</f>
        <v>BUPINEST 75MG/10ML(0.75%) SOL INY</v>
      </c>
      <c r="F15" s="451"/>
      <c r="G15" s="8">
        <f>VLOOKUP(B15,'MAESTRA NO TOCAR'!A:D,4,0)</f>
        <v>3</v>
      </c>
      <c r="H15" s="8"/>
      <c r="I15" s="8"/>
      <c r="J15" s="9"/>
      <c r="K15" s="118">
        <v>107205</v>
      </c>
      <c r="L15" s="8">
        <f>VLOOKUP(K15,'MAESTRA NO TOCAR'!A:B,2,0)</f>
        <v>336699</v>
      </c>
      <c r="M15" s="450" t="str">
        <f>VLOOKUP(K15,'MAESTRA NO TOCAR'!A:C,3,0)</f>
        <v>TUBO ENDOTRAQUEAL CON BALON REF 86111 SOB 7.0FR</v>
      </c>
      <c r="N15" s="451"/>
      <c r="O15" s="8">
        <f>VLOOKUP(K15,'MAESTRA NO TOCAR'!A:E,4,0)</f>
        <v>1</v>
      </c>
      <c r="P15" s="8"/>
      <c r="Q15" s="8"/>
      <c r="R15" s="9"/>
    </row>
    <row r="16" spans="2:18" x14ac:dyDescent="0.3">
      <c r="B16" s="448">
        <v>388891</v>
      </c>
      <c r="C16" s="449"/>
      <c r="D16" s="8">
        <f>VLOOKUP(B16,'MAESTRA NO TOCAR'!A:B,2,0)</f>
        <v>213853</v>
      </c>
      <c r="E16" s="450" t="str">
        <f>VLOOKUP(B16,'MAESTRA NO TOCAR'!A:C,3,0)</f>
        <v>BUPIROP SE S/P 50MG/10ML(5MG/ML) SOL INY</v>
      </c>
      <c r="F16" s="451"/>
      <c r="G16" s="8">
        <f>VLOOKUP(B16,'MAESTRA NO TOCAR'!A:D,4,0)</f>
        <v>2</v>
      </c>
      <c r="H16" s="8"/>
      <c r="I16" s="8"/>
      <c r="J16" s="9"/>
      <c r="K16" s="118">
        <v>107206</v>
      </c>
      <c r="L16" s="8">
        <f>VLOOKUP(K16,'MAESTRA NO TOCAR'!A:B,2,0)</f>
        <v>336714</v>
      </c>
      <c r="M16" s="450" t="str">
        <f>VLOOKUP(K16,'MAESTRA NO TOCAR'!A:C,3,0)</f>
        <v>TUBO ENDOTRAQUEAL CON BALON REF 86112 SOB 7.5FR</v>
      </c>
      <c r="N16" s="451"/>
      <c r="O16" s="8">
        <f>VLOOKUP(K16,'MAESTRA NO TOCAR'!A:E,4,0)</f>
        <v>1</v>
      </c>
      <c r="P16" s="8"/>
      <c r="Q16" s="8"/>
      <c r="R16" s="9"/>
    </row>
    <row r="17" spans="2:18" x14ac:dyDescent="0.3">
      <c r="B17" s="444">
        <v>166164</v>
      </c>
      <c r="C17" s="445"/>
      <c r="D17" s="66">
        <f>VLOOKUP(B17,'MAESTRA NO TOCAR'!A:B,2,0)</f>
        <v>105358</v>
      </c>
      <c r="E17" s="446" t="str">
        <f>VLOOKUP(B17,'MAESTRA NO TOCAR'!A:C,3,0)</f>
        <v>CEFAZOLINA 1GR POLV INY INST CAJ X 10VIAL VITALIS</v>
      </c>
      <c r="F17" s="447"/>
      <c r="G17" s="53">
        <f>VLOOKUP(B17,'MAESTRA NO TOCAR'!A:D,4,0)</f>
        <v>2</v>
      </c>
      <c r="H17" s="66"/>
      <c r="I17" s="66"/>
      <c r="J17" s="67"/>
      <c r="K17" s="118">
        <v>107207</v>
      </c>
      <c r="L17" s="8">
        <f>VLOOKUP(K17,'MAESTRA NO TOCAR'!A:B,2,0)</f>
        <v>336715</v>
      </c>
      <c r="M17" s="450" t="str">
        <f>VLOOKUP(K17,'MAESTRA NO TOCAR'!A:C,3,0)</f>
        <v>TUBO ENDOTRAQUEAL CON BALON REF 86113 SOB 8.0FR</v>
      </c>
      <c r="N17" s="451"/>
      <c r="O17" s="8">
        <f>VLOOKUP(K17,'MAESTRA NO TOCAR'!A:E,4,0)</f>
        <v>1</v>
      </c>
      <c r="P17" s="10"/>
      <c r="Q17" s="10"/>
      <c r="R17" s="11"/>
    </row>
    <row r="18" spans="2:18" x14ac:dyDescent="0.3">
      <c r="B18" s="444">
        <v>127697</v>
      </c>
      <c r="C18" s="445"/>
      <c r="D18" s="66">
        <f>VLOOKUP(B18,'MAESTRA NO TOCAR'!A:B,2,0)</f>
        <v>104517</v>
      </c>
      <c r="E18" s="446" t="str">
        <f>VLOOKUP(B18,'MAESTRA NO TOCAR'!A:C,3,0)</f>
        <v>RPQ ACETAMINOFEN 500MG TAB INST</v>
      </c>
      <c r="F18" s="447"/>
      <c r="G18" s="53">
        <f>VLOOKUP(B18,'MAESTRA NO TOCAR'!A:D,4,0)</f>
        <v>2</v>
      </c>
      <c r="H18" s="86"/>
      <c r="I18" s="86"/>
      <c r="J18" s="87"/>
      <c r="K18" s="58"/>
      <c r="L18" s="56">
        <f>VLOOKUP(K18,'MAESTRA NO TOCAR'!A:B,2,0)</f>
        <v>0</v>
      </c>
      <c r="M18" s="458" t="str">
        <f>VLOOKUP(K18,'MAESTRA NO TOCAR'!A:C,3,0)</f>
        <v>ARTROSCOPIO</v>
      </c>
      <c r="N18" s="459"/>
      <c r="O18" s="56">
        <f>VLOOKUP(K18,'MAESTRA NO TOCAR'!A:E,4,0)</f>
        <v>0</v>
      </c>
      <c r="P18" s="113"/>
      <c r="Q18" s="113"/>
      <c r="R18" s="114"/>
    </row>
    <row r="19" spans="2:18" ht="15" customHeight="1" x14ac:dyDescent="0.35">
      <c r="B19" s="448">
        <v>166495</v>
      </c>
      <c r="C19" s="449"/>
      <c r="D19" s="8">
        <f>VLOOKUP(B19,'MAESTRA NO TOCAR'!A:B,2,0)</f>
        <v>105327</v>
      </c>
      <c r="E19" s="450" t="str">
        <f>VLOOKUP(B19,'MAESTRA NO TOCAR'!A:C,3,0)</f>
        <v>DEXAMETASONA 8MG/2ML(4MG/ML) SOL INY INST</v>
      </c>
      <c r="F19" s="451"/>
      <c r="G19" s="8">
        <f>VLOOKUP(B19,'MAESTRA NO TOCAR'!A:D,4,0)</f>
        <v>1</v>
      </c>
      <c r="H19" s="10"/>
      <c r="I19" s="10"/>
      <c r="J19" s="11"/>
      <c r="K19" s="173">
        <v>116840</v>
      </c>
      <c r="L19" s="8">
        <f>VLOOKUP(K19,'MAESTRA NO TOCAR'!A:B,2,0)</f>
        <v>340810</v>
      </c>
      <c r="M19" s="124" t="s">
        <v>467</v>
      </c>
      <c r="N19" s="172"/>
      <c r="O19" s="8">
        <v>1</v>
      </c>
      <c r="P19" s="66"/>
      <c r="Q19" s="66"/>
      <c r="R19" s="67"/>
    </row>
    <row r="20" spans="2:18" x14ac:dyDescent="0.3">
      <c r="B20" s="448">
        <v>126102</v>
      </c>
      <c r="C20" s="449"/>
      <c r="D20" s="8">
        <f>VLOOKUP(B20,'MAESTRA NO TOCAR'!A:B,2,0)</f>
        <v>105214</v>
      </c>
      <c r="E20" s="450" t="str">
        <f>VLOOKUP(B20,'MAESTRA NO TOCAR'!A:C,3,0)</f>
        <v>ETILEFRINA 10MG/ML SOL INY</v>
      </c>
      <c r="F20" s="451"/>
      <c r="G20" s="8">
        <f>VLOOKUP(B20,'MAESTRA NO TOCAR'!A:D,4,0)</f>
        <v>1</v>
      </c>
      <c r="H20" s="8"/>
      <c r="I20" s="8"/>
      <c r="J20" s="9"/>
      <c r="K20" s="76">
        <v>119932</v>
      </c>
      <c r="L20" s="66">
        <f>VLOOKUP(K20,'MAESTRA NO TOCAR'!A:B,2,0)</f>
        <v>343983</v>
      </c>
      <c r="M20" s="446" t="str">
        <f>VLOOKUP(K20,'MAESTRA NO TOCAR'!A:C,3,0)</f>
        <v>MEDIA ANTIEMBOLICA MUSLO LARGA REGULAR BN EXENTO-DC.417/2020</v>
      </c>
      <c r="N20" s="447"/>
      <c r="O20" s="53">
        <f>VLOOKUP(K20,'MAESTRA NO TOCAR'!A:E,4,0)</f>
        <v>1</v>
      </c>
      <c r="P20" s="66"/>
      <c r="Q20" s="66"/>
      <c r="R20" s="67"/>
    </row>
    <row r="21" spans="2:18" x14ac:dyDescent="0.3">
      <c r="B21" s="448">
        <v>145372</v>
      </c>
      <c r="C21" s="449"/>
      <c r="D21" s="8">
        <f>VLOOKUP(B21,'MAESTRA NO TOCAR'!A:B,2,0)</f>
        <v>105232</v>
      </c>
      <c r="E21" s="450" t="str">
        <f>VLOOKUP(B21,'MAESTRA NO TOCAR'!A:C,3,0)</f>
        <v>DIPIRONA SODICA 2.5GR/5ML(0.5GR/ML) SOL INY INST CAJ X 100AMP FARMIONNI SCALPI SA</v>
      </c>
      <c r="F21" s="451"/>
      <c r="G21" s="8">
        <f>VLOOKUP(B21,'MAESTRA NO TOCAR'!A:D,4,0)</f>
        <v>1</v>
      </c>
      <c r="H21" s="8"/>
      <c r="I21" s="8"/>
      <c r="J21" s="9"/>
      <c r="K21" s="118">
        <v>158514</v>
      </c>
      <c r="L21" s="8">
        <f>VLOOKUP(K21,'MAESTRA NO TOCAR'!A:B,2,0)</f>
        <v>353757</v>
      </c>
      <c r="M21" s="450" t="str">
        <f>VLOOKUP(K21,'MAESTRA NO TOCAR'!A:C,3,0)</f>
        <v>APOSITO TEGADERM REF 1626W (10CM X 12CM)</v>
      </c>
      <c r="N21" s="451"/>
      <c r="O21" s="8">
        <f>VLOOKUP(K21,'MAESTRA NO TOCAR'!A:E,4,0)</f>
        <v>1</v>
      </c>
      <c r="P21" s="8"/>
      <c r="Q21" s="8"/>
      <c r="R21" s="9"/>
    </row>
    <row r="22" spans="2:18" x14ac:dyDescent="0.3">
      <c r="B22" s="448">
        <v>20041</v>
      </c>
      <c r="C22" s="449"/>
      <c r="D22" s="8">
        <f>VLOOKUP(B22,'MAESTRA NO TOCAR'!A:B,2,0)</f>
        <v>201643</v>
      </c>
      <c r="E22" s="450" t="str">
        <f>VLOOKUP(B22,'MAESTRA NO TOCAR'!A:C,3,0)</f>
        <v>ONDAX 8MG/4ML(2MG/ML) SOL INY INST AMP</v>
      </c>
      <c r="F22" s="451"/>
      <c r="G22" s="8">
        <f>VLOOKUP(B22,'MAESTRA NO TOCAR'!A:D,4,0)</f>
        <v>1</v>
      </c>
      <c r="H22" s="8"/>
      <c r="I22" s="8"/>
      <c r="J22" s="9"/>
      <c r="K22" s="118">
        <v>22361</v>
      </c>
      <c r="L22" s="8">
        <f>VLOOKUP(K22,'MAESTRA NO TOCAR'!A:B,2,0)</f>
        <v>300527</v>
      </c>
      <c r="M22" s="450" t="str">
        <f>VLOOKUP(K22,'MAESTRA NO TOCAR'!A:C,3,0)</f>
        <v>APOSITO TEGADERM + FILM REF 1628 (15CM X 20CM)</v>
      </c>
      <c r="N22" s="451"/>
      <c r="O22" s="8">
        <f>VLOOKUP(K22,'MAESTRA NO TOCAR'!A:E,4,0)</f>
        <v>1</v>
      </c>
      <c r="P22" s="8"/>
      <c r="Q22" s="8"/>
      <c r="R22" s="9"/>
    </row>
    <row r="23" spans="2:18" x14ac:dyDescent="0.3">
      <c r="B23" s="448">
        <v>17809</v>
      </c>
      <c r="C23" s="449"/>
      <c r="D23" s="8">
        <f>VLOOKUP(B23,'MAESTRA NO TOCAR'!A:B,2,0)</f>
        <v>100513</v>
      </c>
      <c r="E23" s="450" t="str">
        <f>VLOOKUP(B23,'MAESTRA NO TOCAR'!A:C,3,0)</f>
        <v>KETOROLACO 30MG/ML SOL INY INST</v>
      </c>
      <c r="F23" s="451"/>
      <c r="G23" s="8">
        <f>VLOOKUP(B23,'MAESTRA NO TOCAR'!A:D,4,0)</f>
        <v>2</v>
      </c>
      <c r="H23" s="8"/>
      <c r="I23" s="8"/>
      <c r="J23" s="9"/>
      <c r="K23" s="118">
        <v>169460</v>
      </c>
      <c r="L23" s="8">
        <f>VLOOKUP(K23,'MAESTRA NO TOCAR'!A:B,2,0)</f>
        <v>358266</v>
      </c>
      <c r="M23" s="450" t="str">
        <f>VLOOKUP(K23,'MAESTRA NO TOCAR'!A:C,3,0)</f>
        <v>V ALGODON LAMINADO ESTERIL REF 497 SOB X 1 4PULG X 5YAR</v>
      </c>
      <c r="N23" s="451"/>
      <c r="O23" s="8">
        <f>VLOOKUP(K23,'MAESTRA NO TOCAR'!A:E,4,0)</f>
        <v>2</v>
      </c>
      <c r="P23" s="8"/>
      <c r="Q23" s="8"/>
      <c r="R23" s="9"/>
    </row>
    <row r="24" spans="2:18" ht="15" customHeight="1" x14ac:dyDescent="0.3">
      <c r="B24" s="448">
        <v>135679</v>
      </c>
      <c r="C24" s="449"/>
      <c r="D24" s="8">
        <f>VLOOKUP(B24,'MAESTRA NO TOCAR'!A:B,2,0)</f>
        <v>212916</v>
      </c>
      <c r="E24" s="450" t="str">
        <f>VLOOKUP(B24,'MAESTRA NO TOCAR'!A:C,3,0)</f>
        <v>SERAFOL 200MG/20ML(1%) EMUL INY INST</v>
      </c>
      <c r="F24" s="451"/>
      <c r="G24" s="8">
        <f>VLOOKUP(B24,'MAESTRA NO TOCAR'!A:D,4,0)</f>
        <v>1</v>
      </c>
      <c r="H24" s="8"/>
      <c r="I24" s="8"/>
      <c r="J24" s="9"/>
      <c r="K24" s="118">
        <v>387780</v>
      </c>
      <c r="L24" s="8">
        <f>VLOOKUP(K24,'MAESTRA NO TOCAR'!A:B,2,0)</f>
        <v>0</v>
      </c>
      <c r="M24" s="450" t="str">
        <f>VLOOKUP(K24,'MAESTRA NO TOCAR'!A:C,3,0)</f>
        <v>V ELASTICA BLANCA ESTERIL 4PULG X 5YARD</v>
      </c>
      <c r="N24" s="451"/>
      <c r="O24" s="8">
        <f>VLOOKUP(K24,'MAESTRA NO TOCAR'!A:E,4,0)</f>
        <v>2</v>
      </c>
      <c r="P24" s="8"/>
      <c r="Q24" s="8"/>
      <c r="R24" s="9"/>
    </row>
    <row r="25" spans="2:18" x14ac:dyDescent="0.3">
      <c r="B25" s="448">
        <v>388811</v>
      </c>
      <c r="C25" s="449"/>
      <c r="D25" s="8">
        <f>VLOOKUP(B25,'MAESTRA NO TOCAR'!A:B,2,0)</f>
        <v>203031</v>
      </c>
      <c r="E25" s="450" t="str">
        <f>VLOOKUP(B25,'MAESTRA NO TOCAR'!A:C,3,0)</f>
        <v>ROXICAINA SE 100MG/10ML(1%) SOL INY</v>
      </c>
      <c r="F25" s="451"/>
      <c r="G25" s="8">
        <f>VLOOKUP(B25,'MAESTRA NO TOCAR'!A:D,4,0)</f>
        <v>2</v>
      </c>
      <c r="H25" s="8"/>
      <c r="I25" s="8"/>
      <c r="J25" s="9"/>
      <c r="K25" s="118">
        <v>54261</v>
      </c>
      <c r="L25" s="8">
        <f>VLOOKUP(K25,'MAESTRA NO TOCAR'!A:B,2,0)</f>
        <v>319740</v>
      </c>
      <c r="M25" s="450" t="str">
        <f>VLOOKUP(K25,'MAESTRA NO TOCAR'!A:C,3,0)</f>
        <v>APOSITO DE GASA ESTERIL REF 4416 (20CM X 80CM)</v>
      </c>
      <c r="N25" s="451"/>
      <c r="O25" s="8">
        <f>VLOOKUP(K25,'MAESTRA NO TOCAR'!A:E,4,0)</f>
        <v>2</v>
      </c>
      <c r="P25" s="8"/>
      <c r="Q25" s="8"/>
      <c r="R25" s="9"/>
    </row>
    <row r="26" spans="2:18" ht="15" customHeight="1" x14ac:dyDescent="0.3">
      <c r="B26" s="448">
        <v>168772</v>
      </c>
      <c r="C26" s="449"/>
      <c r="D26" s="8">
        <f>VLOOKUP(B26,'MAESTRA NO TOCAR'!A:B,2,0)</f>
        <v>105403</v>
      </c>
      <c r="E26" s="450" t="str">
        <f>VLOOKUP(B26,'MAESTRA NO TOCAR'!A:C,3,0)</f>
        <v>LIDOCAINA 2% SOL INY  CAJ X 50AMP X 10ML</v>
      </c>
      <c r="F26" s="451"/>
      <c r="G26" s="8">
        <f>VLOOKUP(B26,'MAESTRA NO TOCAR'!A:D,4,0)</f>
        <v>1</v>
      </c>
      <c r="H26" s="8"/>
      <c r="I26" s="8"/>
      <c r="J26" s="9"/>
      <c r="K26" s="439" t="s">
        <v>65</v>
      </c>
      <c r="L26" s="599"/>
      <c r="M26" s="599"/>
      <c r="N26" s="599"/>
      <c r="O26" s="599"/>
      <c r="P26" s="599"/>
      <c r="Q26" s="599"/>
      <c r="R26" s="600"/>
    </row>
    <row r="27" spans="2:18" x14ac:dyDescent="0.3">
      <c r="B27" s="448">
        <v>388832</v>
      </c>
      <c r="C27" s="449"/>
      <c r="D27" s="8">
        <f>VLOOKUP(B27,'MAESTRA NO TOCAR'!A:B,2,0)</f>
        <v>105421</v>
      </c>
      <c r="E27" s="450" t="str">
        <f>VLOOKUP(B27,'MAESTRA NO TOCAR'!A:C,3,0)</f>
        <v xml:space="preserve">LACTATO DE RINGER (SOLUCION HARTMAN) SOL INY 500ML </v>
      </c>
      <c r="F27" s="451"/>
      <c r="G27" s="8">
        <f>VLOOKUP(B27,'MAESTRA NO TOCAR'!A:D,4,0)</f>
        <v>3</v>
      </c>
      <c r="H27" s="8"/>
      <c r="I27" s="8"/>
      <c r="J27" s="9"/>
      <c r="K27" s="118">
        <v>387781</v>
      </c>
      <c r="L27" s="8">
        <f>VLOOKUP(K27,'MAESTRA NO TOCAR'!A:B,2,0)</f>
        <v>0</v>
      </c>
      <c r="M27" s="450" t="str">
        <f>VLOOKUP(K27,'MAESTRA NO TOCAR'!A:C,3,0)</f>
        <v>V ELASTICA BLANCA ESTERIL 5PULG X 5YARD</v>
      </c>
      <c r="N27" s="451"/>
      <c r="O27" s="8">
        <f>VLOOKUP(K27,'MAESTRA NO TOCAR'!A:E,4,0)</f>
        <v>2</v>
      </c>
      <c r="P27" s="8"/>
      <c r="Q27" s="8"/>
      <c r="R27" s="9"/>
    </row>
    <row r="28" spans="2:18" x14ac:dyDescent="0.3">
      <c r="B28" s="444">
        <v>388835</v>
      </c>
      <c r="C28" s="445"/>
      <c r="D28" s="66">
        <f>VLOOKUP(B28,'MAESTRA NO TOCAR'!A:B,2,0)</f>
        <v>105422</v>
      </c>
      <c r="E28" s="446" t="str">
        <f>VLOOKUP(B28,'MAESTRA NO TOCAR'!A:C,3,0)</f>
        <v>CLORURO DE SODIO LIBRE DE PVC 0.9% SOL INY 250ML</v>
      </c>
      <c r="F28" s="447"/>
      <c r="G28" s="53">
        <f>VLOOKUP(B28,'MAESTRA NO TOCAR'!A:D,4,0)</f>
        <v>4</v>
      </c>
      <c r="H28" s="66"/>
      <c r="I28" s="66"/>
      <c r="J28" s="67"/>
      <c r="K28" s="118">
        <v>169461</v>
      </c>
      <c r="L28" s="8">
        <f>VLOOKUP(K28,'MAESTRA NO TOCAR'!A:B,2,0)</f>
        <v>358267</v>
      </c>
      <c r="M28" s="450" t="str">
        <f>VLOOKUP(K28,'MAESTRA NO TOCAR'!A:C,3,0)</f>
        <v>V ALGODON LAMINADO ESTERIL REF 244 SOB X 1 5PULG X 5YAR</v>
      </c>
      <c r="N28" s="451"/>
      <c r="O28" s="8">
        <f>VLOOKUP(K28,'MAESTRA NO TOCAR'!A:E,4,0)</f>
        <v>2</v>
      </c>
      <c r="P28" s="8"/>
      <c r="Q28" s="8"/>
      <c r="R28" s="9"/>
    </row>
    <row r="29" spans="2:18" ht="13.5" thickBot="1" x14ac:dyDescent="0.35">
      <c r="B29" s="448">
        <v>156755</v>
      </c>
      <c r="C29" s="449"/>
      <c r="D29" s="8">
        <f>VLOOKUP(B29,'MAESTRA NO TOCAR'!A:B,2,0)</f>
        <v>0</v>
      </c>
      <c r="E29" s="450" t="str">
        <f>VLOOKUP(B29,'MAESTRA NO TOCAR'!A:C,3,0)</f>
        <v>AGUJA HIPODERMICA 18G X 1 1/2 PULG</v>
      </c>
      <c r="F29" s="451"/>
      <c r="G29" s="8">
        <f>VLOOKUP(B29,'MAESTRA NO TOCAR'!A:D,4,0)</f>
        <v>3</v>
      </c>
      <c r="H29" s="10"/>
      <c r="I29" s="10"/>
      <c r="J29" s="11"/>
      <c r="K29" s="120">
        <v>45549</v>
      </c>
      <c r="L29" s="8">
        <f>VLOOKUP(K29,'MAESTRA NO TOCAR'!A:B,2,0)</f>
        <v>301241</v>
      </c>
      <c r="M29" s="450" t="str">
        <f>VLOOKUP(K29,'MAESTRA NO TOCAR'!A:C,3,0)</f>
        <v>V YESO REF 73471-02 ROL X 5YARD GYPSONA 5PULG</v>
      </c>
      <c r="N29" s="451"/>
      <c r="O29" s="8">
        <f>VLOOKUP(K29,'MAESTRA NO TOCAR'!A:E,4,0)</f>
        <v>2</v>
      </c>
      <c r="P29" s="13"/>
      <c r="Q29" s="13"/>
      <c r="R29" s="14"/>
    </row>
    <row r="30" spans="2:18" ht="13.5" thickBot="1" x14ac:dyDescent="0.35">
      <c r="B30" s="448">
        <v>110161</v>
      </c>
      <c r="C30" s="449"/>
      <c r="D30" s="8">
        <f>VLOOKUP(B30,'MAESTRA NO TOCAR'!A:B,2,0)</f>
        <v>0</v>
      </c>
      <c r="E30" s="450" t="str">
        <f>VLOOKUP(B30,'MAESTRA NO TOCAR'!A:C,3,0)</f>
        <v>AGUJA HIPODERMICA 22X1 PULG</v>
      </c>
      <c r="F30" s="451"/>
      <c r="G30" s="8">
        <f>VLOOKUP(B30,'MAESTRA NO TOCAR'!A:D,4,0)</f>
        <v>3</v>
      </c>
      <c r="H30" s="8"/>
      <c r="I30" s="8"/>
      <c r="J30" s="9"/>
      <c r="K30" s="455" t="s">
        <v>52</v>
      </c>
      <c r="L30" s="456"/>
      <c r="M30" s="456"/>
      <c r="N30" s="456"/>
      <c r="O30" s="456"/>
      <c r="P30" s="456"/>
      <c r="Q30" s="456"/>
      <c r="R30" s="457"/>
    </row>
    <row r="31" spans="2:18" x14ac:dyDescent="0.3">
      <c r="B31" s="448">
        <v>110163</v>
      </c>
      <c r="C31" s="449"/>
      <c r="D31" s="8">
        <f>VLOOKUP(B31,'MAESTRA NO TOCAR'!A:B,2,0)</f>
        <v>340847</v>
      </c>
      <c r="E31" s="450" t="str">
        <f>VLOOKUP(B31,'MAESTRA NO TOCAR'!A:C,3,0)</f>
        <v>AGUJA HIPODERMICA 23X1 PULG</v>
      </c>
      <c r="F31" s="451"/>
      <c r="G31" s="8">
        <f>VLOOKUP(B31,'MAESTRA NO TOCAR'!A:D,4,0)</f>
        <v>3</v>
      </c>
      <c r="H31" s="8"/>
      <c r="I31" s="8"/>
      <c r="J31" s="9"/>
      <c r="K31" s="7" t="s">
        <v>7</v>
      </c>
      <c r="L31" s="8">
        <v>206938</v>
      </c>
      <c r="M31" s="91" t="s">
        <v>8</v>
      </c>
      <c r="N31" s="98"/>
      <c r="O31" s="15"/>
      <c r="P31" s="15"/>
      <c r="Q31" s="15"/>
      <c r="R31" s="16"/>
    </row>
    <row r="32" spans="2:18" x14ac:dyDescent="0.3">
      <c r="B32" s="448">
        <v>105593</v>
      </c>
      <c r="C32" s="449"/>
      <c r="D32" s="8">
        <f>VLOOKUP(B32,'MAESTRA NO TOCAR'!A:B,2,0)</f>
        <v>336101</v>
      </c>
      <c r="E32" s="450" t="str">
        <f>VLOOKUP(B32,'MAESTRA NO TOCAR'!A:C,3,0)</f>
        <v>AGUJA LOCOPLEX REF 5194-103 SOB X 1 VYGON  21GX100MM</v>
      </c>
      <c r="F32" s="451"/>
      <c r="G32" s="8">
        <f>VLOOKUP(B32,'MAESTRA NO TOCAR'!A:D,4,0)</f>
        <v>1</v>
      </c>
      <c r="H32" s="8"/>
      <c r="I32" s="8"/>
      <c r="J32" s="9"/>
      <c r="K32" s="7" t="s">
        <v>9</v>
      </c>
      <c r="L32" s="8">
        <v>203206</v>
      </c>
      <c r="M32" s="91" t="s">
        <v>10</v>
      </c>
      <c r="N32" s="92"/>
      <c r="O32" s="8"/>
      <c r="P32" s="8"/>
      <c r="Q32" s="8"/>
      <c r="R32" s="9"/>
    </row>
    <row r="33" spans="2:18" x14ac:dyDescent="0.3">
      <c r="B33" s="444">
        <v>169072</v>
      </c>
      <c r="C33" s="445"/>
      <c r="D33" s="66">
        <f>VLOOKUP(B33,'MAESTRA NO TOCAR'!A:B,2,0)</f>
        <v>357576</v>
      </c>
      <c r="E33" s="446" t="str">
        <f>VLOOKUP(B33,'MAESTRA NO TOCAR'!A:C,3,0)</f>
        <v>CATETER INTRAVENOSO PERIFERICO REF 381844 18G X 1.16PULG</v>
      </c>
      <c r="F33" s="447"/>
      <c r="G33" s="53">
        <f>VLOOKUP(B33,'MAESTRA NO TOCAR'!A:D,4,0)</f>
        <v>1</v>
      </c>
      <c r="H33" s="66"/>
      <c r="I33" s="66"/>
      <c r="J33" s="67"/>
      <c r="K33" s="7"/>
      <c r="L33" s="8"/>
      <c r="M33" s="91" t="s">
        <v>75</v>
      </c>
      <c r="N33" s="92"/>
      <c r="O33" s="8"/>
      <c r="P33" s="8"/>
      <c r="Q33" s="8"/>
      <c r="R33" s="9"/>
    </row>
    <row r="34" spans="2:18" ht="15" customHeight="1" x14ac:dyDescent="0.3">
      <c r="B34" s="444">
        <v>169071</v>
      </c>
      <c r="C34" s="445"/>
      <c r="D34" s="66">
        <f>VLOOKUP(B34,'MAESTRA NO TOCAR'!A:B,2,0)</f>
        <v>357585</v>
      </c>
      <c r="E34" s="446" t="str">
        <f>VLOOKUP(B34,'MAESTRA NO TOCAR'!A:C,3,0)</f>
        <v>CATETER INTRAVENOSO PERIFERICO REF 381834 20G X 1.16PULG</v>
      </c>
      <c r="F34" s="447"/>
      <c r="G34" s="53">
        <f>VLOOKUP(B34,'MAESTRA NO TOCAR'!A:D,4,0)</f>
        <v>1</v>
      </c>
      <c r="H34" s="66"/>
      <c r="I34" s="66"/>
      <c r="J34" s="67"/>
      <c r="K34" s="7"/>
      <c r="L34" s="8"/>
      <c r="M34" s="91" t="s">
        <v>74</v>
      </c>
      <c r="N34" s="92"/>
      <c r="O34" s="8"/>
      <c r="P34" s="8"/>
      <c r="Q34" s="8"/>
      <c r="R34" s="9"/>
    </row>
    <row r="35" spans="2:18" ht="15" customHeight="1" thickBot="1" x14ac:dyDescent="0.35">
      <c r="B35" s="79"/>
      <c r="C35" s="80"/>
      <c r="D35" s="56">
        <f>VLOOKUP(B35,'MAESTRA NO TOCAR'!A:B,2,0)</f>
        <v>0</v>
      </c>
      <c r="E35" s="458" t="str">
        <f>VLOOKUP(B35,'MAESTRA NO TOCAR'!A:C,3,0)</f>
        <v>ARTROSCOPIO</v>
      </c>
      <c r="F35" s="459"/>
      <c r="G35" s="56">
        <f>VLOOKUP(B35,'MAESTRA NO TOCAR'!A:D,4,0)</f>
        <v>0</v>
      </c>
      <c r="H35" s="81"/>
      <c r="I35" s="81"/>
      <c r="J35" s="82"/>
      <c r="K35" s="7"/>
      <c r="L35" s="8"/>
      <c r="M35" s="91" t="s">
        <v>73</v>
      </c>
      <c r="N35" s="92"/>
      <c r="O35" s="8"/>
      <c r="P35" s="8"/>
      <c r="Q35" s="8"/>
      <c r="R35" s="9"/>
    </row>
    <row r="36" spans="2:18" x14ac:dyDescent="0.3">
      <c r="B36" s="601"/>
      <c r="C36" s="602"/>
      <c r="D36" s="56">
        <f>VLOOKUP(B36,'MAESTRA NO TOCAR'!A:B,2,0)</f>
        <v>0</v>
      </c>
      <c r="E36" s="458" t="str">
        <f>VLOOKUP(B36,'MAESTRA NO TOCAR'!A:C,3,0)</f>
        <v>ARTROSCOPIO</v>
      </c>
      <c r="F36" s="459"/>
      <c r="G36" s="56">
        <f>VLOOKUP(B36,'MAESTRA NO TOCAR'!A:D,4,0)</f>
        <v>0</v>
      </c>
      <c r="H36" s="111"/>
      <c r="I36" s="111"/>
      <c r="J36" s="112"/>
      <c r="K36" s="7"/>
      <c r="L36" s="8"/>
      <c r="M36" s="91" t="s">
        <v>32</v>
      </c>
      <c r="N36" s="92"/>
      <c r="O36" s="8"/>
      <c r="P36" s="8"/>
      <c r="Q36" s="8"/>
      <c r="R36" s="9"/>
    </row>
    <row r="37" spans="2:18" x14ac:dyDescent="0.3">
      <c r="B37" s="448">
        <v>94747</v>
      </c>
      <c r="C37" s="449"/>
      <c r="D37" s="8">
        <f>VLOOKUP(B37,'MAESTRA NO TOCAR'!A:B,2,0)</f>
        <v>319132</v>
      </c>
      <c r="E37" s="450" t="str">
        <f>VLOOKUP(B37,'MAESTRA NO TOCAR'!A:C,3,0)</f>
        <v>ELECTRODO MONITOREO ESPUMA REF 2228 3.4CM X 3.3CM</v>
      </c>
      <c r="F37" s="451"/>
      <c r="G37" s="8">
        <f>VLOOKUP(B37,'MAESTRA NO TOCAR'!A:D,4,0)</f>
        <v>6</v>
      </c>
      <c r="H37" s="8"/>
      <c r="I37" s="8"/>
      <c r="J37" s="9"/>
      <c r="K37" s="7"/>
      <c r="L37" s="8"/>
      <c r="M37" s="91" t="s">
        <v>13</v>
      </c>
      <c r="N37" s="92"/>
      <c r="O37" s="8"/>
      <c r="P37" s="8"/>
      <c r="Q37" s="8"/>
      <c r="R37" s="9"/>
    </row>
    <row r="38" spans="2:18" x14ac:dyDescent="0.3">
      <c r="B38" s="448">
        <v>162007</v>
      </c>
      <c r="C38" s="449"/>
      <c r="D38" s="8">
        <f>VLOOKUP(B38,'MAESTRA NO TOCAR'!A:B,2,0)</f>
        <v>354946</v>
      </c>
      <c r="E38" s="450" t="str">
        <f>VLOOKUP(B38,'MAESTRA NO TOCAR'!A:C,3,0)</f>
        <v>SET PRIMARIO CON CLAVE REF 14001 PLUM  272CM X 19ML</v>
      </c>
      <c r="F38" s="451"/>
      <c r="G38" s="8">
        <f>VLOOKUP(B38,'MAESTRA NO TOCAR'!A:D,4,0)</f>
        <v>1</v>
      </c>
      <c r="H38" s="10"/>
      <c r="I38" s="10"/>
      <c r="J38" s="11"/>
      <c r="K38" s="7"/>
      <c r="L38" s="8"/>
      <c r="M38" s="91" t="s">
        <v>14</v>
      </c>
      <c r="N38" s="92"/>
      <c r="O38" s="8"/>
      <c r="P38" s="8"/>
      <c r="Q38" s="8"/>
      <c r="R38" s="9"/>
    </row>
    <row r="39" spans="2:18" x14ac:dyDescent="0.3">
      <c r="B39" s="444">
        <v>23677</v>
      </c>
      <c r="C39" s="445"/>
      <c r="D39" s="66">
        <f>VLOOKUP(B39,'MAESTRA NO TOCAR'!A:B,2,0)</f>
        <v>301080</v>
      </c>
      <c r="E39" s="446" t="str">
        <f>VLOOKUP(B39,'MAESTRA NO TOCAR'!A:C,3,0)</f>
        <v>EQUIPO VENOCLISIS EN Y REF MRC0005P</v>
      </c>
      <c r="F39" s="447"/>
      <c r="G39" s="53">
        <f>VLOOKUP(B39,'MAESTRA NO TOCAR'!A:D,4,0)</f>
        <v>1</v>
      </c>
      <c r="H39" s="66"/>
      <c r="I39" s="66"/>
      <c r="J39" s="67"/>
      <c r="K39" s="7"/>
      <c r="L39" s="8"/>
      <c r="M39" s="91" t="s">
        <v>33</v>
      </c>
      <c r="N39" s="92"/>
      <c r="O39" s="8"/>
      <c r="P39" s="8"/>
      <c r="Q39" s="8"/>
      <c r="R39" s="9"/>
    </row>
    <row r="40" spans="2:18" x14ac:dyDescent="0.3">
      <c r="B40" s="448">
        <v>129438</v>
      </c>
      <c r="C40" s="449"/>
      <c r="D40" s="8">
        <f>VLOOKUP(B40,'MAESTRA NO TOCAR'!A:B,2,0)</f>
        <v>355073</v>
      </c>
      <c r="E40" s="450" t="str">
        <f>VLOOKUP(B40,'MAESTRA NO TOCAR'!A:C,3,0)</f>
        <v>GASA ESTERIL CIRUG RADIO-OPACA REF 0384  3X3(7.5X7.5)CM</v>
      </c>
      <c r="F40" s="451"/>
      <c r="G40" s="8">
        <f>VLOOKUP(B40,'MAESTRA NO TOCAR'!A:D,4,0)</f>
        <v>8</v>
      </c>
      <c r="H40" s="8"/>
      <c r="I40" s="8"/>
      <c r="J40" s="9"/>
      <c r="K40" s="7"/>
      <c r="L40" s="8"/>
      <c r="M40" s="91" t="s">
        <v>34</v>
      </c>
      <c r="N40" s="92"/>
      <c r="O40" s="8"/>
      <c r="P40" s="8"/>
      <c r="Q40" s="8"/>
      <c r="R40" s="9"/>
    </row>
    <row r="41" spans="2:18" x14ac:dyDescent="0.3">
      <c r="B41" s="448">
        <v>47195</v>
      </c>
      <c r="C41" s="449"/>
      <c r="D41" s="8">
        <f>VLOOKUP(B41,'MAESTRA NO TOCAR'!A:B,2,0)</f>
        <v>308282</v>
      </c>
      <c r="E41" s="450" t="str">
        <f>VLOOKUP(B41,'MAESTRA NO TOCAR'!A:C,3,0)</f>
        <v>GASA PRECOR NO TEJ EST REF 1814502  7.5CM X 7.5CM</v>
      </c>
      <c r="F41" s="451"/>
      <c r="G41" s="8">
        <f>VLOOKUP(B41,'MAESTRA NO TOCAR'!A:D,4,0)</f>
        <v>8</v>
      </c>
      <c r="H41" s="8"/>
      <c r="I41" s="8"/>
      <c r="J41" s="9"/>
      <c r="K41" s="7"/>
      <c r="L41" s="8"/>
      <c r="M41" s="91" t="s">
        <v>41</v>
      </c>
      <c r="N41" s="92"/>
      <c r="O41" s="8"/>
      <c r="P41" s="8"/>
      <c r="Q41" s="8"/>
      <c r="R41" s="9"/>
    </row>
    <row r="42" spans="2:18" x14ac:dyDescent="0.3">
      <c r="B42" s="448">
        <v>108333</v>
      </c>
      <c r="C42" s="449"/>
      <c r="D42" s="8">
        <f>VLOOKUP(B42,'MAESTRA NO TOCAR'!A:B,2,0)</f>
        <v>348035</v>
      </c>
      <c r="E42" s="450" t="str">
        <f>VLOOKUP(B42,'MAESTRA NO TOCAR'!A:C,3,0)</f>
        <v>GUANTE ESTERIL LATEX S/TALCO REF GULS001  TALLA 6.5</v>
      </c>
      <c r="F42" s="451"/>
      <c r="G42" s="8">
        <f>VLOOKUP(B42,'MAESTRA NO TOCAR'!A:D,4,0)</f>
        <v>5</v>
      </c>
      <c r="H42" s="10"/>
      <c r="I42" s="10"/>
      <c r="J42" s="11"/>
      <c r="K42" s="7"/>
      <c r="L42" s="8"/>
      <c r="M42" s="91" t="s">
        <v>48</v>
      </c>
      <c r="N42" s="92"/>
      <c r="O42" s="8"/>
      <c r="P42" s="8"/>
      <c r="Q42" s="8"/>
      <c r="R42" s="9"/>
    </row>
    <row r="43" spans="2:18" ht="13.5" thickBot="1" x14ac:dyDescent="0.35">
      <c r="B43" s="448">
        <v>108334</v>
      </c>
      <c r="C43" s="449"/>
      <c r="D43" s="8">
        <f>VLOOKUP(B43,'MAESTRA NO TOCAR'!A:B,2,0)</f>
        <v>343483</v>
      </c>
      <c r="E43" s="450" t="str">
        <f>VLOOKUP(B43,'MAESTRA NO TOCAR'!A:C,3,0)</f>
        <v>GUANTE ESTERIL LATEX REF GULS002 ALFASAFE  TALLA 7.0</v>
      </c>
      <c r="F43" s="451"/>
      <c r="G43" s="8">
        <f>VLOOKUP(B43,'MAESTRA NO TOCAR'!A:D,4,0)</f>
        <v>5</v>
      </c>
      <c r="H43" s="8"/>
      <c r="I43" s="8"/>
      <c r="J43" s="9"/>
      <c r="K43" s="12"/>
      <c r="L43" s="13"/>
      <c r="M43" s="91" t="s">
        <v>42</v>
      </c>
      <c r="N43" s="92"/>
      <c r="O43" s="13"/>
      <c r="P43" s="13"/>
      <c r="Q43" s="13"/>
      <c r="R43" s="14"/>
    </row>
    <row r="44" spans="2:18" ht="15.75" customHeight="1" thickBot="1" x14ac:dyDescent="0.35">
      <c r="B44" s="448">
        <v>38008</v>
      </c>
      <c r="C44" s="449"/>
      <c r="D44" s="8">
        <f>VLOOKUP(B44,'MAESTRA NO TOCAR'!A:B,2,0)</f>
        <v>307771</v>
      </c>
      <c r="E44" s="450" t="str">
        <f>VLOOKUP(B44,'MAESTRA NO TOCAR'!A:C,3,0)</f>
        <v>GUANTE QUIRURGICO  CAJ X 50 PRECISSION  No. 7.5 BN EXENTO-DC.417/2020</v>
      </c>
      <c r="F44" s="451"/>
      <c r="G44" s="8">
        <f>VLOOKUP(B44,'MAESTRA NO TOCAR'!A:D,4,0)</f>
        <v>5</v>
      </c>
      <c r="H44" s="8"/>
      <c r="I44" s="8"/>
      <c r="J44" s="9"/>
      <c r="K44" s="455" t="s">
        <v>110</v>
      </c>
      <c r="L44" s="456"/>
      <c r="M44" s="456"/>
      <c r="N44" s="456"/>
      <c r="O44" s="456"/>
      <c r="P44" s="456"/>
      <c r="Q44" s="456"/>
      <c r="R44" s="457"/>
    </row>
    <row r="45" spans="2:18" ht="15" customHeight="1" x14ac:dyDescent="0.3">
      <c r="B45" s="448">
        <v>161854</v>
      </c>
      <c r="C45" s="449"/>
      <c r="D45" s="8">
        <f>VLOOKUP(B45,'MAESTRA NO TOCAR'!A:B,2,0)</f>
        <v>358497</v>
      </c>
      <c r="E45" s="450" t="str">
        <f>VLOOKUP(B45,'MAESTRA NO TOCAR'!A:C,3,0)</f>
        <v>GUANTE QUIRURGICO DE LATEX REF 2D72N80X PROTEXIS  8</v>
      </c>
      <c r="F45" s="451"/>
      <c r="G45" s="8">
        <f>VLOOKUP(B45,'MAESTRA NO TOCAR'!A:D,4,0)</f>
        <v>3</v>
      </c>
      <c r="H45" s="8"/>
      <c r="I45" s="8"/>
      <c r="J45" s="9"/>
      <c r="K45" s="117">
        <v>383519</v>
      </c>
      <c r="L45" s="5">
        <f>VLOOKUP(K45,'MAESTRA NO TOCAR'!A:B,2,0)</f>
        <v>105384</v>
      </c>
      <c r="M45" s="97" t="str">
        <f>VLOOKUP(K45,'MAESTRA NO TOCAR'!A:C,3,0)</f>
        <v>MIDAZOLAM 15MG/3ML(5MG/ML) SOL INY INST</v>
      </c>
      <c r="N45" s="98"/>
      <c r="O45" s="5">
        <v>1</v>
      </c>
      <c r="P45" s="5"/>
      <c r="Q45" s="5"/>
      <c r="R45" s="128"/>
    </row>
    <row r="46" spans="2:18" x14ac:dyDescent="0.3">
      <c r="B46" s="448">
        <v>22297</v>
      </c>
      <c r="C46" s="449"/>
      <c r="D46" s="8">
        <f>VLOOKUP(B46,'MAESTRA NO TOCAR'!A:B,2,0)</f>
        <v>300750</v>
      </c>
      <c r="E46" s="450" t="str">
        <f>VLOOKUP(B46,'MAESTRA NO TOCAR'!A:C,3,0)</f>
        <v>JERINGA DESECHABLE REF 308612 BD 3ML - 21G X 1 1/2 PULG</v>
      </c>
      <c r="F46" s="451"/>
      <c r="G46" s="8">
        <f>VLOOKUP(B46,'MAESTRA NO TOCAR'!A:D,4,0)</f>
        <v>4</v>
      </c>
      <c r="H46" s="8"/>
      <c r="I46" s="8"/>
      <c r="J46" s="9"/>
      <c r="K46" s="118">
        <v>162397</v>
      </c>
      <c r="L46" s="8">
        <f>VLOOKUP(K46,'MAESTRA NO TOCAR'!A:B,2,0)</f>
        <v>105312</v>
      </c>
      <c r="M46" s="91" t="str">
        <f>VLOOKUP(K46,'MAESTRA NO TOCAR'!A:C,3,0)</f>
        <v>FENTANILO 0.1MG/2ML(0.05MG/ML) SOL INY</v>
      </c>
      <c r="N46" s="92"/>
      <c r="O46" s="8">
        <v>1</v>
      </c>
      <c r="P46" s="8"/>
      <c r="Q46" s="8"/>
      <c r="R46" s="77"/>
    </row>
    <row r="47" spans="2:18" x14ac:dyDescent="0.3">
      <c r="B47" s="444">
        <v>22071</v>
      </c>
      <c r="C47" s="445"/>
      <c r="D47" s="66">
        <f>VLOOKUP(B47,'MAESTRA NO TOCAR'!A:B,2,0)</f>
        <v>310186</v>
      </c>
      <c r="E47" s="446" t="str">
        <f>VLOOKUP(B47,'MAESTRA NO TOCAR'!A:C,3,0)</f>
        <v xml:space="preserve">JERINGA A 3 PARTES CON AGUJA  5ML </v>
      </c>
      <c r="F47" s="447"/>
      <c r="G47" s="53">
        <f>VLOOKUP(B47,'MAESTRA NO TOCAR'!A:D,4,0)</f>
        <v>4</v>
      </c>
      <c r="H47" s="66"/>
      <c r="I47" s="66"/>
      <c r="J47" s="67"/>
      <c r="K47" s="118">
        <v>30164</v>
      </c>
      <c r="L47" s="8">
        <f>VLOOKUP(K47,'MAESTRA NO TOCAR'!A:B,2,0)</f>
        <v>100507</v>
      </c>
      <c r="M47" s="91" t="str">
        <f>VLOOKUP(K47,'MAESTRA NO TOCAR'!A:C,3,0)</f>
        <v>388908 MORFINA CLORHIDRATO 10MG/ML SOL INY 1ML</v>
      </c>
      <c r="N47" s="92"/>
      <c r="O47" s="8">
        <v>1</v>
      </c>
      <c r="P47" s="8"/>
      <c r="Q47" s="8"/>
      <c r="R47" s="77"/>
    </row>
    <row r="48" spans="2:18" x14ac:dyDescent="0.3">
      <c r="B48" s="448">
        <v>22303</v>
      </c>
      <c r="C48" s="449"/>
      <c r="D48" s="8">
        <f>VLOOKUP(B48,'MAESTRA NO TOCAR'!A:B,2,0)</f>
        <v>300752</v>
      </c>
      <c r="E48" s="450" t="str">
        <f>VLOOKUP(B48,'MAESTRA NO TOCAR'!A:C,3,0)</f>
        <v>JERINGA DESECHABLE REF 302499 BD 10ML - 21G X 1 1/2</v>
      </c>
      <c r="F48" s="451"/>
      <c r="G48" s="8">
        <f>VLOOKUP(B48,'MAESTRA NO TOCAR'!A:D,4,0)</f>
        <v>4</v>
      </c>
      <c r="H48" s="8"/>
      <c r="I48" s="8"/>
      <c r="J48" s="9"/>
      <c r="K48" s="118">
        <v>122716</v>
      </c>
      <c r="L48" s="8">
        <f>VLOOKUP(K48,'MAESTRA NO TOCAR'!A:B,2,0)</f>
        <v>211300</v>
      </c>
      <c r="M48" s="91" t="str">
        <f>VLOOKUP(K48,'MAESTRA NO TOCAR'!A:C,3,0)</f>
        <v>OXYRAPID 10MG/ML SOL INY  CAJ X 5AMP X 1ML</v>
      </c>
      <c r="N48" s="92"/>
      <c r="O48" s="8">
        <v>1</v>
      </c>
      <c r="P48" s="8"/>
      <c r="Q48" s="8"/>
      <c r="R48" s="77"/>
    </row>
    <row r="49" spans="2:18" x14ac:dyDescent="0.3">
      <c r="B49" s="448">
        <v>113835</v>
      </c>
      <c r="C49" s="449"/>
      <c r="D49" s="8">
        <f>VLOOKUP(B49,'MAESTRA NO TOCAR'!A:B,2,0)</f>
        <v>345596</v>
      </c>
      <c r="E49" s="450" t="str">
        <f>VLOOKUP(B49,'MAESTRA NO TOCAR'!A:C,3,0)</f>
        <v>JERINGA 3PARTES C/A 20ML REF JEHL006  21GX1 PULG 1/2 PULG</v>
      </c>
      <c r="F49" s="451"/>
      <c r="G49" s="8">
        <f>VLOOKUP(B49,'MAESTRA NO TOCAR'!A:D,4,0)</f>
        <v>4</v>
      </c>
      <c r="H49" s="10"/>
      <c r="I49" s="10"/>
      <c r="J49" s="11"/>
      <c r="K49" s="118">
        <v>158717</v>
      </c>
      <c r="L49" s="8">
        <f>VLOOKUP(K49,'MAESTRA NO TOCAR'!A:B,2,0)</f>
        <v>213431</v>
      </c>
      <c r="M49" s="91" t="str">
        <f>VLOOKUP(K49,'MAESTRA NO TOCAR'!A:C,3,0)</f>
        <v>ULTIVA 2MG POLV INY  CAJ X 5VIAL</v>
      </c>
      <c r="N49" s="92"/>
      <c r="O49" s="8">
        <v>1</v>
      </c>
      <c r="P49" s="8"/>
      <c r="Q49" s="8"/>
      <c r="R49" s="77"/>
    </row>
    <row r="50" spans="2:18" x14ac:dyDescent="0.3">
      <c r="B50" s="448">
        <v>25805</v>
      </c>
      <c r="C50" s="449"/>
      <c r="D50" s="8">
        <f>VLOOKUP(B50,'MAESTRA NO TOCAR'!A:B,2,0)</f>
        <v>300456</v>
      </c>
      <c r="E50" s="450" t="str">
        <f>VLOOKUP(B50,'MAESTRA NO TOCAR'!A:C,3,0)</f>
        <v>CANULA NASAL OXIGENO ADULTO REF COXADU SOB X 1 MEDEX</v>
      </c>
      <c r="F50" s="451"/>
      <c r="G50" s="8">
        <f>VLOOKUP(B50,'MAESTRA NO TOCAR'!A:D,4,0)</f>
        <v>1</v>
      </c>
      <c r="H50" s="8"/>
      <c r="I50" s="8"/>
      <c r="J50" s="9"/>
      <c r="K50" s="118">
        <v>168939</v>
      </c>
      <c r="L50" s="8">
        <f>VLOOKUP(K50,'MAESTRA NO TOCAR'!A:B,2,0)</f>
        <v>105394</v>
      </c>
      <c r="M50" s="91" t="str">
        <f>VLOOKUP(K50,'MAESTRA NO TOCAR'!A:C,3,0)</f>
        <v>CLINDAMICINA 600MG/4ML(150MG/ML) SOL INY INST</v>
      </c>
      <c r="N50" s="92"/>
      <c r="O50" s="53">
        <v>1</v>
      </c>
      <c r="P50" s="8"/>
      <c r="Q50" s="8"/>
      <c r="R50" s="77"/>
    </row>
    <row r="51" spans="2:18" x14ac:dyDescent="0.3">
      <c r="B51" s="448">
        <v>25697</v>
      </c>
      <c r="C51" s="449"/>
      <c r="D51" s="8">
        <f>VLOOKUP(B51,'MAESTRA NO TOCAR'!A:B,2,0)</f>
        <v>300295</v>
      </c>
      <c r="E51" s="450" t="str">
        <f>VLOOKUP(B51,'MAESTRA NO TOCAR'!A:C,3,0)</f>
        <v>SONDA NELATON REF SN16 SOB X 1 MEDEX  16FR</v>
      </c>
      <c r="F51" s="451"/>
      <c r="G51" s="8">
        <f>VLOOKUP(B51,'MAESTRA NO TOCAR'!A:D,4,0)</f>
        <v>1</v>
      </c>
      <c r="H51" s="8"/>
      <c r="I51" s="8"/>
      <c r="J51" s="9"/>
      <c r="K51" s="118">
        <v>51736</v>
      </c>
      <c r="L51" s="8">
        <f>VLOOKUP(K51,'MAESTRA NO TOCAR'!A:B,2,0)</f>
        <v>101533</v>
      </c>
      <c r="M51" s="91" t="str">
        <f>VLOOKUP(K51,'MAESTRA NO TOCAR'!A:C,3,0)</f>
        <v>DICLOFENACO 75MG/3ML(25MG/ML) SOL INY INST</v>
      </c>
      <c r="N51" s="92"/>
      <c r="O51" s="53">
        <v>1</v>
      </c>
      <c r="P51" s="8"/>
      <c r="Q51" s="8"/>
      <c r="R51" s="77"/>
    </row>
    <row r="52" spans="2:18" x14ac:dyDescent="0.3">
      <c r="B52" s="448"/>
      <c r="C52" s="449"/>
      <c r="D52" s="8"/>
      <c r="E52" s="450"/>
      <c r="F52" s="451"/>
      <c r="G52" s="8"/>
      <c r="H52" s="8"/>
      <c r="I52" s="8"/>
      <c r="J52" s="9"/>
      <c r="K52" s="118">
        <v>123968</v>
      </c>
      <c r="L52" s="8">
        <f>VLOOKUP(K52,'MAESTRA NO TOCAR'!A:B,2,0)</f>
        <v>211644</v>
      </c>
      <c r="M52" s="91" t="str">
        <f>VLOOKUP(K52,'MAESTRA NO TOCAR'!A:C,3,0)</f>
        <v>BACTRODERM 10% SOL TOP INST FCO X 60ML</v>
      </c>
      <c r="N52" s="92"/>
      <c r="O52" s="8">
        <v>1</v>
      </c>
      <c r="P52" s="8"/>
      <c r="Q52" s="8"/>
      <c r="R52" s="77"/>
    </row>
    <row r="53" spans="2:18" ht="13.5" thickBot="1" x14ac:dyDescent="0.35">
      <c r="B53" s="462"/>
      <c r="C53" s="463"/>
      <c r="D53" s="8"/>
      <c r="E53" s="464"/>
      <c r="F53" s="465"/>
      <c r="G53" s="8"/>
      <c r="H53" s="13"/>
      <c r="I53" s="13"/>
      <c r="J53" s="14"/>
      <c r="K53" s="118">
        <v>30766</v>
      </c>
      <c r="L53" s="8">
        <f>VLOOKUP(K53,'MAESTRA NO TOCAR'!A:B,2,0)</f>
        <v>200748</v>
      </c>
      <c r="M53" s="91" t="str">
        <f>VLOOKUP(K53,'MAESTRA NO TOCAR'!A:C,3,0)</f>
        <v>IODIGER ESPUMA 8% ESPUM TOP  FCO X 120ML</v>
      </c>
      <c r="N53" s="92"/>
      <c r="O53" s="8">
        <v>1</v>
      </c>
      <c r="P53" s="8"/>
      <c r="Q53" s="8"/>
      <c r="R53" s="77"/>
    </row>
    <row r="54" spans="2:18" ht="15" customHeight="1" thickBot="1" x14ac:dyDescent="0.35">
      <c r="B54" s="466" t="s">
        <v>71</v>
      </c>
      <c r="C54" s="467"/>
      <c r="D54" s="468"/>
      <c r="E54" s="59"/>
      <c r="F54" s="59"/>
      <c r="G54" s="60"/>
      <c r="H54" s="60"/>
      <c r="I54" s="60"/>
      <c r="J54" s="61"/>
      <c r="K54" s="118">
        <v>19515</v>
      </c>
      <c r="L54" s="8">
        <f>VLOOKUP(K54,'MAESTRA NO TOCAR'!A:B,2,0)</f>
        <v>200998</v>
      </c>
      <c r="M54" s="91" t="str">
        <f>VLOOKUP(K54,'MAESTRA NO TOCAR'!A:C,3,0)</f>
        <v>KENACORT AIA 50MG/5ML(10MG/ML) SUSP INY</v>
      </c>
      <c r="N54" s="92"/>
      <c r="O54" s="8">
        <v>1</v>
      </c>
      <c r="P54" s="8"/>
      <c r="Q54" s="8"/>
      <c r="R54" s="77"/>
    </row>
    <row r="55" spans="2:18" x14ac:dyDescent="0.3">
      <c r="B55" s="469" t="s">
        <v>37</v>
      </c>
      <c r="C55" s="470"/>
      <c r="D55" s="470"/>
      <c r="E55" s="470"/>
      <c r="F55" s="470"/>
      <c r="G55" s="470"/>
      <c r="H55" s="470"/>
      <c r="I55" s="470"/>
      <c r="J55" s="471"/>
      <c r="K55" s="118">
        <v>388781</v>
      </c>
      <c r="L55" s="8">
        <f>VLOOKUP(K55,'MAESTRA NO TOCAR'!A:B,2,0)</f>
        <v>310713</v>
      </c>
      <c r="M55" s="91" t="str">
        <f>VLOOKUP(K55,'MAESTRA NO TOCAR'!A:C,3,0)</f>
        <v>QUIRUCIDAL (0.05+4)% SOL TOP CAJ X 24FCO X 120ML</v>
      </c>
      <c r="N55" s="92"/>
      <c r="O55" s="8">
        <v>1</v>
      </c>
      <c r="P55" s="8"/>
      <c r="Q55" s="8"/>
      <c r="R55" s="77"/>
    </row>
    <row r="56" spans="2:18" ht="15" customHeight="1" thickBot="1" x14ac:dyDescent="0.35">
      <c r="B56" s="472"/>
      <c r="C56" s="473"/>
      <c r="D56" s="473"/>
      <c r="E56" s="473"/>
      <c r="F56" s="473"/>
      <c r="G56" s="473"/>
      <c r="H56" s="473"/>
      <c r="I56" s="473"/>
      <c r="J56" s="474"/>
      <c r="K56" s="118">
        <v>388785</v>
      </c>
      <c r="L56" s="8">
        <f>VLOOKUP(K56,'MAESTRA NO TOCAR'!A:B,2,0)</f>
        <v>301791</v>
      </c>
      <c r="M56" s="91" t="str">
        <f>VLOOKUP(K56,'MAESTRA NO TOCAR'!A:C,3,0)</f>
        <v>QUIRUCIDAL VERDE (1+4)% JAB LIQ 120ML</v>
      </c>
      <c r="N56" s="92"/>
      <c r="O56" s="8">
        <v>1</v>
      </c>
      <c r="P56" s="8"/>
      <c r="Q56" s="8"/>
      <c r="R56" s="77"/>
    </row>
    <row r="57" spans="2:18" x14ac:dyDescent="0.3">
      <c r="B57" s="469" t="s">
        <v>38</v>
      </c>
      <c r="C57" s="470"/>
      <c r="D57" s="470"/>
      <c r="E57" s="470"/>
      <c r="F57" s="470"/>
      <c r="G57" s="470"/>
      <c r="H57" s="470"/>
      <c r="I57" s="470"/>
      <c r="J57" s="471"/>
      <c r="K57" s="118">
        <v>22002</v>
      </c>
      <c r="L57" s="8">
        <f>VLOOKUP(K57,'MAESTRA NO TOCAR'!A:B,2,0)</f>
        <v>203253</v>
      </c>
      <c r="M57" s="91" t="str">
        <f>VLOOKUP(K57,'MAESTRA NO TOCAR'!A:C,3,0)</f>
        <v>ROXICAINA CE 200MG/20ML(1%)+1:200000 SOL INY  FCO X 20ML</v>
      </c>
      <c r="N57" s="92"/>
      <c r="O57" s="8">
        <v>1</v>
      </c>
      <c r="P57" s="8"/>
      <c r="Q57" s="8"/>
      <c r="R57" s="77"/>
    </row>
    <row r="58" spans="2:18" ht="13.5" thickBot="1" x14ac:dyDescent="0.35">
      <c r="B58" s="472"/>
      <c r="C58" s="473"/>
      <c r="D58" s="473"/>
      <c r="E58" s="473"/>
      <c r="F58" s="473"/>
      <c r="G58" s="473"/>
      <c r="H58" s="473"/>
      <c r="I58" s="473"/>
      <c r="J58" s="474"/>
      <c r="K58" s="125">
        <v>22004</v>
      </c>
      <c r="L58" s="17">
        <f>VLOOKUP(K58,'MAESTRA NO TOCAR'!A:B,2,0)</f>
        <v>203255</v>
      </c>
      <c r="M58" s="101" t="str">
        <f>VLOOKUP(K58,'MAESTRA NO TOCAR'!A:C,3,0)</f>
        <v>ROXICAINA CE 400MG/20ML(2%)+1:200000 SOL INY  FCO X 20ML</v>
      </c>
      <c r="N58" s="102"/>
      <c r="O58" s="17">
        <v>1</v>
      </c>
      <c r="P58" s="17"/>
      <c r="Q58" s="17"/>
      <c r="R58" s="78"/>
    </row>
  </sheetData>
  <mergeCells count="126">
    <mergeCell ref="B57:J58"/>
    <mergeCell ref="F4:M5"/>
    <mergeCell ref="C7:D7"/>
    <mergeCell ref="K7:L7"/>
    <mergeCell ref="N7:R7"/>
    <mergeCell ref="B8:D8"/>
    <mergeCell ref="E8:F9"/>
    <mergeCell ref="N8:R8"/>
    <mergeCell ref="O9:R9"/>
    <mergeCell ref="B10:D10"/>
    <mergeCell ref="E10:F10"/>
    <mergeCell ref="K10:M10"/>
    <mergeCell ref="O10:R10"/>
    <mergeCell ref="B11:D11"/>
    <mergeCell ref="E11:F11"/>
    <mergeCell ref="J11:M11"/>
    <mergeCell ref="N11:R11"/>
    <mergeCell ref="B15:C15"/>
    <mergeCell ref="E15:F15"/>
    <mergeCell ref="B16:C16"/>
    <mergeCell ref="E16:F16"/>
    <mergeCell ref="B21:C21"/>
    <mergeCell ref="E21:F21"/>
    <mergeCell ref="B19:C19"/>
    <mergeCell ref="E19:F19"/>
    <mergeCell ref="B18:C18"/>
    <mergeCell ref="E18:F18"/>
    <mergeCell ref="B22:C22"/>
    <mergeCell ref="E22:F22"/>
    <mergeCell ref="B20:C20"/>
    <mergeCell ref="E20:F20"/>
    <mergeCell ref="M20:N20"/>
    <mergeCell ref="B23:C23"/>
    <mergeCell ref="E23:F23"/>
    <mergeCell ref="B26:C26"/>
    <mergeCell ref="E26:F26"/>
    <mergeCell ref="B30:C30"/>
    <mergeCell ref="E30:F30"/>
    <mergeCell ref="B31:C31"/>
    <mergeCell ref="E31:F31"/>
    <mergeCell ref="B24:C24"/>
    <mergeCell ref="E24:F24"/>
    <mergeCell ref="B25:C25"/>
    <mergeCell ref="E25:F25"/>
    <mergeCell ref="B28:C28"/>
    <mergeCell ref="E28:F28"/>
    <mergeCell ref="B29:C29"/>
    <mergeCell ref="E29:F29"/>
    <mergeCell ref="B27:C27"/>
    <mergeCell ref="E27:F27"/>
    <mergeCell ref="B38:C38"/>
    <mergeCell ref="E38:F38"/>
    <mergeCell ref="B39:C39"/>
    <mergeCell ref="E39:F39"/>
    <mergeCell ref="B40:C40"/>
    <mergeCell ref="B37:C37"/>
    <mergeCell ref="E37:F37"/>
    <mergeCell ref="E40:F40"/>
    <mergeCell ref="B32:C32"/>
    <mergeCell ref="E32:F32"/>
    <mergeCell ref="B33:C33"/>
    <mergeCell ref="E33:F33"/>
    <mergeCell ref="E34:F34"/>
    <mergeCell ref="E35:F35"/>
    <mergeCell ref="B36:C36"/>
    <mergeCell ref="E36:F36"/>
    <mergeCell ref="B34:C34"/>
    <mergeCell ref="E52:F52"/>
    <mergeCell ref="B53:C53"/>
    <mergeCell ref="E53:F53"/>
    <mergeCell ref="B54:D54"/>
    <mergeCell ref="B41:C41"/>
    <mergeCell ref="E41:F41"/>
    <mergeCell ref="K44:R44"/>
    <mergeCell ref="B42:C42"/>
    <mergeCell ref="E42:F42"/>
    <mergeCell ref="B43:C43"/>
    <mergeCell ref="E43:F43"/>
    <mergeCell ref="B14:C14"/>
    <mergeCell ref="E14:F14"/>
    <mergeCell ref="M14:N14"/>
    <mergeCell ref="J8:M8"/>
    <mergeCell ref="B17:C17"/>
    <mergeCell ref="E17:F17"/>
    <mergeCell ref="B55:J56"/>
    <mergeCell ref="B44:C44"/>
    <mergeCell ref="E44:F44"/>
    <mergeCell ref="B45:C45"/>
    <mergeCell ref="E45:F45"/>
    <mergeCell ref="B46:C46"/>
    <mergeCell ref="E46:F46"/>
    <mergeCell ref="B50:C50"/>
    <mergeCell ref="E50:F50"/>
    <mergeCell ref="B51:C51"/>
    <mergeCell ref="E51:F51"/>
    <mergeCell ref="B47:C47"/>
    <mergeCell ref="E47:F47"/>
    <mergeCell ref="B48:C48"/>
    <mergeCell ref="E48:F48"/>
    <mergeCell ref="B49:C49"/>
    <mergeCell ref="E49:F49"/>
    <mergeCell ref="B52:C52"/>
    <mergeCell ref="F6:R6"/>
    <mergeCell ref="K30:R30"/>
    <mergeCell ref="M21:N21"/>
    <mergeCell ref="M22:N22"/>
    <mergeCell ref="M23:N23"/>
    <mergeCell ref="M24:N24"/>
    <mergeCell ref="M25:N25"/>
    <mergeCell ref="M27:N27"/>
    <mergeCell ref="M28:N28"/>
    <mergeCell ref="M29:N29"/>
    <mergeCell ref="K26:R26"/>
    <mergeCell ref="F7:I7"/>
    <mergeCell ref="G8:I8"/>
    <mergeCell ref="G9:I9"/>
    <mergeCell ref="G10:I10"/>
    <mergeCell ref="G11:I11"/>
    <mergeCell ref="M15:N15"/>
    <mergeCell ref="M16:N16"/>
    <mergeCell ref="M17:N17"/>
    <mergeCell ref="M18:N18"/>
    <mergeCell ref="B12:R12"/>
    <mergeCell ref="B13:C13"/>
    <mergeCell ref="E13:F13"/>
    <mergeCell ref="M13:N13"/>
  </mergeCells>
  <printOptions horizontalCentered="1" verticalCentered="1"/>
  <pageMargins left="0" right="0" top="0" bottom="0" header="0" footer="0"/>
  <pageSetup paperSize="9" scale="6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3:R58"/>
  <sheetViews>
    <sheetView zoomScale="80" zoomScaleNormal="80" workbookViewId="0">
      <selection activeCell="M15" sqref="M15:N15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8" ht="12.75" customHeight="1" x14ac:dyDescent="0.3">
      <c r="G3" s="40"/>
      <c r="H3" s="40"/>
      <c r="I3" s="40"/>
      <c r="J3" s="40"/>
      <c r="K3" s="40"/>
      <c r="L3" s="40"/>
      <c r="M3" s="40"/>
    </row>
    <row r="4" spans="2:18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8" x14ac:dyDescent="0.3">
      <c r="F5" s="475"/>
      <c r="G5" s="475"/>
      <c r="H5" s="475"/>
      <c r="I5" s="475"/>
      <c r="J5" s="475"/>
      <c r="K5" s="475"/>
      <c r="L5" s="475"/>
      <c r="M5" s="475"/>
    </row>
    <row r="6" spans="2:18" ht="13.5" thickBot="1" x14ac:dyDescent="0.35">
      <c r="F6" s="438" t="s">
        <v>497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2:18" ht="16.5" customHeight="1" thickBot="1" x14ac:dyDescent="0.35">
      <c r="B7" s="105" t="s">
        <v>17</v>
      </c>
      <c r="C7" s="476">
        <f ca="1">TODAY()+2</f>
        <v>44811</v>
      </c>
      <c r="D7" s="477"/>
      <c r="E7" s="106" t="s">
        <v>16</v>
      </c>
      <c r="F7" s="382"/>
      <c r="G7" s="383"/>
      <c r="H7" s="383"/>
      <c r="I7" s="383"/>
      <c r="J7" s="129" t="s">
        <v>111</v>
      </c>
      <c r="K7" s="423"/>
      <c r="L7" s="424"/>
      <c r="M7" s="62" t="s">
        <v>39</v>
      </c>
      <c r="N7" s="452"/>
      <c r="O7" s="453"/>
      <c r="P7" s="453"/>
      <c r="Q7" s="453"/>
      <c r="R7" s="454"/>
    </row>
    <row r="8" spans="2:18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603"/>
      <c r="K8" s="604"/>
      <c r="L8" s="604"/>
      <c r="M8" s="605"/>
      <c r="N8" s="494" t="s">
        <v>489</v>
      </c>
      <c r="O8" s="495"/>
      <c r="P8" s="495"/>
      <c r="Q8" s="495"/>
      <c r="R8" s="496"/>
    </row>
    <row r="9" spans="2:18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8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8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46</v>
      </c>
      <c r="O11" s="483"/>
      <c r="P11" s="483"/>
      <c r="Q11" s="483"/>
      <c r="R11" s="510"/>
    </row>
    <row r="12" spans="2:18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8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</row>
    <row r="14" spans="2:18" x14ac:dyDescent="0.3">
      <c r="B14" s="448">
        <v>110940</v>
      </c>
      <c r="C14" s="449"/>
      <c r="D14" s="8">
        <f>VLOOKUP(B14,'MAESTRA NO TOCAR'!A:B,2,0)</f>
        <v>103968</v>
      </c>
      <c r="E14" s="450" t="str">
        <f>VLOOKUP(B14,'MAESTRA NO TOCAR'!A:C,3,0)</f>
        <v>ATROPINA SULFATO 1MG/ML SOL INY</v>
      </c>
      <c r="F14" s="451"/>
      <c r="G14" s="8">
        <f>VLOOKUP(B14,'MAESTRA NO TOCAR'!A:D,4,0)</f>
        <v>1</v>
      </c>
      <c r="H14" s="8"/>
      <c r="I14" s="8"/>
      <c r="J14" s="9"/>
      <c r="K14" s="118">
        <v>25700</v>
      </c>
      <c r="L14" s="8">
        <f>VLOOKUP(K14,'MAESTRA NO TOCAR'!A:B,2,0)</f>
        <v>300302</v>
      </c>
      <c r="M14" s="450" t="str">
        <f>VLOOKUP(K14,'MAESTRA NO TOCAR'!A:C,3,0)</f>
        <v>SONDA NELATON REF SN6 SOB X 1 MEDEX  6FR</v>
      </c>
      <c r="N14" s="451"/>
      <c r="O14" s="8">
        <f>VLOOKUP(K14,'MAESTRA NO TOCAR'!A:D,4,0)</f>
        <v>1</v>
      </c>
      <c r="P14" s="8"/>
      <c r="Q14" s="8"/>
      <c r="R14" s="9"/>
    </row>
    <row r="15" spans="2:18" x14ac:dyDescent="0.3">
      <c r="B15" s="448">
        <v>388890</v>
      </c>
      <c r="C15" s="449"/>
      <c r="D15" s="8">
        <f>VLOOKUP(B15,'MAESTRA NO TOCAR'!A:B,2,0)</f>
        <v>207008</v>
      </c>
      <c r="E15" s="450" t="str">
        <f>VLOOKUP(B15,'MAESTRA NO TOCAR'!A:C,3,0)</f>
        <v>BUPINEST 75MG/10ML(0.75%) SOL INY</v>
      </c>
      <c r="F15" s="451"/>
      <c r="G15" s="8">
        <f>VLOOKUP(B15,'MAESTRA NO TOCAR'!A:D,4,0)</f>
        <v>3</v>
      </c>
      <c r="H15" s="8"/>
      <c r="I15" s="8"/>
      <c r="J15" s="9"/>
      <c r="K15" s="118">
        <v>107205</v>
      </c>
      <c r="L15" s="8">
        <f>VLOOKUP(K15,'MAESTRA NO TOCAR'!A:B,2,0)</f>
        <v>336699</v>
      </c>
      <c r="M15" s="450" t="str">
        <f>VLOOKUP(K15,'MAESTRA NO TOCAR'!A:C,3,0)</f>
        <v>TUBO ENDOTRAQUEAL CON BALON REF 86111 SOB 7.0FR</v>
      </c>
      <c r="N15" s="451"/>
      <c r="O15" s="8">
        <f>VLOOKUP(K15,'MAESTRA NO TOCAR'!A:D,4,0)</f>
        <v>1</v>
      </c>
      <c r="P15" s="8"/>
      <c r="Q15" s="8"/>
      <c r="R15" s="9"/>
    </row>
    <row r="16" spans="2:18" x14ac:dyDescent="0.3">
      <c r="B16" s="444">
        <v>166164</v>
      </c>
      <c r="C16" s="445"/>
      <c r="D16" s="66">
        <f>VLOOKUP(B16,'MAESTRA NO TOCAR'!A:B,2,0)</f>
        <v>105358</v>
      </c>
      <c r="E16" s="446" t="str">
        <f>VLOOKUP(B16,'MAESTRA NO TOCAR'!A:C,3,0)</f>
        <v>CEFAZOLINA 1GR POLV INY INST CAJ X 10VIAL VITALIS</v>
      </c>
      <c r="F16" s="447"/>
      <c r="G16" s="53">
        <f>VLOOKUP(B16,'MAESTRA NO TOCAR'!A:D,4,0)</f>
        <v>2</v>
      </c>
      <c r="H16" s="66"/>
      <c r="I16" s="66"/>
      <c r="J16" s="67"/>
      <c r="K16" s="118">
        <v>107206</v>
      </c>
      <c r="L16" s="8">
        <f>VLOOKUP(K16,'MAESTRA NO TOCAR'!A:B,2,0)</f>
        <v>336714</v>
      </c>
      <c r="M16" s="450" t="str">
        <f>VLOOKUP(K16,'MAESTRA NO TOCAR'!A:C,3,0)</f>
        <v>TUBO ENDOTRAQUEAL CON BALON REF 86112 SOB 7.5FR</v>
      </c>
      <c r="N16" s="451"/>
      <c r="O16" s="8">
        <f>VLOOKUP(K16,'MAESTRA NO TOCAR'!A:D,4,0)</f>
        <v>1</v>
      </c>
      <c r="P16" s="8"/>
      <c r="Q16" s="8"/>
      <c r="R16" s="9"/>
    </row>
    <row r="17" spans="2:18" x14ac:dyDescent="0.3">
      <c r="B17" s="444">
        <v>127697</v>
      </c>
      <c r="C17" s="445"/>
      <c r="D17" s="66">
        <f>VLOOKUP(B17,'MAESTRA NO TOCAR'!A:B,2,0)</f>
        <v>104517</v>
      </c>
      <c r="E17" s="446" t="str">
        <f>VLOOKUP(B17,'MAESTRA NO TOCAR'!A:C,3,0)</f>
        <v>RPQ ACETAMINOFEN 500MG TAB INST</v>
      </c>
      <c r="F17" s="447"/>
      <c r="G17" s="53">
        <f>VLOOKUP(B17,'MAESTRA NO TOCAR'!A:D,4,0)</f>
        <v>2</v>
      </c>
      <c r="H17" s="66"/>
      <c r="I17" s="66"/>
      <c r="J17" s="67"/>
      <c r="K17" s="118">
        <v>107207</v>
      </c>
      <c r="L17" s="8">
        <f>VLOOKUP(K17,'MAESTRA NO TOCAR'!A:B,2,0)</f>
        <v>336715</v>
      </c>
      <c r="M17" s="450" t="str">
        <f>VLOOKUP(K17,'MAESTRA NO TOCAR'!A:C,3,0)</f>
        <v>TUBO ENDOTRAQUEAL CON BALON REF 86113 SOB 8.0FR</v>
      </c>
      <c r="N17" s="451"/>
      <c r="O17" s="8">
        <f>VLOOKUP(K17,'MAESTRA NO TOCAR'!A:D,4,0)</f>
        <v>1</v>
      </c>
      <c r="P17" s="8"/>
      <c r="Q17" s="8"/>
      <c r="R17" s="9"/>
    </row>
    <row r="18" spans="2:18" x14ac:dyDescent="0.3">
      <c r="B18" s="448">
        <v>166495</v>
      </c>
      <c r="C18" s="449"/>
      <c r="D18" s="8">
        <f>VLOOKUP(B18,'MAESTRA NO TOCAR'!A:B,2,0)</f>
        <v>105327</v>
      </c>
      <c r="E18" s="450" t="str">
        <f>VLOOKUP(B18,'MAESTRA NO TOCAR'!A:C,3,0)</f>
        <v>DEXAMETASONA 8MG/2ML(4MG/ML) SOL INY INST</v>
      </c>
      <c r="F18" s="451"/>
      <c r="G18" s="8">
        <f>VLOOKUP(B18,'MAESTRA NO TOCAR'!A:D,4,0)</f>
        <v>1</v>
      </c>
      <c r="H18" s="10"/>
      <c r="I18" s="10"/>
      <c r="J18" s="11"/>
      <c r="K18" s="58"/>
      <c r="L18" s="56">
        <f>VLOOKUP(K18,'MAESTRA NO TOCAR'!A:B,2,0)</f>
        <v>0</v>
      </c>
      <c r="M18" s="458" t="str">
        <f>VLOOKUP(K18,'MAESTRA NO TOCAR'!A:C,3,0)</f>
        <v>ARTROSCOPIO</v>
      </c>
      <c r="N18" s="459"/>
      <c r="O18" s="56">
        <f>VLOOKUP(K18,'MAESTRA NO TOCAR'!A:D,4,0)</f>
        <v>0</v>
      </c>
      <c r="P18" s="56"/>
      <c r="Q18" s="56"/>
      <c r="R18" s="57"/>
    </row>
    <row r="19" spans="2:18" ht="15" customHeight="1" x14ac:dyDescent="0.3">
      <c r="B19" s="448">
        <v>126102</v>
      </c>
      <c r="C19" s="449"/>
      <c r="D19" s="8">
        <f>VLOOKUP(B19,'MAESTRA NO TOCAR'!A:B,2,0)</f>
        <v>105214</v>
      </c>
      <c r="E19" s="450" t="str">
        <f>VLOOKUP(B19,'MAESTRA NO TOCAR'!A:C,3,0)</f>
        <v>ETILEFRINA 10MG/ML SOL INY</v>
      </c>
      <c r="F19" s="451"/>
      <c r="G19" s="8">
        <f>VLOOKUP(B19,'MAESTRA NO TOCAR'!A:D,4,0)</f>
        <v>1</v>
      </c>
      <c r="H19" s="10"/>
      <c r="I19" s="10"/>
      <c r="J19" s="11"/>
      <c r="K19" s="118">
        <v>158514</v>
      </c>
      <c r="L19" s="8">
        <f>VLOOKUP(K19,'MAESTRA NO TOCAR'!A:B,2,0)</f>
        <v>353757</v>
      </c>
      <c r="M19" s="450" t="str">
        <f>VLOOKUP(K19,'MAESTRA NO TOCAR'!A:C,3,0)</f>
        <v>APOSITO TEGADERM REF 1626W (10CM X 12CM)</v>
      </c>
      <c r="N19" s="451"/>
      <c r="O19" s="8">
        <f>VLOOKUP(K19,'MAESTRA NO TOCAR'!A:D,4,0)</f>
        <v>1</v>
      </c>
      <c r="P19" s="8"/>
      <c r="Q19" s="8"/>
      <c r="R19" s="9"/>
    </row>
    <row r="20" spans="2:18" x14ac:dyDescent="0.3">
      <c r="B20" s="448">
        <v>145372</v>
      </c>
      <c r="C20" s="449"/>
      <c r="D20" s="8">
        <f>VLOOKUP(B20,'MAESTRA NO TOCAR'!A:B,2,0)</f>
        <v>105232</v>
      </c>
      <c r="E20" s="450" t="str">
        <f>VLOOKUP(B20,'MAESTRA NO TOCAR'!A:C,3,0)</f>
        <v>DIPIRONA SODICA 2.5GR/5ML(0.5GR/ML) SOL INY INST CAJ X 100AMP FARMIONNI SCALPI SA</v>
      </c>
      <c r="F20" s="451"/>
      <c r="G20" s="8">
        <f>VLOOKUP(B20,'MAESTRA NO TOCAR'!A:D,4,0)</f>
        <v>1</v>
      </c>
      <c r="H20" s="8"/>
      <c r="I20" s="8"/>
      <c r="J20" s="9"/>
      <c r="K20" s="118">
        <v>169455</v>
      </c>
      <c r="L20" s="8">
        <f>VLOOKUP(K20,'MAESTRA NO TOCAR'!A:B,2,0)</f>
        <v>0</v>
      </c>
      <c r="M20" s="450" t="str">
        <f>VLOOKUP(K20,'MAESTRA NO TOCAR'!A:C,3,0)</f>
        <v>V DE TELA ESTERIL 4PULG X 5YAR REF 413 SOB X 1</v>
      </c>
      <c r="N20" s="451"/>
      <c r="O20" s="8">
        <f>VLOOKUP(K20,'MAESTRA NO TOCAR'!A:D,4,0)</f>
        <v>1</v>
      </c>
      <c r="P20" s="8"/>
      <c r="Q20" s="8"/>
      <c r="R20" s="9"/>
    </row>
    <row r="21" spans="2:18" x14ac:dyDescent="0.3">
      <c r="B21" s="448">
        <v>20041</v>
      </c>
      <c r="C21" s="449"/>
      <c r="D21" s="8">
        <f>VLOOKUP(B21,'MAESTRA NO TOCAR'!A:B,2,0)</f>
        <v>201643</v>
      </c>
      <c r="E21" s="450" t="str">
        <f>VLOOKUP(B21,'MAESTRA NO TOCAR'!A:C,3,0)</f>
        <v>ONDAX 8MG/4ML(2MG/ML) SOL INY INST AMP</v>
      </c>
      <c r="F21" s="451"/>
      <c r="G21" s="8">
        <f>VLOOKUP(B21,'MAESTRA NO TOCAR'!A:D,4,0)</f>
        <v>1</v>
      </c>
      <c r="H21" s="8"/>
      <c r="I21" s="8"/>
      <c r="J21" s="9"/>
      <c r="K21" s="118">
        <v>169460</v>
      </c>
      <c r="L21" s="8">
        <f>VLOOKUP(K21,'MAESTRA NO TOCAR'!A:B,2,0)</f>
        <v>358266</v>
      </c>
      <c r="M21" s="450" t="str">
        <f>VLOOKUP(K21,'MAESTRA NO TOCAR'!A:C,3,0)</f>
        <v>V ALGODON LAMINADO ESTERIL REF 497 SOB X 1 4PULG X 5YAR</v>
      </c>
      <c r="N21" s="451"/>
      <c r="O21" s="8">
        <f>VLOOKUP(K21,'MAESTRA NO TOCAR'!A:D,4,0)</f>
        <v>2</v>
      </c>
      <c r="P21" s="8"/>
      <c r="Q21" s="8"/>
      <c r="R21" s="9"/>
    </row>
    <row r="22" spans="2:18" x14ac:dyDescent="0.3">
      <c r="B22" s="448">
        <v>17809</v>
      </c>
      <c r="C22" s="449"/>
      <c r="D22" s="8">
        <f>VLOOKUP(B22,'MAESTRA NO TOCAR'!A:B,2,0)</f>
        <v>100513</v>
      </c>
      <c r="E22" s="450" t="str">
        <f>VLOOKUP(B22,'MAESTRA NO TOCAR'!A:C,3,0)</f>
        <v>KETOROLACO 30MG/ML SOL INY INST</v>
      </c>
      <c r="F22" s="451"/>
      <c r="G22" s="8">
        <f>VLOOKUP(B22,'MAESTRA NO TOCAR'!A:D,4,0)</f>
        <v>2</v>
      </c>
      <c r="H22" s="8"/>
      <c r="I22" s="8"/>
      <c r="J22" s="9"/>
      <c r="K22" s="118">
        <v>387780</v>
      </c>
      <c r="L22" s="8">
        <f>VLOOKUP(K22,'MAESTRA NO TOCAR'!A:B,2,0)</f>
        <v>0</v>
      </c>
      <c r="M22" s="450" t="str">
        <f>VLOOKUP(K22,'MAESTRA NO TOCAR'!A:C,3,0)</f>
        <v>V ELASTICA BLANCA ESTERIL 4PULG X 5YARD</v>
      </c>
      <c r="N22" s="451"/>
      <c r="O22" s="8">
        <f>VLOOKUP(K22,'MAESTRA NO TOCAR'!A:D,4,0)</f>
        <v>2</v>
      </c>
      <c r="P22" s="8"/>
      <c r="Q22" s="8"/>
      <c r="R22" s="9"/>
    </row>
    <row r="23" spans="2:18" x14ac:dyDescent="0.3">
      <c r="B23" s="448">
        <v>135679</v>
      </c>
      <c r="C23" s="449"/>
      <c r="D23" s="8">
        <f>VLOOKUP(B23,'MAESTRA NO TOCAR'!A:B,2,0)</f>
        <v>212916</v>
      </c>
      <c r="E23" s="450" t="str">
        <f>VLOOKUP(B23,'MAESTRA NO TOCAR'!A:C,3,0)</f>
        <v>SERAFOL 200MG/20ML(1%) EMUL INY INST</v>
      </c>
      <c r="F23" s="451"/>
      <c r="G23" s="8">
        <f>VLOOKUP(B23,'MAESTRA NO TOCAR'!A:D,4,0)</f>
        <v>1</v>
      </c>
      <c r="H23" s="8"/>
      <c r="I23" s="8"/>
      <c r="J23" s="9"/>
      <c r="K23" s="118">
        <v>54261</v>
      </c>
      <c r="L23" s="8">
        <f>VLOOKUP(K23,'MAESTRA NO TOCAR'!A:B,2,0)</f>
        <v>319740</v>
      </c>
      <c r="M23" s="450" t="str">
        <f>VLOOKUP(K23,'MAESTRA NO TOCAR'!A:C,3,0)</f>
        <v>APOSITO DE GASA ESTERIL REF 4416 (20CM X 80CM)</v>
      </c>
      <c r="N23" s="451"/>
      <c r="O23" s="8">
        <f>VLOOKUP(K23,'MAESTRA NO TOCAR'!A:D,4,0)</f>
        <v>2</v>
      </c>
      <c r="P23" s="8"/>
      <c r="Q23" s="8"/>
      <c r="R23" s="9"/>
    </row>
    <row r="24" spans="2:18" ht="15" customHeight="1" x14ac:dyDescent="0.3">
      <c r="B24" s="448">
        <v>388811</v>
      </c>
      <c r="C24" s="449"/>
      <c r="D24" s="8">
        <f>VLOOKUP(B24,'MAESTRA NO TOCAR'!A:B,2,0)</f>
        <v>203031</v>
      </c>
      <c r="E24" s="450" t="str">
        <f>VLOOKUP(B24,'MAESTRA NO TOCAR'!A:C,3,0)</f>
        <v>ROXICAINA SE 100MG/10ML(1%) SOL INY</v>
      </c>
      <c r="F24" s="451"/>
      <c r="G24" s="8">
        <f>VLOOKUP(B24,'MAESTRA NO TOCAR'!A:D,4,0)</f>
        <v>2</v>
      </c>
      <c r="H24" s="8"/>
      <c r="I24" s="8"/>
      <c r="J24" s="9"/>
      <c r="K24" s="118"/>
      <c r="L24" s="8"/>
      <c r="M24" s="450"/>
      <c r="N24" s="451"/>
      <c r="O24" s="8"/>
      <c r="P24" s="8"/>
      <c r="Q24" s="8"/>
      <c r="R24" s="9"/>
    </row>
    <row r="25" spans="2:18" ht="13.5" thickBot="1" x14ac:dyDescent="0.35">
      <c r="B25" s="448">
        <v>168772</v>
      </c>
      <c r="C25" s="449"/>
      <c r="D25" s="8">
        <f>VLOOKUP(B25,'MAESTRA NO TOCAR'!A:B,2,0)</f>
        <v>105403</v>
      </c>
      <c r="E25" s="450" t="str">
        <f>VLOOKUP(B25,'MAESTRA NO TOCAR'!A:C,3,0)</f>
        <v>LIDOCAINA 2% SOL INY  CAJ X 50AMP X 10ML</v>
      </c>
      <c r="F25" s="451"/>
      <c r="G25" s="8">
        <f>VLOOKUP(B25,'MAESTRA NO TOCAR'!A:D,4,0)</f>
        <v>1</v>
      </c>
      <c r="H25" s="8"/>
      <c r="I25" s="8"/>
      <c r="J25" s="9"/>
      <c r="K25" s="118"/>
      <c r="L25" s="8"/>
      <c r="M25" s="450"/>
      <c r="N25" s="451"/>
      <c r="O25" s="8"/>
      <c r="P25" s="8"/>
      <c r="Q25" s="8"/>
      <c r="R25" s="9"/>
    </row>
    <row r="26" spans="2:18" ht="13.5" thickBot="1" x14ac:dyDescent="0.35">
      <c r="B26" s="448">
        <v>388832</v>
      </c>
      <c r="C26" s="449"/>
      <c r="D26" s="8">
        <f>VLOOKUP(B26,'MAESTRA NO TOCAR'!A:B,2,0)</f>
        <v>105421</v>
      </c>
      <c r="E26" s="450" t="str">
        <f>VLOOKUP(B26,'MAESTRA NO TOCAR'!A:C,3,0)</f>
        <v xml:space="preserve">LACTATO DE RINGER (SOLUCION HARTMAN) SOL INY 500ML </v>
      </c>
      <c r="F26" s="451"/>
      <c r="G26" s="8">
        <f>VLOOKUP(B26,'MAESTRA NO TOCAR'!A:D,4,0)</f>
        <v>3</v>
      </c>
      <c r="H26" s="8"/>
      <c r="I26" s="8"/>
      <c r="J26" s="9"/>
      <c r="K26" s="455" t="s">
        <v>52</v>
      </c>
      <c r="L26" s="456"/>
      <c r="M26" s="456"/>
      <c r="N26" s="456"/>
      <c r="O26" s="456"/>
      <c r="P26" s="456"/>
      <c r="Q26" s="456"/>
      <c r="R26" s="457"/>
    </row>
    <row r="27" spans="2:18" x14ac:dyDescent="0.3">
      <c r="B27" s="444">
        <v>388835</v>
      </c>
      <c r="C27" s="445"/>
      <c r="D27" s="66">
        <f>VLOOKUP(B27,'MAESTRA NO TOCAR'!A:B,2,0)</f>
        <v>105422</v>
      </c>
      <c r="E27" s="446" t="str">
        <f>VLOOKUP(B27,'MAESTRA NO TOCAR'!A:C,3,0)</f>
        <v>CLORURO DE SODIO LIBRE DE PVC 0.9% SOL INY 250ML</v>
      </c>
      <c r="F27" s="447"/>
      <c r="G27" s="53">
        <f>VLOOKUP(B27,'MAESTRA NO TOCAR'!A:D,4,0)</f>
        <v>4</v>
      </c>
      <c r="H27" s="66"/>
      <c r="I27" s="66"/>
      <c r="J27" s="67"/>
      <c r="K27" s="118" t="s">
        <v>7</v>
      </c>
      <c r="L27" s="8">
        <v>206938</v>
      </c>
      <c r="M27" s="450" t="s">
        <v>8</v>
      </c>
      <c r="N27" s="451"/>
      <c r="O27" s="8"/>
      <c r="P27" s="8"/>
      <c r="Q27" s="8"/>
      <c r="R27" s="9"/>
    </row>
    <row r="28" spans="2:18" x14ac:dyDescent="0.3">
      <c r="B28" s="460"/>
      <c r="C28" s="461"/>
      <c r="D28" s="56"/>
      <c r="E28" s="458"/>
      <c r="F28" s="459"/>
      <c r="G28" s="56"/>
      <c r="H28" s="56"/>
      <c r="I28" s="56"/>
      <c r="J28" s="57"/>
      <c r="K28" s="118" t="s">
        <v>9</v>
      </c>
      <c r="L28" s="8">
        <v>203206</v>
      </c>
      <c r="M28" s="450" t="s">
        <v>10</v>
      </c>
      <c r="N28" s="451"/>
      <c r="O28" s="8"/>
      <c r="P28" s="8"/>
      <c r="Q28" s="8"/>
      <c r="R28" s="9"/>
    </row>
    <row r="29" spans="2:18" x14ac:dyDescent="0.3">
      <c r="B29" s="460"/>
      <c r="C29" s="461"/>
      <c r="D29" s="56"/>
      <c r="E29" s="458"/>
      <c r="F29" s="459"/>
      <c r="G29" s="56"/>
      <c r="H29" s="56"/>
      <c r="I29" s="56"/>
      <c r="J29" s="57"/>
      <c r="K29" s="118"/>
      <c r="L29" s="8"/>
      <c r="M29" s="450"/>
      <c r="N29" s="451"/>
      <c r="O29" s="8"/>
      <c r="P29" s="8"/>
      <c r="Q29" s="8"/>
      <c r="R29" s="9"/>
    </row>
    <row r="30" spans="2:18" x14ac:dyDescent="0.3">
      <c r="B30" s="448">
        <v>156755</v>
      </c>
      <c r="C30" s="449"/>
      <c r="D30" s="8">
        <f>VLOOKUP(B30,'MAESTRA NO TOCAR'!A:B,2,0)</f>
        <v>0</v>
      </c>
      <c r="E30" s="450" t="str">
        <f>VLOOKUP(B30,'MAESTRA NO TOCAR'!A:C,3,0)</f>
        <v>AGUJA HIPODERMICA 18G X 1 1/2 PULG</v>
      </c>
      <c r="F30" s="451"/>
      <c r="G30" s="8">
        <f>VLOOKUP(B30,'MAESTRA NO TOCAR'!A:D,4,0)</f>
        <v>3</v>
      </c>
      <c r="H30" s="8"/>
      <c r="I30" s="8"/>
      <c r="J30" s="9"/>
      <c r="K30" s="118"/>
      <c r="L30" s="8"/>
      <c r="M30" s="450" t="s">
        <v>74</v>
      </c>
      <c r="N30" s="451"/>
      <c r="O30" s="8"/>
      <c r="P30" s="8"/>
      <c r="Q30" s="8"/>
      <c r="R30" s="9"/>
    </row>
    <row r="31" spans="2:18" x14ac:dyDescent="0.3">
      <c r="B31" s="448">
        <v>110160</v>
      </c>
      <c r="C31" s="449"/>
      <c r="D31" s="8">
        <f>VLOOKUP(B31,'MAESTRA NO TOCAR'!A:B,2,0)</f>
        <v>347133</v>
      </c>
      <c r="E31" s="450" t="str">
        <f>VLOOKUP(B31,'MAESTRA NO TOCAR'!A:C,3,0)</f>
        <v>AGUJA HIPODERMICA 21X1 1/2 PULG</v>
      </c>
      <c r="F31" s="451"/>
      <c r="G31" s="8">
        <f>VLOOKUP(B31,'MAESTRA NO TOCAR'!A:D,4,0)</f>
        <v>3</v>
      </c>
      <c r="H31" s="10"/>
      <c r="I31" s="10"/>
      <c r="J31" s="11"/>
      <c r="K31" s="118"/>
      <c r="L31" s="8"/>
      <c r="M31" s="450" t="s">
        <v>73</v>
      </c>
      <c r="N31" s="451"/>
      <c r="O31" s="8"/>
      <c r="P31" s="8"/>
      <c r="Q31" s="8"/>
      <c r="R31" s="9"/>
    </row>
    <row r="32" spans="2:18" x14ac:dyDescent="0.3">
      <c r="B32" s="448">
        <v>22997</v>
      </c>
      <c r="C32" s="449"/>
      <c r="D32" s="8">
        <f>VLOOKUP(B32,'MAESTRA NO TOCAR'!A:B,2,0)</f>
        <v>300894</v>
      </c>
      <c r="E32" s="450" t="str">
        <f>VLOOKUP(B32,'MAESTRA NO TOCAR'!A:C,3,0)</f>
        <v>AGUJA DESECHABLE 26G X 1/2 PUL REF 305111</v>
      </c>
      <c r="F32" s="451"/>
      <c r="G32" s="8">
        <f>VLOOKUP(B32,'MAESTRA NO TOCAR'!A:D,4,0)</f>
        <v>3</v>
      </c>
      <c r="H32" s="8"/>
      <c r="I32" s="8"/>
      <c r="J32" s="9"/>
      <c r="K32" s="118"/>
      <c r="L32" s="8"/>
      <c r="M32" s="450" t="s">
        <v>32</v>
      </c>
      <c r="N32" s="451"/>
      <c r="O32" s="8"/>
      <c r="P32" s="8"/>
      <c r="Q32" s="8"/>
      <c r="R32" s="9"/>
    </row>
    <row r="33" spans="2:18" x14ac:dyDescent="0.3">
      <c r="B33" s="448">
        <v>110163</v>
      </c>
      <c r="C33" s="449"/>
      <c r="D33" s="8">
        <f>VLOOKUP(B33,'MAESTRA NO TOCAR'!A:B,2,0)</f>
        <v>340847</v>
      </c>
      <c r="E33" s="450" t="str">
        <f>VLOOKUP(B33,'MAESTRA NO TOCAR'!A:C,3,0)</f>
        <v>AGUJA HIPODERMICA 23X1 PULG</v>
      </c>
      <c r="F33" s="451"/>
      <c r="G33" s="8">
        <f>VLOOKUP(B33,'MAESTRA NO TOCAR'!A:D,4,0)</f>
        <v>3</v>
      </c>
      <c r="H33" s="8"/>
      <c r="I33" s="8"/>
      <c r="J33" s="8"/>
      <c r="K33" s="118"/>
      <c r="L33" s="8"/>
      <c r="M33" s="450" t="s">
        <v>13</v>
      </c>
      <c r="N33" s="451"/>
      <c r="O33" s="8"/>
      <c r="P33" s="8"/>
      <c r="Q33" s="8"/>
      <c r="R33" s="9"/>
    </row>
    <row r="34" spans="2:18" ht="15" customHeight="1" x14ac:dyDescent="0.3">
      <c r="B34" s="444">
        <v>169072</v>
      </c>
      <c r="C34" s="445"/>
      <c r="D34" s="66">
        <f>VLOOKUP(B34,'MAESTRA NO TOCAR'!A:B,2,0)</f>
        <v>357576</v>
      </c>
      <c r="E34" s="446" t="str">
        <f>VLOOKUP(B34,'MAESTRA NO TOCAR'!A:C,3,0)</f>
        <v>CATETER INTRAVENOSO PERIFERICO REF 381844 18G X 1.16PULG</v>
      </c>
      <c r="F34" s="447"/>
      <c r="G34" s="53">
        <f>VLOOKUP(B34,'MAESTRA NO TOCAR'!A:D,4,0)</f>
        <v>1</v>
      </c>
      <c r="H34" s="66"/>
      <c r="I34" s="66"/>
      <c r="J34" s="67"/>
      <c r="K34" s="118"/>
      <c r="L34" s="8"/>
      <c r="M34" s="450" t="s">
        <v>14</v>
      </c>
      <c r="N34" s="451"/>
      <c r="O34" s="8"/>
      <c r="P34" s="8"/>
      <c r="Q34" s="8"/>
      <c r="R34" s="9"/>
    </row>
    <row r="35" spans="2:18" ht="15" customHeight="1" x14ac:dyDescent="0.3">
      <c r="B35" s="444">
        <v>169071</v>
      </c>
      <c r="C35" s="445"/>
      <c r="D35" s="66">
        <f>VLOOKUP(B35,'MAESTRA NO TOCAR'!A:B,2,0)</f>
        <v>357585</v>
      </c>
      <c r="E35" s="446" t="str">
        <f>VLOOKUP(B35,'MAESTRA NO TOCAR'!A:C,3,0)</f>
        <v>CATETER INTRAVENOSO PERIFERICO REF 381834 20G X 1.16PULG</v>
      </c>
      <c r="F35" s="447"/>
      <c r="G35" s="53">
        <f>VLOOKUP(B35,'MAESTRA NO TOCAR'!A:D,4,0)</f>
        <v>1</v>
      </c>
      <c r="H35" s="66"/>
      <c r="I35" s="66"/>
      <c r="J35" s="67"/>
      <c r="K35" s="118"/>
      <c r="L35" s="8"/>
      <c r="M35" s="450" t="s">
        <v>33</v>
      </c>
      <c r="N35" s="451"/>
      <c r="O35" s="8"/>
      <c r="P35" s="8"/>
      <c r="Q35" s="8"/>
      <c r="R35" s="9"/>
    </row>
    <row r="36" spans="2:18" x14ac:dyDescent="0.3">
      <c r="B36" s="448">
        <v>94747</v>
      </c>
      <c r="C36" s="449"/>
      <c r="D36" s="8">
        <f>VLOOKUP(B36,'MAESTRA NO TOCAR'!A:B,2,0)</f>
        <v>319132</v>
      </c>
      <c r="E36" s="450" t="str">
        <f>VLOOKUP(B36,'MAESTRA NO TOCAR'!A:C,3,0)</f>
        <v>ELECTRODO MONITOREO ESPUMA REF 2228 3.4CM X 3.3CM</v>
      </c>
      <c r="F36" s="451"/>
      <c r="G36" s="8">
        <f>VLOOKUP(B36,'MAESTRA NO TOCAR'!A:D,4,0)</f>
        <v>6</v>
      </c>
      <c r="H36" s="10"/>
      <c r="I36" s="10"/>
      <c r="J36" s="11"/>
      <c r="K36" s="118"/>
      <c r="L36" s="8"/>
      <c r="M36" s="450" t="s">
        <v>34</v>
      </c>
      <c r="N36" s="451"/>
      <c r="O36" s="8"/>
      <c r="P36" s="8"/>
      <c r="Q36" s="8"/>
      <c r="R36" s="9"/>
    </row>
    <row r="37" spans="2:18" x14ac:dyDescent="0.3">
      <c r="B37" s="448">
        <v>162007</v>
      </c>
      <c r="C37" s="449"/>
      <c r="D37" s="8">
        <f>VLOOKUP(B37,'MAESTRA NO TOCAR'!A:B,2,0)</f>
        <v>354946</v>
      </c>
      <c r="E37" s="450" t="str">
        <f>VLOOKUP(B37,'MAESTRA NO TOCAR'!A:C,3,0)</f>
        <v>SET PRIMARIO CON CLAVE REF 14001 PLUM  272CM X 19ML</v>
      </c>
      <c r="F37" s="451"/>
      <c r="G37" s="8">
        <f>VLOOKUP(B37,'MAESTRA NO TOCAR'!A:D,4,0)</f>
        <v>1</v>
      </c>
      <c r="H37" s="10"/>
      <c r="I37" s="10"/>
      <c r="J37" s="11"/>
      <c r="K37" s="118"/>
      <c r="L37" s="8"/>
      <c r="M37" s="450" t="s">
        <v>41</v>
      </c>
      <c r="N37" s="451"/>
      <c r="O37" s="8"/>
      <c r="P37" s="8"/>
      <c r="Q37" s="8"/>
      <c r="R37" s="9"/>
    </row>
    <row r="38" spans="2:18" ht="13.5" thickBot="1" x14ac:dyDescent="0.35">
      <c r="B38" s="444">
        <v>23677</v>
      </c>
      <c r="C38" s="445"/>
      <c r="D38" s="66">
        <f>VLOOKUP(B38,'MAESTRA NO TOCAR'!A:B,2,0)</f>
        <v>301080</v>
      </c>
      <c r="E38" s="446" t="str">
        <f>VLOOKUP(B38,'MAESTRA NO TOCAR'!A:C,3,0)</f>
        <v>EQUIPO VENOCLISIS EN Y REF MRC0005P</v>
      </c>
      <c r="F38" s="447"/>
      <c r="G38" s="53">
        <f>VLOOKUP(B38,'MAESTRA NO TOCAR'!A:D,4,0)</f>
        <v>1</v>
      </c>
      <c r="H38" s="66"/>
      <c r="I38" s="66"/>
      <c r="J38" s="67"/>
      <c r="K38" s="118"/>
      <c r="L38" s="8"/>
      <c r="M38" s="450" t="s">
        <v>44</v>
      </c>
      <c r="N38" s="451"/>
      <c r="O38" s="8"/>
      <c r="P38" s="8"/>
      <c r="Q38" s="8"/>
      <c r="R38" s="9"/>
    </row>
    <row r="39" spans="2:18" ht="13.5" thickBot="1" x14ac:dyDescent="0.35">
      <c r="B39" s="448">
        <v>129438</v>
      </c>
      <c r="C39" s="449"/>
      <c r="D39" s="8">
        <f>VLOOKUP(B39,'MAESTRA NO TOCAR'!A:B,2,0)</f>
        <v>355073</v>
      </c>
      <c r="E39" s="450" t="str">
        <f>VLOOKUP(B39,'MAESTRA NO TOCAR'!A:C,3,0)</f>
        <v>GASA ESTERIL CIRUG RADIO-OPACA REF 0384  3X3(7.5X7.5)CM</v>
      </c>
      <c r="F39" s="451"/>
      <c r="G39" s="8">
        <f>VLOOKUP(B39,'MAESTRA NO TOCAR'!A:D,4,0)</f>
        <v>8</v>
      </c>
      <c r="H39" s="10"/>
      <c r="I39" s="10"/>
      <c r="J39" s="11"/>
      <c r="K39" s="455" t="s">
        <v>110</v>
      </c>
      <c r="L39" s="456"/>
      <c r="M39" s="456"/>
      <c r="N39" s="456"/>
      <c r="O39" s="456"/>
      <c r="P39" s="456"/>
      <c r="Q39" s="456"/>
      <c r="R39" s="457"/>
    </row>
    <row r="40" spans="2:18" x14ac:dyDescent="0.3">
      <c r="B40" s="448">
        <v>47195</v>
      </c>
      <c r="C40" s="449"/>
      <c r="D40" s="8">
        <f>VLOOKUP(B40,'MAESTRA NO TOCAR'!A:B,2,0)</f>
        <v>308282</v>
      </c>
      <c r="E40" s="450" t="str">
        <f>VLOOKUP(B40,'MAESTRA NO TOCAR'!A:C,3,0)</f>
        <v>GASA PRECOR NO TEJ EST REF 1814502  7.5CM X 7.5CM</v>
      </c>
      <c r="F40" s="451"/>
      <c r="G40" s="8">
        <f>VLOOKUP(B40,'MAESTRA NO TOCAR'!A:D,4,0)</f>
        <v>8</v>
      </c>
      <c r="H40" s="8"/>
      <c r="I40" s="8"/>
      <c r="J40" s="9"/>
      <c r="K40" s="117">
        <v>383519</v>
      </c>
      <c r="L40" s="5">
        <f>VLOOKUP(K40,'MAESTRA NO TOCAR'!A:B,2,0)</f>
        <v>105384</v>
      </c>
      <c r="M40" s="97" t="str">
        <f>VLOOKUP(K40,'MAESTRA NO TOCAR'!A:C,3,0)</f>
        <v>MIDAZOLAM 15MG/3ML(5MG/ML) SOL INY INST</v>
      </c>
      <c r="N40" s="98"/>
      <c r="O40" s="5">
        <v>1</v>
      </c>
      <c r="P40" s="5"/>
      <c r="Q40" s="5"/>
      <c r="R40" s="128"/>
    </row>
    <row r="41" spans="2:18" x14ac:dyDescent="0.3">
      <c r="B41" s="448">
        <v>108333</v>
      </c>
      <c r="C41" s="449"/>
      <c r="D41" s="8">
        <f>VLOOKUP(B41,'MAESTRA NO TOCAR'!A:B,2,0)</f>
        <v>348035</v>
      </c>
      <c r="E41" s="450" t="str">
        <f>VLOOKUP(B41,'MAESTRA NO TOCAR'!A:C,3,0)</f>
        <v>GUANTE ESTERIL LATEX S/TALCO REF GULS001  TALLA 6.5</v>
      </c>
      <c r="F41" s="451"/>
      <c r="G41" s="8">
        <f>VLOOKUP(B41,'MAESTRA NO TOCAR'!A:D,4,0)</f>
        <v>5</v>
      </c>
      <c r="H41" s="8"/>
      <c r="I41" s="8"/>
      <c r="J41" s="9"/>
      <c r="K41" s="118">
        <v>162397</v>
      </c>
      <c r="L41" s="8">
        <f>VLOOKUP(K41,'MAESTRA NO TOCAR'!A:B,2,0)</f>
        <v>105312</v>
      </c>
      <c r="M41" s="91" t="str">
        <f>VLOOKUP(K41,'MAESTRA NO TOCAR'!A:C,3,0)</f>
        <v>FENTANILO 0.1MG/2ML(0.05MG/ML) SOL INY</v>
      </c>
      <c r="N41" s="92"/>
      <c r="O41" s="8">
        <v>1</v>
      </c>
      <c r="P41" s="8"/>
      <c r="Q41" s="8"/>
      <c r="R41" s="77"/>
    </row>
    <row r="42" spans="2:18" x14ac:dyDescent="0.3">
      <c r="B42" s="448"/>
      <c r="C42" s="449"/>
      <c r="D42" s="8">
        <f>VLOOKUP(B42,'MAESTRA NO TOCAR'!A:B,2,0)</f>
        <v>0</v>
      </c>
      <c r="E42" s="450" t="str">
        <f>VLOOKUP(B42,'MAESTRA NO TOCAR'!A:C,3,0)</f>
        <v>ARTROSCOPIO</v>
      </c>
      <c r="F42" s="451"/>
      <c r="G42" s="8">
        <f>VLOOKUP(B42,'MAESTRA NO TOCAR'!A:D,4,0)</f>
        <v>0</v>
      </c>
      <c r="H42" s="10"/>
      <c r="I42" s="10"/>
      <c r="J42" s="11"/>
      <c r="K42" s="118">
        <v>30164</v>
      </c>
      <c r="L42" s="8">
        <f>VLOOKUP(K42,'MAESTRA NO TOCAR'!A:B,2,0)</f>
        <v>100507</v>
      </c>
      <c r="M42" s="91" t="str">
        <f>VLOOKUP(K42,'MAESTRA NO TOCAR'!A:C,3,0)</f>
        <v>388908 MORFINA CLORHIDRATO 10MG/ML SOL INY 1ML</v>
      </c>
      <c r="N42" s="92"/>
      <c r="O42" s="8">
        <v>1</v>
      </c>
      <c r="P42" s="8"/>
      <c r="Q42" s="8"/>
      <c r="R42" s="77"/>
    </row>
    <row r="43" spans="2:18" x14ac:dyDescent="0.3">
      <c r="B43" s="448">
        <v>38008</v>
      </c>
      <c r="C43" s="449"/>
      <c r="D43" s="8">
        <f>VLOOKUP(B43,'MAESTRA NO TOCAR'!A:B,2,0)</f>
        <v>307771</v>
      </c>
      <c r="E43" s="450" t="str">
        <f>VLOOKUP(B43,'MAESTRA NO TOCAR'!A:C,3,0)</f>
        <v>GUANTE QUIRURGICO  CAJ X 50 PRECISSION  No. 7.5 BN EXENTO-DC.417/2020</v>
      </c>
      <c r="F43" s="451"/>
      <c r="G43" s="8">
        <f>VLOOKUP(B43,'MAESTRA NO TOCAR'!A:D,4,0)</f>
        <v>5</v>
      </c>
      <c r="H43" s="8"/>
      <c r="I43" s="8"/>
      <c r="J43" s="9"/>
      <c r="K43" s="118">
        <v>122716</v>
      </c>
      <c r="L43" s="8">
        <f>VLOOKUP(K43,'MAESTRA NO TOCAR'!A:B,2,0)</f>
        <v>211300</v>
      </c>
      <c r="M43" s="91" t="str">
        <f>VLOOKUP(K43,'MAESTRA NO TOCAR'!A:C,3,0)</f>
        <v>OXYRAPID 10MG/ML SOL INY  CAJ X 5AMP X 1ML</v>
      </c>
      <c r="N43" s="92"/>
      <c r="O43" s="8">
        <v>1</v>
      </c>
      <c r="P43" s="8"/>
      <c r="Q43" s="8"/>
      <c r="R43" s="77"/>
    </row>
    <row r="44" spans="2:18" ht="15.75" customHeight="1" x14ac:dyDescent="0.3">
      <c r="B44" s="448">
        <v>161854</v>
      </c>
      <c r="C44" s="449"/>
      <c r="D44" s="8">
        <f>VLOOKUP(B44,'MAESTRA NO TOCAR'!A:B,2,0)</f>
        <v>358497</v>
      </c>
      <c r="E44" s="450" t="str">
        <f>VLOOKUP(B44,'MAESTRA NO TOCAR'!A:C,3,0)</f>
        <v>GUANTE QUIRURGICO DE LATEX REF 2D72N80X PROTEXIS  8</v>
      </c>
      <c r="F44" s="451"/>
      <c r="G44" s="8">
        <f>VLOOKUP(B44,'MAESTRA NO TOCAR'!A:D,4,0)</f>
        <v>3</v>
      </c>
      <c r="H44" s="8"/>
      <c r="I44" s="8"/>
      <c r="J44" s="9"/>
      <c r="K44" s="118">
        <v>158717</v>
      </c>
      <c r="L44" s="8">
        <f>VLOOKUP(K44,'MAESTRA NO TOCAR'!A:B,2,0)</f>
        <v>213431</v>
      </c>
      <c r="M44" s="91" t="str">
        <f>VLOOKUP(K44,'MAESTRA NO TOCAR'!A:C,3,0)</f>
        <v>ULTIVA 2MG POLV INY  CAJ X 5VIAL</v>
      </c>
      <c r="N44" s="92"/>
      <c r="O44" s="8">
        <v>1</v>
      </c>
      <c r="P44" s="8"/>
      <c r="Q44" s="8"/>
      <c r="R44" s="77"/>
    </row>
    <row r="45" spans="2:18" ht="15" customHeight="1" x14ac:dyDescent="0.3">
      <c r="B45" s="448">
        <v>22297</v>
      </c>
      <c r="C45" s="449"/>
      <c r="D45" s="8">
        <f>VLOOKUP(B45,'MAESTRA NO TOCAR'!A:B,2,0)</f>
        <v>300750</v>
      </c>
      <c r="E45" s="450" t="str">
        <f>VLOOKUP(B45,'MAESTRA NO TOCAR'!A:C,3,0)</f>
        <v>JERINGA DESECHABLE REF 308612 BD 3ML - 21G X 1 1/2 PULG</v>
      </c>
      <c r="F45" s="451"/>
      <c r="G45" s="8">
        <f>VLOOKUP(B45,'MAESTRA NO TOCAR'!A:D,4,0)</f>
        <v>4</v>
      </c>
      <c r="H45" s="8"/>
      <c r="I45" s="8"/>
      <c r="J45" s="9"/>
      <c r="K45" s="118">
        <v>168939</v>
      </c>
      <c r="L45" s="8">
        <f>VLOOKUP(K45,'MAESTRA NO TOCAR'!A:B,2,0)</f>
        <v>105394</v>
      </c>
      <c r="M45" s="91" t="str">
        <f>VLOOKUP(K45,'MAESTRA NO TOCAR'!A:C,3,0)</f>
        <v>CLINDAMICINA 600MG/4ML(150MG/ML) SOL INY INST</v>
      </c>
      <c r="N45" s="92"/>
      <c r="O45" s="53">
        <v>1</v>
      </c>
      <c r="P45" s="8"/>
      <c r="Q45" s="8"/>
      <c r="R45" s="77"/>
    </row>
    <row r="46" spans="2:18" x14ac:dyDescent="0.3">
      <c r="B46" s="444">
        <v>22071</v>
      </c>
      <c r="C46" s="445"/>
      <c r="D46" s="66">
        <f>VLOOKUP(B46,'MAESTRA NO TOCAR'!A:B,2,0)</f>
        <v>310186</v>
      </c>
      <c r="E46" s="446" t="str">
        <f>VLOOKUP(B46,'MAESTRA NO TOCAR'!A:C,3,0)</f>
        <v xml:space="preserve">JERINGA A 3 PARTES CON AGUJA  5ML </v>
      </c>
      <c r="F46" s="447"/>
      <c r="G46" s="53">
        <f>VLOOKUP(B46,'MAESTRA NO TOCAR'!A:D,4,0)</f>
        <v>4</v>
      </c>
      <c r="H46" s="66"/>
      <c r="I46" s="66"/>
      <c r="J46" s="67"/>
      <c r="K46" s="118">
        <v>51736</v>
      </c>
      <c r="L46" s="8">
        <f>VLOOKUP(K46,'MAESTRA NO TOCAR'!A:B,2,0)</f>
        <v>101533</v>
      </c>
      <c r="M46" s="91" t="str">
        <f>VLOOKUP(K46,'MAESTRA NO TOCAR'!A:C,3,0)</f>
        <v>DICLOFENACO 75MG/3ML(25MG/ML) SOL INY INST</v>
      </c>
      <c r="N46" s="92"/>
      <c r="O46" s="53">
        <v>1</v>
      </c>
      <c r="P46" s="8"/>
      <c r="Q46" s="8"/>
      <c r="R46" s="77"/>
    </row>
    <row r="47" spans="2:18" x14ac:dyDescent="0.3">
      <c r="B47" s="448">
        <v>22303</v>
      </c>
      <c r="C47" s="449"/>
      <c r="D47" s="8">
        <f>VLOOKUP(B47,'MAESTRA NO TOCAR'!A:B,2,0)</f>
        <v>300752</v>
      </c>
      <c r="E47" s="450" t="str">
        <f>VLOOKUP(B47,'MAESTRA NO TOCAR'!A:C,3,0)</f>
        <v>JERINGA DESECHABLE REF 302499 BD 10ML - 21G X 1 1/2</v>
      </c>
      <c r="F47" s="451"/>
      <c r="G47" s="8">
        <f>VLOOKUP(B47,'MAESTRA NO TOCAR'!A:D,4,0)</f>
        <v>4</v>
      </c>
      <c r="H47" s="8"/>
      <c r="I47" s="8"/>
      <c r="J47" s="9"/>
      <c r="K47" s="118">
        <v>123968</v>
      </c>
      <c r="L47" s="8">
        <f>VLOOKUP(K47,'MAESTRA NO TOCAR'!A:B,2,0)</f>
        <v>211644</v>
      </c>
      <c r="M47" s="91" t="str">
        <f>VLOOKUP(K47,'MAESTRA NO TOCAR'!A:C,3,0)</f>
        <v>BACTRODERM 10% SOL TOP INST FCO X 60ML</v>
      </c>
      <c r="N47" s="92"/>
      <c r="O47" s="8">
        <v>1</v>
      </c>
      <c r="P47" s="8"/>
      <c r="Q47" s="8"/>
      <c r="R47" s="77"/>
    </row>
    <row r="48" spans="2:18" x14ac:dyDescent="0.3">
      <c r="B48" s="448">
        <v>113835</v>
      </c>
      <c r="C48" s="449"/>
      <c r="D48" s="8">
        <f>VLOOKUP(B48,'MAESTRA NO TOCAR'!A:B,2,0)</f>
        <v>345596</v>
      </c>
      <c r="E48" s="450" t="str">
        <f>VLOOKUP(B48,'MAESTRA NO TOCAR'!A:C,3,0)</f>
        <v>JERINGA 3PARTES C/A 20ML REF JEHL006  21GX1 PULG 1/2 PULG</v>
      </c>
      <c r="F48" s="451"/>
      <c r="G48" s="8">
        <f>VLOOKUP(B48,'MAESTRA NO TOCAR'!A:D,4,0)</f>
        <v>4</v>
      </c>
      <c r="H48" s="8"/>
      <c r="I48" s="8"/>
      <c r="J48" s="9"/>
      <c r="K48" s="118">
        <v>30766</v>
      </c>
      <c r="L48" s="8">
        <f>VLOOKUP(K48,'MAESTRA NO TOCAR'!A:B,2,0)</f>
        <v>200748</v>
      </c>
      <c r="M48" s="91" t="str">
        <f>VLOOKUP(K48,'MAESTRA NO TOCAR'!A:C,3,0)</f>
        <v>IODIGER ESPUMA 8% ESPUM TOP  FCO X 120ML</v>
      </c>
      <c r="N48" s="92"/>
      <c r="O48" s="8">
        <v>1</v>
      </c>
      <c r="P48" s="8"/>
      <c r="Q48" s="8"/>
      <c r="R48" s="77"/>
    </row>
    <row r="49" spans="2:18" x14ac:dyDescent="0.3">
      <c r="B49" s="448">
        <v>25805</v>
      </c>
      <c r="C49" s="449"/>
      <c r="D49" s="8">
        <f>VLOOKUP(B49,'MAESTRA NO TOCAR'!A:B,2,0)</f>
        <v>300456</v>
      </c>
      <c r="E49" s="450" t="str">
        <f>VLOOKUP(B49,'MAESTRA NO TOCAR'!A:C,3,0)</f>
        <v>CANULA NASAL OXIGENO ADULTO REF COXADU SOB X 1 MEDEX</v>
      </c>
      <c r="F49" s="451"/>
      <c r="G49" s="8">
        <f>VLOOKUP(B49,'MAESTRA NO TOCAR'!A:D,4,0)</f>
        <v>1</v>
      </c>
      <c r="H49" s="10"/>
      <c r="I49" s="10"/>
      <c r="J49" s="11"/>
      <c r="K49" s="118">
        <v>19515</v>
      </c>
      <c r="L49" s="8">
        <f>VLOOKUP(K49,'MAESTRA NO TOCAR'!A:B,2,0)</f>
        <v>200998</v>
      </c>
      <c r="M49" s="91" t="str">
        <f>VLOOKUP(K49,'MAESTRA NO TOCAR'!A:C,3,0)</f>
        <v>KENACORT AIA 50MG/5ML(10MG/ML) SUSP INY</v>
      </c>
      <c r="N49" s="92"/>
      <c r="O49" s="8">
        <v>1</v>
      </c>
      <c r="P49" s="8"/>
      <c r="Q49" s="8"/>
      <c r="R49" s="77"/>
    </row>
    <row r="50" spans="2:18" x14ac:dyDescent="0.3">
      <c r="B50" s="448">
        <v>25697</v>
      </c>
      <c r="C50" s="449"/>
      <c r="D50" s="8">
        <f>VLOOKUP(B50,'MAESTRA NO TOCAR'!A:B,2,0)</f>
        <v>300295</v>
      </c>
      <c r="E50" s="450" t="str">
        <f>VLOOKUP(B50,'MAESTRA NO TOCAR'!A:C,3,0)</f>
        <v>SONDA NELATON REF SN16 SOB X 1 MEDEX  16FR</v>
      </c>
      <c r="F50" s="451"/>
      <c r="G50" s="8">
        <f>VLOOKUP(B50,'MAESTRA NO TOCAR'!A:D,4,0)</f>
        <v>1</v>
      </c>
      <c r="H50" s="8"/>
      <c r="I50" s="8"/>
      <c r="J50" s="9"/>
      <c r="K50" s="118">
        <v>388781</v>
      </c>
      <c r="L50" s="8">
        <f>VLOOKUP(K50,'MAESTRA NO TOCAR'!A:B,2,0)</f>
        <v>310713</v>
      </c>
      <c r="M50" s="91" t="str">
        <f>VLOOKUP(K50,'MAESTRA NO TOCAR'!A:C,3,0)</f>
        <v>QUIRUCIDAL (0.05+4)% SOL TOP CAJ X 24FCO X 120ML</v>
      </c>
      <c r="N50" s="92"/>
      <c r="O50" s="8">
        <v>1</v>
      </c>
      <c r="P50" s="8"/>
      <c r="Q50" s="8"/>
      <c r="R50" s="77"/>
    </row>
    <row r="51" spans="2:18" x14ac:dyDescent="0.3">
      <c r="B51" s="448"/>
      <c r="C51" s="449"/>
      <c r="D51" s="8"/>
      <c r="E51" s="450"/>
      <c r="F51" s="451"/>
      <c r="G51" s="8"/>
      <c r="H51" s="8"/>
      <c r="I51" s="8"/>
      <c r="J51" s="9"/>
      <c r="K51" s="118">
        <v>388785</v>
      </c>
      <c r="L51" s="8">
        <f>VLOOKUP(K51,'MAESTRA NO TOCAR'!A:B,2,0)</f>
        <v>301791</v>
      </c>
      <c r="M51" s="91" t="str">
        <f>VLOOKUP(K51,'MAESTRA NO TOCAR'!A:C,3,0)</f>
        <v>QUIRUCIDAL VERDE (1+4)% JAB LIQ 120ML</v>
      </c>
      <c r="N51" s="92"/>
      <c r="O51" s="8">
        <v>1</v>
      </c>
      <c r="P51" s="8"/>
      <c r="Q51" s="8"/>
      <c r="R51" s="77"/>
    </row>
    <row r="52" spans="2:18" x14ac:dyDescent="0.3">
      <c r="B52" s="448"/>
      <c r="C52" s="449"/>
      <c r="D52" s="8"/>
      <c r="E52" s="450"/>
      <c r="F52" s="451"/>
      <c r="G52" s="8"/>
      <c r="H52" s="8"/>
      <c r="I52" s="8"/>
      <c r="J52" s="9"/>
      <c r="K52" s="118">
        <v>22002</v>
      </c>
      <c r="L52" s="8">
        <f>VLOOKUP(K52,'MAESTRA NO TOCAR'!A:B,2,0)</f>
        <v>203253</v>
      </c>
      <c r="M52" s="91" t="str">
        <f>VLOOKUP(K52,'MAESTRA NO TOCAR'!A:C,3,0)</f>
        <v>ROXICAINA CE 200MG/20ML(1%)+1:200000 SOL INY  FCO X 20ML</v>
      </c>
      <c r="N52" s="92"/>
      <c r="O52" s="8">
        <v>1</v>
      </c>
      <c r="P52" s="8"/>
      <c r="Q52" s="8"/>
      <c r="R52" s="77"/>
    </row>
    <row r="53" spans="2:18" ht="13.5" thickBot="1" x14ac:dyDescent="0.35">
      <c r="B53" s="462"/>
      <c r="C53" s="463"/>
      <c r="D53" s="8"/>
      <c r="E53" s="464"/>
      <c r="F53" s="465"/>
      <c r="G53" s="8"/>
      <c r="H53" s="13"/>
      <c r="I53" s="13"/>
      <c r="J53" s="14"/>
      <c r="K53" s="118">
        <v>22004</v>
      </c>
      <c r="L53" s="8">
        <f>VLOOKUP(K53,'MAESTRA NO TOCAR'!A:B,2,0)</f>
        <v>203255</v>
      </c>
      <c r="M53" s="91" t="str">
        <f>VLOOKUP(K53,'MAESTRA NO TOCAR'!A:C,3,0)</f>
        <v>ROXICAINA CE 400MG/20ML(2%)+1:200000 SOL INY  FCO X 20ML</v>
      </c>
      <c r="N53" s="92"/>
      <c r="O53" s="8">
        <v>1</v>
      </c>
      <c r="P53" s="8"/>
      <c r="Q53" s="8"/>
      <c r="R53" s="77"/>
    </row>
    <row r="54" spans="2:18" ht="15" customHeight="1" thickBot="1" x14ac:dyDescent="0.35">
      <c r="B54" s="466" t="s">
        <v>71</v>
      </c>
      <c r="C54" s="467"/>
      <c r="D54" s="468"/>
      <c r="E54" s="59"/>
      <c r="F54" s="59"/>
      <c r="G54" s="60"/>
      <c r="H54" s="60"/>
      <c r="I54" s="60"/>
      <c r="J54" s="61"/>
      <c r="K54" s="118"/>
      <c r="L54" s="8"/>
      <c r="M54" s="91"/>
      <c r="N54" s="92"/>
      <c r="O54" s="119"/>
      <c r="P54" s="8"/>
      <c r="Q54" s="8"/>
      <c r="R54" s="77"/>
    </row>
    <row r="55" spans="2:18" x14ac:dyDescent="0.3">
      <c r="B55" s="469" t="s">
        <v>37</v>
      </c>
      <c r="C55" s="470"/>
      <c r="D55" s="470"/>
      <c r="E55" s="470"/>
      <c r="F55" s="470"/>
      <c r="G55" s="470"/>
      <c r="H55" s="470"/>
      <c r="I55" s="470"/>
      <c r="J55" s="471"/>
      <c r="K55" s="118"/>
      <c r="L55" s="8"/>
      <c r="M55" s="91"/>
      <c r="N55" s="92"/>
      <c r="O55" s="119"/>
      <c r="P55" s="8"/>
      <c r="Q55" s="8"/>
      <c r="R55" s="77"/>
    </row>
    <row r="56" spans="2:18" ht="15" customHeight="1" thickBot="1" x14ac:dyDescent="0.35">
      <c r="B56" s="472"/>
      <c r="C56" s="473"/>
      <c r="D56" s="473"/>
      <c r="E56" s="473"/>
      <c r="F56" s="473"/>
      <c r="G56" s="473"/>
      <c r="H56" s="473"/>
      <c r="I56" s="473"/>
      <c r="J56" s="474"/>
      <c r="K56" s="118"/>
      <c r="L56" s="8"/>
      <c r="M56" s="91"/>
      <c r="N56" s="92"/>
      <c r="O56" s="119"/>
      <c r="P56" s="8"/>
      <c r="Q56" s="8"/>
      <c r="R56" s="77"/>
    </row>
    <row r="57" spans="2:18" x14ac:dyDescent="0.3">
      <c r="B57" s="469" t="s">
        <v>38</v>
      </c>
      <c r="C57" s="470"/>
      <c r="D57" s="470"/>
      <c r="E57" s="470"/>
      <c r="F57" s="470"/>
      <c r="G57" s="470"/>
      <c r="H57" s="470"/>
      <c r="I57" s="470"/>
      <c r="J57" s="471"/>
      <c r="K57" s="118"/>
      <c r="L57" s="8"/>
      <c r="M57" s="91"/>
      <c r="N57" s="92"/>
      <c r="O57" s="8"/>
      <c r="P57" s="8"/>
      <c r="Q57" s="8"/>
      <c r="R57" s="77"/>
    </row>
    <row r="58" spans="2:18" ht="13.5" thickBot="1" x14ac:dyDescent="0.35">
      <c r="B58" s="472"/>
      <c r="C58" s="473"/>
      <c r="D58" s="473"/>
      <c r="E58" s="473"/>
      <c r="F58" s="473"/>
      <c r="G58" s="473"/>
      <c r="H58" s="473"/>
      <c r="I58" s="473"/>
      <c r="J58" s="474"/>
      <c r="K58" s="125"/>
      <c r="L58" s="17"/>
      <c r="M58" s="101"/>
      <c r="N58" s="102"/>
      <c r="O58" s="17"/>
      <c r="P58" s="17"/>
      <c r="Q58" s="17"/>
      <c r="R58" s="78"/>
    </row>
  </sheetData>
  <mergeCells count="136">
    <mergeCell ref="B51:C51"/>
    <mergeCell ref="E51:F51"/>
    <mergeCell ref="B52:C52"/>
    <mergeCell ref="E52:F52"/>
    <mergeCell ref="B53:C53"/>
    <mergeCell ref="E53:F53"/>
    <mergeCell ref="B54:D54"/>
    <mergeCell ref="B55:J56"/>
    <mergeCell ref="B57:J58"/>
    <mergeCell ref="B11:D11"/>
    <mergeCell ref="E11:F11"/>
    <mergeCell ref="K10:M10"/>
    <mergeCell ref="O10:R10"/>
    <mergeCell ref="J11:M11"/>
    <mergeCell ref="N11:R11"/>
    <mergeCell ref="B15:C15"/>
    <mergeCell ref="E15:F15"/>
    <mergeCell ref="B16:C16"/>
    <mergeCell ref="E16:F16"/>
    <mergeCell ref="G11:I11"/>
    <mergeCell ref="C7:D7"/>
    <mergeCell ref="B8:D8"/>
    <mergeCell ref="E8:F9"/>
    <mergeCell ref="F4:M5"/>
    <mergeCell ref="K7:L7"/>
    <mergeCell ref="N7:R7"/>
    <mergeCell ref="N8:R8"/>
    <mergeCell ref="O9:R9"/>
    <mergeCell ref="B10:D10"/>
    <mergeCell ref="E10:F10"/>
    <mergeCell ref="F7:I7"/>
    <mergeCell ref="G8:I8"/>
    <mergeCell ref="G9:I9"/>
    <mergeCell ref="G10:I10"/>
    <mergeCell ref="J8:M8"/>
    <mergeCell ref="F6:R6"/>
    <mergeCell ref="B17:C17"/>
    <mergeCell ref="E17:F17"/>
    <mergeCell ref="B13:C13"/>
    <mergeCell ref="E13:F13"/>
    <mergeCell ref="B14:C14"/>
    <mergeCell ref="E14:F14"/>
    <mergeCell ref="B12:R12"/>
    <mergeCell ref="M13:N13"/>
    <mergeCell ref="M14:N14"/>
    <mergeCell ref="B20:C20"/>
    <mergeCell ref="E20:F20"/>
    <mergeCell ref="B21:C21"/>
    <mergeCell ref="E21:F21"/>
    <mergeCell ref="B18:C18"/>
    <mergeCell ref="E18:F18"/>
    <mergeCell ref="B19:C19"/>
    <mergeCell ref="E19:F19"/>
    <mergeCell ref="B24:C24"/>
    <mergeCell ref="E24:F24"/>
    <mergeCell ref="B25:C25"/>
    <mergeCell ref="E25:F25"/>
    <mergeCell ref="B22:C22"/>
    <mergeCell ref="E22:F22"/>
    <mergeCell ref="B23:C23"/>
    <mergeCell ref="E23:F23"/>
    <mergeCell ref="B30:C30"/>
    <mergeCell ref="E30:F30"/>
    <mergeCell ref="B31:C31"/>
    <mergeCell ref="E31:F31"/>
    <mergeCell ref="B26:C26"/>
    <mergeCell ref="E26:F26"/>
    <mergeCell ref="B27:C27"/>
    <mergeCell ref="E27:F27"/>
    <mergeCell ref="B28:C28"/>
    <mergeCell ref="E28:F28"/>
    <mergeCell ref="B42:C42"/>
    <mergeCell ref="E42:F42"/>
    <mergeCell ref="B37:C37"/>
    <mergeCell ref="E37:F37"/>
    <mergeCell ref="B38:C38"/>
    <mergeCell ref="E38:F38"/>
    <mergeCell ref="B39:C39"/>
    <mergeCell ref="E39:F39"/>
    <mergeCell ref="B49:C49"/>
    <mergeCell ref="E49:F49"/>
    <mergeCell ref="B40:C40"/>
    <mergeCell ref="E40:F40"/>
    <mergeCell ref="B41:C41"/>
    <mergeCell ref="E41:F41"/>
    <mergeCell ref="B50:C50"/>
    <mergeCell ref="E50:F50"/>
    <mergeCell ref="B46:C46"/>
    <mergeCell ref="E46:F46"/>
    <mergeCell ref="B47:C47"/>
    <mergeCell ref="E47:F47"/>
    <mergeCell ref="B48:C48"/>
    <mergeCell ref="E48:F48"/>
    <mergeCell ref="B43:C43"/>
    <mergeCell ref="E43:F43"/>
    <mergeCell ref="B44:C44"/>
    <mergeCell ref="E44:F44"/>
    <mergeCell ref="B45:C45"/>
    <mergeCell ref="E45:F45"/>
    <mergeCell ref="K39:R39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7:N27"/>
    <mergeCell ref="M28:N28"/>
    <mergeCell ref="M29:N29"/>
    <mergeCell ref="M30:N30"/>
    <mergeCell ref="M31:N31"/>
    <mergeCell ref="M32:N32"/>
    <mergeCell ref="E34:F34"/>
    <mergeCell ref="K26:R26"/>
    <mergeCell ref="M33:N33"/>
    <mergeCell ref="M34:N34"/>
    <mergeCell ref="M35:N35"/>
    <mergeCell ref="M36:N36"/>
    <mergeCell ref="M37:N37"/>
    <mergeCell ref="M38:N38"/>
    <mergeCell ref="B34:C34"/>
    <mergeCell ref="B35:C35"/>
    <mergeCell ref="B29:C29"/>
    <mergeCell ref="E29:F29"/>
    <mergeCell ref="E35:F35"/>
    <mergeCell ref="B36:C36"/>
    <mergeCell ref="E36:F36"/>
    <mergeCell ref="B32:C32"/>
    <mergeCell ref="E32:F32"/>
    <mergeCell ref="B33:C33"/>
    <mergeCell ref="E33:F33"/>
  </mergeCells>
  <printOptions horizontalCentered="1" verticalCentered="1"/>
  <pageMargins left="0" right="0" top="0" bottom="0" header="0" footer="0"/>
  <pageSetup paperSize="9" scale="74" fitToWidth="0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B3:S56"/>
  <sheetViews>
    <sheetView zoomScale="98" zoomScaleNormal="98" workbookViewId="0">
      <selection activeCell="K10" sqref="K10:M10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9" ht="12.75" customHeight="1" x14ac:dyDescent="0.3">
      <c r="G3" s="40"/>
      <c r="H3" s="40"/>
      <c r="I3" s="40"/>
      <c r="J3" s="40"/>
      <c r="K3" s="40"/>
      <c r="L3" s="40"/>
      <c r="M3" s="40"/>
    </row>
    <row r="4" spans="2:19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9" x14ac:dyDescent="0.3">
      <c r="F5" s="475"/>
      <c r="G5" s="475"/>
      <c r="H5" s="475"/>
      <c r="I5" s="475"/>
      <c r="J5" s="475"/>
      <c r="K5" s="475"/>
      <c r="L5" s="475"/>
      <c r="M5" s="475"/>
    </row>
    <row r="6" spans="2:19" ht="13.5" thickBot="1" x14ac:dyDescent="0.35">
      <c r="F6" s="438" t="s">
        <v>498</v>
      </c>
      <c r="G6" s="438"/>
      <c r="H6" s="438"/>
      <c r="I6" s="438"/>
      <c r="J6" s="438"/>
      <c r="K6" s="438"/>
      <c r="L6" s="438"/>
      <c r="M6" s="438"/>
      <c r="N6" s="438"/>
    </row>
    <row r="7" spans="2:19" ht="16.5" customHeight="1" thickBot="1" x14ac:dyDescent="0.35">
      <c r="B7" s="105" t="s">
        <v>17</v>
      </c>
      <c r="C7" s="476">
        <f ca="1">TODAY()+1</f>
        <v>44810</v>
      </c>
      <c r="D7" s="477"/>
      <c r="E7" s="106" t="s">
        <v>16</v>
      </c>
      <c r="F7" s="382"/>
      <c r="G7" s="383"/>
      <c r="H7" s="383"/>
      <c r="I7" s="383"/>
      <c r="J7" s="129" t="s">
        <v>111</v>
      </c>
      <c r="K7" s="423"/>
      <c r="L7" s="424"/>
      <c r="M7" s="62" t="s">
        <v>39</v>
      </c>
      <c r="N7" s="452"/>
      <c r="O7" s="453"/>
      <c r="P7" s="453"/>
      <c r="Q7" s="453"/>
      <c r="R7" s="454"/>
    </row>
    <row r="8" spans="2:19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441"/>
      <c r="K8" s="442"/>
      <c r="L8" s="442"/>
      <c r="M8" s="443"/>
      <c r="N8" s="494" t="s">
        <v>489</v>
      </c>
      <c r="O8" s="495"/>
      <c r="P8" s="495"/>
      <c r="Q8" s="495"/>
      <c r="R8" s="496"/>
    </row>
    <row r="9" spans="2:19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9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9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69</v>
      </c>
      <c r="O11" s="483"/>
      <c r="P11" s="483"/>
      <c r="Q11" s="483"/>
      <c r="R11" s="510"/>
    </row>
    <row r="12" spans="2:19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9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</row>
    <row r="14" spans="2:19" x14ac:dyDescent="0.3">
      <c r="B14" s="448">
        <v>110940</v>
      </c>
      <c r="C14" s="449"/>
      <c r="D14" s="8">
        <f>VLOOKUP(B14,'MAESTRA NO TOCAR'!A:B,2,0)</f>
        <v>103968</v>
      </c>
      <c r="E14" s="450" t="str">
        <f>VLOOKUP(B14,'MAESTRA NO TOCAR'!A:C,3,0)</f>
        <v>ATROPINA SULFATO 1MG/ML SOL INY</v>
      </c>
      <c r="F14" s="451"/>
      <c r="G14" s="8">
        <f>VLOOKUP(B14,'MAESTRA NO TOCAR'!A:D,4,0)</f>
        <v>1</v>
      </c>
      <c r="H14" s="8"/>
      <c r="I14" s="8"/>
      <c r="J14" s="9"/>
      <c r="K14" s="118">
        <v>107205</v>
      </c>
      <c r="L14" s="8">
        <f>VLOOKUP(K14,'MAESTRA NO TOCAR'!A:B,2,0)</f>
        <v>336699</v>
      </c>
      <c r="M14" s="91" t="str">
        <f>VLOOKUP(K14,'MAESTRA NO TOCAR'!A:C,3,0)</f>
        <v>TUBO ENDOTRAQUEAL CON BALON REF 86111 SOB 7.0FR</v>
      </c>
      <c r="N14" s="92"/>
      <c r="O14" s="8">
        <f>VLOOKUP(K14,'MAESTRA NO TOCAR'!A:D,4,0)</f>
        <v>1</v>
      </c>
      <c r="P14" s="8"/>
      <c r="Q14" s="8"/>
      <c r="R14" s="77"/>
      <c r="S14" s="1" t="s">
        <v>72</v>
      </c>
    </row>
    <row r="15" spans="2:19" x14ac:dyDescent="0.3">
      <c r="B15" s="448">
        <v>388829</v>
      </c>
      <c r="C15" s="449"/>
      <c r="D15" s="8">
        <f>VLOOKUP(B15,'MAESTRA NO TOCAR'!A:B,2,0)</f>
        <v>100363</v>
      </c>
      <c r="E15" s="450" t="str">
        <f>VLOOKUP(B15,'MAESTRA NO TOCAR'!A:C,3,0)</f>
        <v>BICARBONATO DE NA 10MEQ/10ML(1MEQ/ML) SOL INY</v>
      </c>
      <c r="F15" s="451"/>
      <c r="G15" s="8">
        <f>VLOOKUP(B15,'MAESTRA NO TOCAR'!A:D,4,0)</f>
        <v>1</v>
      </c>
      <c r="H15" s="8"/>
      <c r="I15" s="8"/>
      <c r="J15" s="9"/>
      <c r="K15" s="118">
        <v>107206</v>
      </c>
      <c r="L15" s="8">
        <f>VLOOKUP(K15,'MAESTRA NO TOCAR'!A:B,2,0)</f>
        <v>336714</v>
      </c>
      <c r="M15" s="91" t="str">
        <f>VLOOKUP(K15,'MAESTRA NO TOCAR'!A:C,3,0)</f>
        <v>TUBO ENDOTRAQUEAL CON BALON REF 86112 SOB 7.5FR</v>
      </c>
      <c r="N15" s="92"/>
      <c r="O15" s="8">
        <f>VLOOKUP(K15,'MAESTRA NO TOCAR'!A:D,4,0)</f>
        <v>1</v>
      </c>
      <c r="P15" s="8"/>
      <c r="Q15" s="8"/>
      <c r="R15" s="77"/>
    </row>
    <row r="16" spans="2:19" x14ac:dyDescent="0.3">
      <c r="B16" s="448">
        <v>388890</v>
      </c>
      <c r="C16" s="449"/>
      <c r="D16" s="8">
        <f>VLOOKUP(B16,'MAESTRA NO TOCAR'!A:B,2,0)</f>
        <v>207008</v>
      </c>
      <c r="E16" s="450" t="str">
        <f>VLOOKUP(B16,'MAESTRA NO TOCAR'!A:C,3,0)</f>
        <v>BUPINEST 75MG/10ML(0.75%) SOL INY</v>
      </c>
      <c r="F16" s="451"/>
      <c r="G16" s="8">
        <f>VLOOKUP(B16,'MAESTRA NO TOCAR'!A:D,4,0)</f>
        <v>3</v>
      </c>
      <c r="H16" s="8"/>
      <c r="I16" s="8"/>
      <c r="J16" s="9"/>
      <c r="K16" s="118">
        <v>107207</v>
      </c>
      <c r="L16" s="8">
        <f>VLOOKUP(K16,'MAESTRA NO TOCAR'!A:B,2,0)</f>
        <v>336715</v>
      </c>
      <c r="M16" s="91" t="str">
        <f>VLOOKUP(K16,'MAESTRA NO TOCAR'!A:C,3,0)</f>
        <v>TUBO ENDOTRAQUEAL CON BALON REF 86113 SOB 8.0FR</v>
      </c>
      <c r="N16" s="92"/>
      <c r="O16" s="8">
        <f>VLOOKUP(K16,'MAESTRA NO TOCAR'!A:D,4,0)</f>
        <v>1</v>
      </c>
      <c r="P16" s="8"/>
      <c r="Q16" s="8"/>
      <c r="R16" s="77"/>
    </row>
    <row r="17" spans="2:18" x14ac:dyDescent="0.3">
      <c r="B17" s="444">
        <v>166164</v>
      </c>
      <c r="C17" s="445"/>
      <c r="D17" s="66">
        <f>VLOOKUP(B17,'MAESTRA NO TOCAR'!A:B,2,0)</f>
        <v>105358</v>
      </c>
      <c r="E17" s="446" t="str">
        <f>VLOOKUP(B17,'MAESTRA NO TOCAR'!A:C,3,0)</f>
        <v>CEFAZOLINA 1GR POLV INY INST CAJ X 10VIAL VITALIS</v>
      </c>
      <c r="F17" s="447"/>
      <c r="G17" s="53">
        <f>VLOOKUP(B17,'MAESTRA NO TOCAR'!A:D,4,0)</f>
        <v>2</v>
      </c>
      <c r="H17" s="66"/>
      <c r="I17" s="66"/>
      <c r="J17" s="67"/>
      <c r="K17" s="118">
        <v>158514</v>
      </c>
      <c r="L17" s="8">
        <f>VLOOKUP(K17,'MAESTRA NO TOCAR'!A:B,2,0)</f>
        <v>353757</v>
      </c>
      <c r="M17" s="91" t="str">
        <f>VLOOKUP(K17,'MAESTRA NO TOCAR'!A:C,3,0)</f>
        <v>APOSITO TEGADERM REF 1626W (10CM X 12CM)</v>
      </c>
      <c r="N17" s="92"/>
      <c r="O17" s="8">
        <f>VLOOKUP(K17,'MAESTRA NO TOCAR'!A:D,4,0)</f>
        <v>1</v>
      </c>
      <c r="P17" s="8"/>
      <c r="Q17" s="8"/>
      <c r="R17" s="77"/>
    </row>
    <row r="18" spans="2:18" x14ac:dyDescent="0.3">
      <c r="B18" s="444">
        <v>127697</v>
      </c>
      <c r="C18" s="445"/>
      <c r="D18" s="66">
        <f>VLOOKUP(B18,'MAESTRA NO TOCAR'!A:B,2,0)</f>
        <v>104517</v>
      </c>
      <c r="E18" s="446" t="str">
        <f>VLOOKUP(B18,'MAESTRA NO TOCAR'!A:C,3,0)</f>
        <v>RPQ ACETAMINOFEN 500MG TAB INST</v>
      </c>
      <c r="F18" s="447"/>
      <c r="G18" s="53">
        <f>VLOOKUP(B18,'MAESTRA NO TOCAR'!A:D,4,0)</f>
        <v>2</v>
      </c>
      <c r="H18" s="86"/>
      <c r="I18" s="86"/>
      <c r="J18" s="87"/>
      <c r="K18" s="58"/>
      <c r="L18" s="56"/>
      <c r="M18" s="99"/>
      <c r="N18" s="100"/>
      <c r="O18" s="56">
        <f>VLOOKUP(K18,'MAESTRA NO TOCAR'!A:D,4,0)</f>
        <v>0</v>
      </c>
      <c r="P18" s="56"/>
      <c r="Q18" s="56"/>
      <c r="R18" s="115"/>
    </row>
    <row r="19" spans="2:18" ht="15" customHeight="1" x14ac:dyDescent="0.3">
      <c r="B19" s="448">
        <v>166495</v>
      </c>
      <c r="C19" s="449"/>
      <c r="D19" s="8">
        <f>VLOOKUP(B19,'MAESTRA NO TOCAR'!A:B,2,0)</f>
        <v>105327</v>
      </c>
      <c r="E19" s="450" t="str">
        <f>VLOOKUP(B19,'MAESTRA NO TOCAR'!A:C,3,0)</f>
        <v>DEXAMETASONA 8MG/2ML(4MG/ML) SOL INY INST</v>
      </c>
      <c r="F19" s="451"/>
      <c r="G19" s="8">
        <f>VLOOKUP(B19,'MAESTRA NO TOCAR'!A:D,4,0)</f>
        <v>1</v>
      </c>
      <c r="H19" s="10"/>
      <c r="I19" s="10"/>
      <c r="J19" s="11"/>
      <c r="K19" s="118">
        <v>145922</v>
      </c>
      <c r="L19" s="8">
        <f>VLOOKUP(K19,'MAESTRA NO TOCAR'!A:B,2,0)</f>
        <v>353355</v>
      </c>
      <c r="M19" s="91" t="str">
        <f>VLOOKUP(K19,'MAESTRA NO TOCAR'!A:C,3,0)</f>
        <v>TUBO SUCCION CON CONECTOR REF 8888301614  6MM X 3.1MM</v>
      </c>
      <c r="N19" s="92"/>
      <c r="O19" s="8">
        <f>VLOOKUP(K19,'MAESTRA NO TOCAR'!A:D,4,0)</f>
        <v>2</v>
      </c>
      <c r="P19" s="8"/>
      <c r="Q19" s="8"/>
      <c r="R19" s="77"/>
    </row>
    <row r="20" spans="2:18" x14ac:dyDescent="0.3">
      <c r="B20" s="448">
        <v>126102</v>
      </c>
      <c r="C20" s="449"/>
      <c r="D20" s="8">
        <f>VLOOKUP(B20,'MAESTRA NO TOCAR'!A:B,2,0)</f>
        <v>105214</v>
      </c>
      <c r="E20" s="450" t="str">
        <f>VLOOKUP(B20,'MAESTRA NO TOCAR'!A:C,3,0)</f>
        <v>ETILEFRINA 10MG/ML SOL INY</v>
      </c>
      <c r="F20" s="451"/>
      <c r="G20" s="8">
        <f>VLOOKUP(B20,'MAESTRA NO TOCAR'!A:D,4,0)</f>
        <v>1</v>
      </c>
      <c r="H20" s="8"/>
      <c r="I20" s="8"/>
      <c r="J20" s="9"/>
      <c r="K20" s="118">
        <v>72903</v>
      </c>
      <c r="L20" s="8">
        <f>VLOOKUP(K20,'MAESTRA NO TOCAR'!A:B,2,0)</f>
        <v>317515</v>
      </c>
      <c r="M20" s="91" t="str">
        <f>VLOOKUP(K20,'MAESTRA NO TOCAR'!A:C,3,0)</f>
        <v>LINER SEMI-RIGIDO SOLIDIFI UND  1000ML + 500ML</v>
      </c>
      <c r="N20" s="92"/>
      <c r="O20" s="8" t="s">
        <v>70</v>
      </c>
      <c r="P20" s="8" t="s">
        <v>70</v>
      </c>
      <c r="Q20" s="8" t="s">
        <v>70</v>
      </c>
      <c r="R20" s="9" t="s">
        <v>70</v>
      </c>
    </row>
    <row r="21" spans="2:18" x14ac:dyDescent="0.3">
      <c r="B21" s="448">
        <v>145372</v>
      </c>
      <c r="C21" s="449"/>
      <c r="D21" s="8">
        <f>VLOOKUP(B21,'MAESTRA NO TOCAR'!A:B,2,0)</f>
        <v>105232</v>
      </c>
      <c r="E21" s="450" t="str">
        <f>VLOOKUP(B21,'MAESTRA NO TOCAR'!A:C,3,0)</f>
        <v>DIPIRONA SODICA 2.5GR/5ML(0.5GR/ML) SOL INY INST CAJ X 100AMP FARMIONNI SCALPI SA</v>
      </c>
      <c r="F21" s="451"/>
      <c r="G21" s="8">
        <f>VLOOKUP(B21,'MAESTRA NO TOCAR'!A:D,4,0)</f>
        <v>1</v>
      </c>
      <c r="H21" s="8"/>
      <c r="I21" s="8"/>
      <c r="J21" s="9"/>
      <c r="K21" s="118">
        <v>22301</v>
      </c>
      <c r="L21" s="8">
        <f>VLOOKUP(K21,'MAESTRA NO TOCAR'!A:B,2,0)</f>
        <v>300756</v>
      </c>
      <c r="M21" s="91" t="str">
        <f>VLOOKUP(K21,'MAESTRA NO TOCAR'!A:C,3,0)</f>
        <v xml:space="preserve">JER TUBERCULINA 302579 1ML 25G X 5/8 </v>
      </c>
      <c r="N21" s="92"/>
      <c r="O21" s="8">
        <f>VLOOKUP(K21,'MAESTRA NO TOCAR'!A:D,4,0)</f>
        <v>2</v>
      </c>
      <c r="P21" s="8"/>
      <c r="Q21" s="8"/>
      <c r="R21" s="77"/>
    </row>
    <row r="22" spans="2:18" x14ac:dyDescent="0.3">
      <c r="B22" s="448">
        <v>20041</v>
      </c>
      <c r="C22" s="449"/>
      <c r="D22" s="8">
        <f>VLOOKUP(B22,'MAESTRA NO TOCAR'!A:B,2,0)</f>
        <v>201643</v>
      </c>
      <c r="E22" s="450" t="str">
        <f>VLOOKUP(B22,'MAESTRA NO TOCAR'!A:C,3,0)</f>
        <v>ONDAX 8MG/4ML(2MG/ML) SOL INY INST AMP</v>
      </c>
      <c r="F22" s="451"/>
      <c r="G22" s="8">
        <f>VLOOKUP(B22,'MAESTRA NO TOCAR'!A:D,4,0)</f>
        <v>1</v>
      </c>
      <c r="H22" s="8"/>
      <c r="I22" s="8"/>
      <c r="J22" s="9"/>
      <c r="K22" s="118"/>
      <c r="L22" s="8"/>
      <c r="M22" s="91"/>
      <c r="N22" s="92"/>
      <c r="O22" s="8"/>
      <c r="P22" s="8"/>
      <c r="Q22" s="8"/>
      <c r="R22" s="77"/>
    </row>
    <row r="23" spans="2:18" ht="13.5" thickBot="1" x14ac:dyDescent="0.35">
      <c r="B23" s="448">
        <v>17809</v>
      </c>
      <c r="C23" s="449"/>
      <c r="D23" s="8">
        <f>VLOOKUP(B23,'MAESTRA NO TOCAR'!A:B,2,0)</f>
        <v>100513</v>
      </c>
      <c r="E23" s="450" t="str">
        <f>VLOOKUP(B23,'MAESTRA NO TOCAR'!A:C,3,0)</f>
        <v>KETOROLACO 30MG/ML SOL INY INST</v>
      </c>
      <c r="F23" s="451"/>
      <c r="G23" s="8">
        <f>VLOOKUP(B23,'MAESTRA NO TOCAR'!A:D,4,0)</f>
        <v>2</v>
      </c>
      <c r="H23" s="8"/>
      <c r="I23" s="8"/>
      <c r="J23" s="9"/>
      <c r="K23" s="118"/>
      <c r="L23" s="8"/>
      <c r="M23" s="91"/>
      <c r="N23" s="92"/>
      <c r="O23" s="8"/>
      <c r="P23" s="8"/>
      <c r="Q23" s="8"/>
      <c r="R23" s="77"/>
    </row>
    <row r="24" spans="2:18" ht="15" customHeight="1" thickBot="1" x14ac:dyDescent="0.35">
      <c r="B24" s="448">
        <v>135679</v>
      </c>
      <c r="C24" s="449"/>
      <c r="D24" s="8">
        <f>VLOOKUP(B24,'MAESTRA NO TOCAR'!A:B,2,0)</f>
        <v>212916</v>
      </c>
      <c r="E24" s="450" t="str">
        <f>VLOOKUP(B24,'MAESTRA NO TOCAR'!A:C,3,0)</f>
        <v>SERAFOL 200MG/20ML(1%) EMUL INY INST</v>
      </c>
      <c r="F24" s="451"/>
      <c r="G24" s="8">
        <f>VLOOKUP(B24,'MAESTRA NO TOCAR'!A:D,4,0)</f>
        <v>1</v>
      </c>
      <c r="H24" s="8"/>
      <c r="I24" s="8"/>
      <c r="J24" s="9"/>
      <c r="K24" s="455" t="s">
        <v>52</v>
      </c>
      <c r="L24" s="456"/>
      <c r="M24" s="456"/>
      <c r="N24" s="456"/>
      <c r="O24" s="456"/>
      <c r="P24" s="456"/>
      <c r="Q24" s="456"/>
      <c r="R24" s="457"/>
    </row>
    <row r="25" spans="2:18" x14ac:dyDescent="0.3">
      <c r="B25" s="448">
        <v>388811</v>
      </c>
      <c r="C25" s="449"/>
      <c r="D25" s="8">
        <f>VLOOKUP(B25,'MAESTRA NO TOCAR'!A:B,2,0)</f>
        <v>203031</v>
      </c>
      <c r="E25" s="450" t="str">
        <f>VLOOKUP(B25,'MAESTRA NO TOCAR'!A:C,3,0)</f>
        <v>ROXICAINA SE 100MG/10ML(1%) SOL INY</v>
      </c>
      <c r="F25" s="451"/>
      <c r="G25" s="8">
        <f>VLOOKUP(B25,'MAESTRA NO TOCAR'!A:D,4,0)</f>
        <v>2</v>
      </c>
      <c r="H25" s="8"/>
      <c r="I25" s="8"/>
      <c r="J25" s="9"/>
      <c r="K25" s="118" t="s">
        <v>7</v>
      </c>
      <c r="L25" s="8">
        <v>206938</v>
      </c>
      <c r="M25" s="91" t="s">
        <v>8</v>
      </c>
      <c r="N25" s="92"/>
      <c r="O25" s="8"/>
      <c r="P25" s="8"/>
      <c r="Q25" s="8"/>
      <c r="R25" s="77"/>
    </row>
    <row r="26" spans="2:18" x14ac:dyDescent="0.3">
      <c r="B26" s="448">
        <v>388832</v>
      </c>
      <c r="C26" s="449"/>
      <c r="D26" s="8">
        <f>VLOOKUP(B26,'MAESTRA NO TOCAR'!A:B,2,0)</f>
        <v>105421</v>
      </c>
      <c r="E26" s="450" t="str">
        <f>VLOOKUP(B26,'MAESTRA NO TOCAR'!A:C,3,0)</f>
        <v xml:space="preserve">LACTATO DE RINGER (SOLUCION HARTMAN) SOL INY 500ML </v>
      </c>
      <c r="F26" s="451"/>
      <c r="G26" s="8">
        <f>VLOOKUP(B26,'MAESTRA NO TOCAR'!A:D,4,0)</f>
        <v>3</v>
      </c>
      <c r="H26" s="8"/>
      <c r="I26" s="8"/>
      <c r="J26" s="9"/>
      <c r="K26" s="118" t="s">
        <v>9</v>
      </c>
      <c r="L26" s="8">
        <v>203206</v>
      </c>
      <c r="M26" s="91" t="s">
        <v>10</v>
      </c>
      <c r="N26" s="92"/>
      <c r="O26" s="8"/>
      <c r="P26" s="8"/>
      <c r="Q26" s="8"/>
      <c r="R26" s="77"/>
    </row>
    <row r="27" spans="2:18" x14ac:dyDescent="0.3">
      <c r="B27" s="444">
        <v>388835</v>
      </c>
      <c r="C27" s="445"/>
      <c r="D27" s="66">
        <f>VLOOKUP(B27,'MAESTRA NO TOCAR'!A:B,2,0)</f>
        <v>105422</v>
      </c>
      <c r="E27" s="446" t="str">
        <f>VLOOKUP(B27,'MAESTRA NO TOCAR'!A:C,3,0)</f>
        <v>CLORURO DE SODIO LIBRE DE PVC 0.9% SOL INY 250ML</v>
      </c>
      <c r="F27" s="447"/>
      <c r="G27" s="53">
        <f>VLOOKUP(B27,'MAESTRA NO TOCAR'!A:D,4,0)</f>
        <v>4</v>
      </c>
      <c r="H27" s="86"/>
      <c r="I27" s="86"/>
      <c r="J27" s="87"/>
      <c r="K27" s="118"/>
      <c r="L27" s="8"/>
      <c r="M27" s="91" t="s">
        <v>49</v>
      </c>
      <c r="N27" s="92"/>
      <c r="O27" s="8"/>
      <c r="P27" s="8"/>
      <c r="Q27" s="8"/>
      <c r="R27" s="77"/>
    </row>
    <row r="28" spans="2:18" x14ac:dyDescent="0.3">
      <c r="B28" s="448">
        <v>156755</v>
      </c>
      <c r="C28" s="449"/>
      <c r="D28" s="8">
        <f>VLOOKUP(B28,'MAESTRA NO TOCAR'!A:B,2,0)</f>
        <v>0</v>
      </c>
      <c r="E28" s="450" t="str">
        <f>VLOOKUP(B28,'MAESTRA NO TOCAR'!A:C,3,0)</f>
        <v>AGUJA HIPODERMICA 18G X 1 1/2 PULG</v>
      </c>
      <c r="F28" s="451"/>
      <c r="G28" s="8">
        <f>VLOOKUP(B28,'MAESTRA NO TOCAR'!A:D,4,0)</f>
        <v>3</v>
      </c>
      <c r="H28" s="8"/>
      <c r="I28" s="8"/>
      <c r="J28" s="9"/>
      <c r="K28" s="118"/>
      <c r="L28" s="8"/>
      <c r="M28" s="91" t="s">
        <v>32</v>
      </c>
      <c r="N28" s="92"/>
      <c r="O28" s="8"/>
      <c r="P28" s="8"/>
      <c r="Q28" s="8"/>
      <c r="R28" s="77"/>
    </row>
    <row r="29" spans="2:18" ht="13.5" thickBot="1" x14ac:dyDescent="0.35">
      <c r="B29" s="448">
        <v>156601</v>
      </c>
      <c r="C29" s="449"/>
      <c r="D29" s="8">
        <f>VLOOKUP(B29,'MAESTRA NO TOCAR'!A:B,2,0)</f>
        <v>354434</v>
      </c>
      <c r="E29" s="450" t="str">
        <f>VLOOKUP(B29,'MAESTRA NO TOCAR'!A:C,3,0)</f>
        <v>AGUJA HIPODERMICA 24G X 1 PULG</v>
      </c>
      <c r="F29" s="451"/>
      <c r="G29" s="8">
        <f>VLOOKUP(B29,'MAESTRA NO TOCAR'!A:D,4,0)</f>
        <v>3</v>
      </c>
      <c r="H29" s="10"/>
      <c r="I29" s="10"/>
      <c r="J29" s="11"/>
      <c r="K29" s="118"/>
      <c r="L29" s="8"/>
      <c r="M29" s="91" t="s">
        <v>13</v>
      </c>
      <c r="N29" s="92"/>
      <c r="O29" s="8"/>
      <c r="P29" s="8"/>
      <c r="Q29" s="8"/>
      <c r="R29" s="77"/>
    </row>
    <row r="30" spans="2:18" ht="15.75" customHeight="1" thickBot="1" x14ac:dyDescent="0.35">
      <c r="B30" s="448">
        <v>110163</v>
      </c>
      <c r="C30" s="449"/>
      <c r="D30" s="8">
        <f>VLOOKUP(B30,'MAESTRA NO TOCAR'!A:B,2,0)</f>
        <v>340847</v>
      </c>
      <c r="E30" s="450" t="str">
        <f>VLOOKUP(B30,'MAESTRA NO TOCAR'!A:C,3,0)</f>
        <v>AGUJA HIPODERMICA 23X1 PULG</v>
      </c>
      <c r="F30" s="451"/>
      <c r="G30" s="8">
        <f>VLOOKUP(B30,'MAESTRA NO TOCAR'!A:D,4,0)</f>
        <v>3</v>
      </c>
      <c r="H30" s="8"/>
      <c r="I30" s="8"/>
      <c r="J30" s="9"/>
      <c r="K30" s="606" t="s">
        <v>14</v>
      </c>
      <c r="L30" s="607"/>
      <c r="M30" s="607"/>
      <c r="N30" s="607"/>
      <c r="O30" s="607"/>
      <c r="P30" s="607"/>
      <c r="Q30" s="607"/>
      <c r="R30" s="608"/>
    </row>
    <row r="31" spans="2:18" x14ac:dyDescent="0.3">
      <c r="B31" s="448">
        <v>110168</v>
      </c>
      <c r="C31" s="449"/>
      <c r="D31" s="8">
        <f>VLOOKUP(B31,'MAESTRA NO TOCAR'!A:B,2,0)</f>
        <v>346383</v>
      </c>
      <c r="E31" s="450" t="str">
        <f>VLOOKUP(B31,'MAESTRA NO TOCAR'!A:C,3,0)</f>
        <v>AGUJA HIPODERMICA 26X1/2</v>
      </c>
      <c r="F31" s="451"/>
      <c r="G31" s="8">
        <f>VLOOKUP(B31,'MAESTRA NO TOCAR'!A:D,4,0)</f>
        <v>3</v>
      </c>
      <c r="H31" s="8"/>
      <c r="I31" s="8"/>
      <c r="J31" s="9"/>
      <c r="K31" s="118"/>
      <c r="L31" s="8"/>
      <c r="M31" s="91" t="s">
        <v>33</v>
      </c>
      <c r="N31" s="92"/>
      <c r="O31" s="8"/>
      <c r="P31" s="8"/>
      <c r="Q31" s="8"/>
      <c r="R31" s="77"/>
    </row>
    <row r="32" spans="2:18" x14ac:dyDescent="0.3">
      <c r="B32" s="448">
        <v>25805</v>
      </c>
      <c r="C32" s="449"/>
      <c r="D32" s="8">
        <f>VLOOKUP(B32,'MAESTRA NO TOCAR'!A:B,2,0)</f>
        <v>300456</v>
      </c>
      <c r="E32" s="450" t="str">
        <f>VLOOKUP(B32,'MAESTRA NO TOCAR'!A:C,3,0)</f>
        <v>CANULA NASAL OXIGENO ADULTO REF COXADU SOB X 1 MEDEX</v>
      </c>
      <c r="F32" s="451"/>
      <c r="G32" s="8">
        <f>VLOOKUP(B32,'MAESTRA NO TOCAR'!A:D,4,0)</f>
        <v>1</v>
      </c>
      <c r="H32" s="8"/>
      <c r="I32" s="8"/>
      <c r="J32" s="9"/>
      <c r="K32" s="118"/>
      <c r="L32" s="8"/>
      <c r="M32" s="91" t="s">
        <v>34</v>
      </c>
      <c r="N32" s="92"/>
      <c r="O32" s="8"/>
      <c r="P32" s="8"/>
      <c r="Q32" s="8"/>
      <c r="R32" s="77"/>
    </row>
    <row r="33" spans="2:18" x14ac:dyDescent="0.3">
      <c r="B33" s="444">
        <v>169072</v>
      </c>
      <c r="C33" s="445"/>
      <c r="D33" s="66">
        <f>VLOOKUP(B33,'MAESTRA NO TOCAR'!A:B,2,0)</f>
        <v>357576</v>
      </c>
      <c r="E33" s="446" t="str">
        <f>VLOOKUP(B33,'MAESTRA NO TOCAR'!A:C,3,0)</f>
        <v>CATETER INTRAVENOSO PERIFERICO REF 381844 18G X 1.16PULG</v>
      </c>
      <c r="F33" s="447"/>
      <c r="G33" s="53">
        <f>VLOOKUP(B33,'MAESTRA NO TOCAR'!A:D,4,0)</f>
        <v>1</v>
      </c>
      <c r="H33" s="86"/>
      <c r="I33" s="86"/>
      <c r="J33" s="87"/>
      <c r="K33" s="118"/>
      <c r="L33" s="8"/>
      <c r="M33" s="91" t="s">
        <v>41</v>
      </c>
      <c r="N33" s="92"/>
      <c r="O33" s="8"/>
      <c r="P33" s="8"/>
      <c r="Q33" s="8"/>
      <c r="R33" s="77"/>
    </row>
    <row r="34" spans="2:18" ht="15" customHeight="1" x14ac:dyDescent="0.3">
      <c r="B34" s="444">
        <v>169071</v>
      </c>
      <c r="C34" s="445"/>
      <c r="D34" s="66">
        <f>VLOOKUP(B34,'MAESTRA NO TOCAR'!A:B,2,0)</f>
        <v>357585</v>
      </c>
      <c r="E34" s="446" t="str">
        <f>VLOOKUP(B34,'MAESTRA NO TOCAR'!A:C,3,0)</f>
        <v>CATETER INTRAVENOSO PERIFERICO REF 381834 20G X 1.16PULG</v>
      </c>
      <c r="F34" s="447"/>
      <c r="G34" s="53">
        <f>VLOOKUP(B34,'MAESTRA NO TOCAR'!A:D,4,0)</f>
        <v>1</v>
      </c>
      <c r="H34" s="86"/>
      <c r="I34" s="86"/>
      <c r="J34" s="87"/>
      <c r="K34" s="118"/>
      <c r="L34" s="8"/>
      <c r="M34" s="91" t="s">
        <v>75</v>
      </c>
      <c r="N34" s="92"/>
      <c r="O34" s="8"/>
      <c r="P34" s="8"/>
      <c r="Q34" s="8"/>
      <c r="R34" s="77"/>
    </row>
    <row r="35" spans="2:18" ht="15" customHeight="1" thickBot="1" x14ac:dyDescent="0.35">
      <c r="B35" s="79"/>
      <c r="C35" s="80"/>
      <c r="D35" s="56">
        <f>VLOOKUP(B35,'MAESTRA NO TOCAR'!A:B,2,0)</f>
        <v>0</v>
      </c>
      <c r="E35" s="458" t="str">
        <f>VLOOKUP(B35,'MAESTRA NO TOCAR'!A:C,3,0)</f>
        <v>ARTROSCOPIO</v>
      </c>
      <c r="F35" s="459"/>
      <c r="G35" s="56">
        <f>VLOOKUP(B35,'MAESTRA NO TOCAR'!A:D,4,0)</f>
        <v>0</v>
      </c>
      <c r="H35" s="81"/>
      <c r="I35" s="81"/>
      <c r="J35" s="82"/>
      <c r="K35" s="118"/>
      <c r="L35" s="8"/>
      <c r="M35" s="91" t="s">
        <v>74</v>
      </c>
      <c r="N35" s="92"/>
      <c r="O35" s="8"/>
      <c r="P35" s="8"/>
      <c r="Q35" s="8"/>
      <c r="R35" s="77"/>
    </row>
    <row r="36" spans="2:18" ht="13.5" thickBot="1" x14ac:dyDescent="0.35">
      <c r="B36" s="601"/>
      <c r="C36" s="602"/>
      <c r="D36" s="56">
        <f>VLOOKUP(B36,'MAESTRA NO TOCAR'!A:B,2,0)</f>
        <v>0</v>
      </c>
      <c r="E36" s="458" t="str">
        <f>VLOOKUP(B36,'MAESTRA NO TOCAR'!A:C,3,0)</f>
        <v>ARTROSCOPIO</v>
      </c>
      <c r="F36" s="459"/>
      <c r="G36" s="56">
        <f>VLOOKUP(B36,'MAESTRA NO TOCAR'!A:D,4,0)</f>
        <v>0</v>
      </c>
      <c r="H36" s="111"/>
      <c r="I36" s="111"/>
      <c r="J36" s="112"/>
      <c r="K36" s="118"/>
      <c r="L36" s="8"/>
      <c r="M36" s="91" t="s">
        <v>73</v>
      </c>
      <c r="N36" s="92"/>
      <c r="O36" s="8"/>
      <c r="P36" s="8"/>
      <c r="Q36" s="8"/>
      <c r="R36" s="77"/>
    </row>
    <row r="37" spans="2:18" ht="13.5" thickBot="1" x14ac:dyDescent="0.35">
      <c r="B37" s="448">
        <v>94747</v>
      </c>
      <c r="C37" s="449"/>
      <c r="D37" s="8">
        <f>VLOOKUP(B37,'MAESTRA NO TOCAR'!A:B,2,0)</f>
        <v>319132</v>
      </c>
      <c r="E37" s="450" t="str">
        <f>VLOOKUP(B37,'MAESTRA NO TOCAR'!A:C,3,0)</f>
        <v>ELECTRODO MONITOREO ESPUMA REF 2228 3.4CM X 3.3CM</v>
      </c>
      <c r="F37" s="451"/>
      <c r="G37" s="8">
        <f>VLOOKUP(B37,'MAESTRA NO TOCAR'!A:D,4,0)</f>
        <v>6</v>
      </c>
      <c r="H37" s="8"/>
      <c r="I37" s="8"/>
      <c r="J37" s="9"/>
      <c r="K37" s="455" t="s">
        <v>110</v>
      </c>
      <c r="L37" s="456"/>
      <c r="M37" s="456"/>
      <c r="N37" s="456"/>
      <c r="O37" s="456"/>
      <c r="P37" s="456"/>
      <c r="Q37" s="456"/>
      <c r="R37" s="457"/>
    </row>
    <row r="38" spans="2:18" x14ac:dyDescent="0.3">
      <c r="B38" s="448">
        <v>162007</v>
      </c>
      <c r="C38" s="449"/>
      <c r="D38" s="8">
        <f>VLOOKUP(B38,'MAESTRA NO TOCAR'!A:B,2,0)</f>
        <v>354946</v>
      </c>
      <c r="E38" s="450" t="str">
        <f>VLOOKUP(B38,'MAESTRA NO TOCAR'!A:C,3,0)</f>
        <v>SET PRIMARIO CON CLAVE REF 14001 PLUM  272CM X 19ML</v>
      </c>
      <c r="F38" s="451"/>
      <c r="G38" s="8">
        <f>VLOOKUP(B38,'MAESTRA NO TOCAR'!A:D,4,0)</f>
        <v>1</v>
      </c>
      <c r="H38" s="10"/>
      <c r="I38" s="10"/>
      <c r="J38" s="11"/>
      <c r="K38" s="117">
        <v>383519</v>
      </c>
      <c r="L38" s="5">
        <f>VLOOKUP(K38,'MAESTRA NO TOCAR'!A:B,2,0)</f>
        <v>105384</v>
      </c>
      <c r="M38" s="97" t="str">
        <f>VLOOKUP(K38,'MAESTRA NO TOCAR'!A:C,3,0)</f>
        <v>MIDAZOLAM 15MG/3ML(5MG/ML) SOL INY INST</v>
      </c>
      <c r="N38" s="98"/>
      <c r="O38" s="5">
        <v>1</v>
      </c>
      <c r="P38" s="5"/>
      <c r="Q38" s="5"/>
      <c r="R38" s="128"/>
    </row>
    <row r="39" spans="2:18" x14ac:dyDescent="0.3">
      <c r="B39" s="448">
        <v>23677</v>
      </c>
      <c r="C39" s="449"/>
      <c r="D39" s="8">
        <f>VLOOKUP(B39,'MAESTRA NO TOCAR'!A:B,2,0)</f>
        <v>301080</v>
      </c>
      <c r="E39" s="450" t="str">
        <f>VLOOKUP(B39,'MAESTRA NO TOCAR'!A:C,3,0)</f>
        <v>EQUIPO VENOCLISIS EN Y REF MRC0005P</v>
      </c>
      <c r="F39" s="451"/>
      <c r="G39" s="8">
        <f>VLOOKUP(B39,'MAESTRA NO TOCAR'!A:D,4,0)</f>
        <v>1</v>
      </c>
      <c r="H39" s="10"/>
      <c r="I39" s="10"/>
      <c r="J39" s="11"/>
      <c r="K39" s="118">
        <v>162397</v>
      </c>
      <c r="L39" s="8">
        <f>VLOOKUP(K39,'MAESTRA NO TOCAR'!A:B,2,0)</f>
        <v>105312</v>
      </c>
      <c r="M39" s="91" t="str">
        <f>VLOOKUP(K39,'MAESTRA NO TOCAR'!A:C,3,0)</f>
        <v>FENTANILO 0.1MG/2ML(0.05MG/ML) SOL INY</v>
      </c>
      <c r="N39" s="92"/>
      <c r="O39" s="8">
        <v>1</v>
      </c>
      <c r="P39" s="8"/>
      <c r="Q39" s="8"/>
      <c r="R39" s="77"/>
    </row>
    <row r="40" spans="2:18" x14ac:dyDescent="0.3">
      <c r="B40" s="448">
        <v>129438</v>
      </c>
      <c r="C40" s="449"/>
      <c r="D40" s="8">
        <f>VLOOKUP(B40,'MAESTRA NO TOCAR'!A:B,2,0)</f>
        <v>355073</v>
      </c>
      <c r="E40" s="450" t="str">
        <f>VLOOKUP(B40,'MAESTRA NO TOCAR'!A:C,3,0)</f>
        <v>GASA ESTERIL CIRUG RADIO-OPACA REF 0384  3X3(7.5X7.5)CM</v>
      </c>
      <c r="F40" s="451"/>
      <c r="G40" s="8">
        <f>VLOOKUP(B40,'MAESTRA NO TOCAR'!A:D,4,0)</f>
        <v>8</v>
      </c>
      <c r="H40" s="8"/>
      <c r="I40" s="8"/>
      <c r="J40" s="9"/>
      <c r="K40" s="118">
        <v>30164</v>
      </c>
      <c r="L40" s="8">
        <f>VLOOKUP(K40,'MAESTRA NO TOCAR'!A:B,2,0)</f>
        <v>100507</v>
      </c>
      <c r="M40" s="91" t="str">
        <f>VLOOKUP(K40,'MAESTRA NO TOCAR'!A:C,3,0)</f>
        <v>388908 MORFINA CLORHIDRATO 10MG/ML SOL INY 1ML</v>
      </c>
      <c r="N40" s="92"/>
      <c r="O40" s="8">
        <v>1</v>
      </c>
      <c r="P40" s="8"/>
      <c r="Q40" s="8"/>
      <c r="R40" s="77"/>
    </row>
    <row r="41" spans="2:18" x14ac:dyDescent="0.3">
      <c r="B41" s="448">
        <v>47195</v>
      </c>
      <c r="C41" s="449"/>
      <c r="D41" s="8">
        <f>VLOOKUP(B41,'MAESTRA NO TOCAR'!A:B,2,0)</f>
        <v>308282</v>
      </c>
      <c r="E41" s="450" t="str">
        <f>VLOOKUP(B41,'MAESTRA NO TOCAR'!A:C,3,0)</f>
        <v>GASA PRECOR NO TEJ EST REF 1814502  7.5CM X 7.5CM</v>
      </c>
      <c r="F41" s="451"/>
      <c r="G41" s="8">
        <f>VLOOKUP(B41,'MAESTRA NO TOCAR'!A:D,4,0)</f>
        <v>8</v>
      </c>
      <c r="H41" s="8"/>
      <c r="I41" s="8"/>
      <c r="J41" s="9"/>
      <c r="K41" s="118">
        <v>122716</v>
      </c>
      <c r="L41" s="8">
        <f>VLOOKUP(K41,'MAESTRA NO TOCAR'!A:B,2,0)</f>
        <v>211300</v>
      </c>
      <c r="M41" s="91" t="str">
        <f>VLOOKUP(K41,'MAESTRA NO TOCAR'!A:C,3,0)</f>
        <v>OXYRAPID 10MG/ML SOL INY  CAJ X 5AMP X 1ML</v>
      </c>
      <c r="N41" s="92"/>
      <c r="O41" s="8">
        <v>1</v>
      </c>
      <c r="P41" s="8"/>
      <c r="Q41" s="8"/>
      <c r="R41" s="77"/>
    </row>
    <row r="42" spans="2:18" x14ac:dyDescent="0.3">
      <c r="B42" s="448">
        <v>108333</v>
      </c>
      <c r="C42" s="449"/>
      <c r="D42" s="8">
        <f>VLOOKUP(B42,'MAESTRA NO TOCAR'!A:B,2,0)</f>
        <v>348035</v>
      </c>
      <c r="E42" s="450" t="str">
        <f>VLOOKUP(B42,'MAESTRA NO TOCAR'!A:C,3,0)</f>
        <v>GUANTE ESTERIL LATEX S/TALCO REF GULS001  TALLA 6.5</v>
      </c>
      <c r="F42" s="451"/>
      <c r="G42" s="8">
        <f>VLOOKUP(B42,'MAESTRA NO TOCAR'!A:D,4,0)</f>
        <v>5</v>
      </c>
      <c r="H42" s="10"/>
      <c r="I42" s="10"/>
      <c r="J42" s="11"/>
      <c r="K42" s="118">
        <v>158717</v>
      </c>
      <c r="L42" s="8">
        <f>VLOOKUP(K42,'MAESTRA NO TOCAR'!A:B,2,0)</f>
        <v>213431</v>
      </c>
      <c r="M42" s="91" t="str">
        <f>VLOOKUP(K42,'MAESTRA NO TOCAR'!A:C,3,0)</f>
        <v>ULTIVA 2MG POLV INY  CAJ X 5VIAL</v>
      </c>
      <c r="N42" s="92"/>
      <c r="O42" s="8">
        <v>1</v>
      </c>
      <c r="P42" s="8"/>
      <c r="Q42" s="8"/>
      <c r="R42" s="77"/>
    </row>
    <row r="43" spans="2:18" x14ac:dyDescent="0.3">
      <c r="B43" s="448">
        <v>108334</v>
      </c>
      <c r="C43" s="449"/>
      <c r="D43" s="8">
        <f>VLOOKUP(B43,'MAESTRA NO TOCAR'!A:B,2,0)</f>
        <v>343483</v>
      </c>
      <c r="E43" s="450" t="str">
        <f>VLOOKUP(B43,'MAESTRA NO TOCAR'!A:C,3,0)</f>
        <v>GUANTE ESTERIL LATEX REF GULS002 ALFASAFE  TALLA 7.0</v>
      </c>
      <c r="F43" s="451"/>
      <c r="G43" s="8">
        <f>VLOOKUP(B43,'MAESTRA NO TOCAR'!A:D,4,0)</f>
        <v>5</v>
      </c>
      <c r="H43" s="8"/>
      <c r="I43" s="8"/>
      <c r="J43" s="9"/>
      <c r="K43" s="118">
        <v>168939</v>
      </c>
      <c r="L43" s="8">
        <f>VLOOKUP(K43,'MAESTRA NO TOCAR'!A:B,2,0)</f>
        <v>105394</v>
      </c>
      <c r="M43" s="91" t="str">
        <f>VLOOKUP(K43,'MAESTRA NO TOCAR'!A:C,3,0)</f>
        <v>CLINDAMICINA 600MG/4ML(150MG/ML) SOL INY INST</v>
      </c>
      <c r="N43" s="92"/>
      <c r="O43" s="53">
        <v>1</v>
      </c>
      <c r="P43" s="8"/>
      <c r="Q43" s="8"/>
      <c r="R43" s="77"/>
    </row>
    <row r="44" spans="2:18" ht="15.75" customHeight="1" x14ac:dyDescent="0.3">
      <c r="B44" s="448">
        <v>38008</v>
      </c>
      <c r="C44" s="449"/>
      <c r="D44" s="8">
        <f>VLOOKUP(B44,'MAESTRA NO TOCAR'!A:B,2,0)</f>
        <v>307771</v>
      </c>
      <c r="E44" s="450" t="str">
        <f>VLOOKUP(B44,'MAESTRA NO TOCAR'!A:C,3,0)</f>
        <v>GUANTE QUIRURGICO  CAJ X 50 PRECISSION  No. 7.5 BN EXENTO-DC.417/2020</v>
      </c>
      <c r="F44" s="451"/>
      <c r="G44" s="8">
        <f>VLOOKUP(B44,'MAESTRA NO TOCAR'!A:D,4,0)</f>
        <v>5</v>
      </c>
      <c r="H44" s="8"/>
      <c r="I44" s="8"/>
      <c r="J44" s="9"/>
      <c r="K44" s="118">
        <v>51736</v>
      </c>
      <c r="L44" s="8">
        <f>VLOOKUP(K44,'MAESTRA NO TOCAR'!A:B,2,0)</f>
        <v>101533</v>
      </c>
      <c r="M44" s="91" t="str">
        <f>VLOOKUP(K44,'MAESTRA NO TOCAR'!A:C,3,0)</f>
        <v>DICLOFENACO 75MG/3ML(25MG/ML) SOL INY INST</v>
      </c>
      <c r="N44" s="92"/>
      <c r="O44" s="53">
        <v>1</v>
      </c>
      <c r="P44" s="8"/>
      <c r="Q44" s="8"/>
      <c r="R44" s="77"/>
    </row>
    <row r="45" spans="2:18" ht="15" customHeight="1" x14ac:dyDescent="0.3">
      <c r="B45" s="448">
        <v>161854</v>
      </c>
      <c r="C45" s="449"/>
      <c r="D45" s="8">
        <f>VLOOKUP(B45,'MAESTRA NO TOCAR'!A:B,2,0)</f>
        <v>358497</v>
      </c>
      <c r="E45" s="450" t="str">
        <f>VLOOKUP(B45,'MAESTRA NO TOCAR'!A:C,3,0)</f>
        <v>GUANTE QUIRURGICO DE LATEX REF 2D72N80X PROTEXIS  8</v>
      </c>
      <c r="F45" s="451"/>
      <c r="G45" s="8">
        <f>VLOOKUP(B45,'MAESTRA NO TOCAR'!A:D,4,0)</f>
        <v>3</v>
      </c>
      <c r="H45" s="8"/>
      <c r="I45" s="8"/>
      <c r="J45" s="9"/>
      <c r="K45" s="118">
        <v>123968</v>
      </c>
      <c r="L45" s="8">
        <f>VLOOKUP(K45,'MAESTRA NO TOCAR'!A:B,2,0)</f>
        <v>211644</v>
      </c>
      <c r="M45" s="91" t="str">
        <f>VLOOKUP(K45,'MAESTRA NO TOCAR'!A:C,3,0)</f>
        <v>BACTRODERM 10% SOL TOP INST FCO X 60ML</v>
      </c>
      <c r="N45" s="92"/>
      <c r="O45" s="8">
        <v>1</v>
      </c>
      <c r="P45" s="8"/>
      <c r="Q45" s="8"/>
      <c r="R45" s="77"/>
    </row>
    <row r="46" spans="2:18" x14ac:dyDescent="0.3">
      <c r="B46" s="448">
        <v>22297</v>
      </c>
      <c r="C46" s="449"/>
      <c r="D46" s="8">
        <f>VLOOKUP(B46,'MAESTRA NO TOCAR'!A:B,2,0)</f>
        <v>300750</v>
      </c>
      <c r="E46" s="450" t="str">
        <f>VLOOKUP(B46,'MAESTRA NO TOCAR'!A:C,3,0)</f>
        <v>JERINGA DESECHABLE REF 308612 BD 3ML - 21G X 1 1/2 PULG</v>
      </c>
      <c r="F46" s="451"/>
      <c r="G46" s="8">
        <f>VLOOKUP(B46,'MAESTRA NO TOCAR'!A:D,4,0)</f>
        <v>4</v>
      </c>
      <c r="H46" s="8"/>
      <c r="I46" s="8"/>
      <c r="J46" s="9"/>
      <c r="K46" s="118">
        <v>30766</v>
      </c>
      <c r="L46" s="8">
        <f>VLOOKUP(K46,'MAESTRA NO TOCAR'!A:B,2,0)</f>
        <v>200748</v>
      </c>
      <c r="M46" s="91" t="str">
        <f>VLOOKUP(K46,'MAESTRA NO TOCAR'!A:C,3,0)</f>
        <v>IODIGER ESPUMA 8% ESPUM TOP  FCO X 120ML</v>
      </c>
      <c r="N46" s="92"/>
      <c r="O46" s="8">
        <v>1</v>
      </c>
      <c r="P46" s="8"/>
      <c r="Q46" s="8"/>
      <c r="R46" s="77"/>
    </row>
    <row r="47" spans="2:18" x14ac:dyDescent="0.3">
      <c r="B47" s="444">
        <v>22071</v>
      </c>
      <c r="C47" s="445"/>
      <c r="D47" s="66">
        <f>VLOOKUP(B47,'MAESTRA NO TOCAR'!A:B,2,0)</f>
        <v>310186</v>
      </c>
      <c r="E47" s="446" t="str">
        <f>VLOOKUP(B47,'MAESTRA NO TOCAR'!A:C,3,0)</f>
        <v xml:space="preserve">JERINGA A 3 PARTES CON AGUJA  5ML </v>
      </c>
      <c r="F47" s="447"/>
      <c r="G47" s="53">
        <f>VLOOKUP(B47,'MAESTRA NO TOCAR'!A:D,4,0)</f>
        <v>4</v>
      </c>
      <c r="H47" s="86"/>
      <c r="I47" s="86"/>
      <c r="J47" s="87"/>
      <c r="K47" s="118">
        <v>19515</v>
      </c>
      <c r="L47" s="8">
        <f>VLOOKUP(K47,'MAESTRA NO TOCAR'!A:B,2,0)</f>
        <v>200998</v>
      </c>
      <c r="M47" s="91" t="str">
        <f>VLOOKUP(K47,'MAESTRA NO TOCAR'!A:C,3,0)</f>
        <v>KENACORT AIA 50MG/5ML(10MG/ML) SUSP INY</v>
      </c>
      <c r="N47" s="92"/>
      <c r="O47" s="8">
        <v>1</v>
      </c>
      <c r="P47" s="8"/>
      <c r="Q47" s="8"/>
      <c r="R47" s="77"/>
    </row>
    <row r="48" spans="2:18" x14ac:dyDescent="0.3">
      <c r="B48" s="448">
        <v>22303</v>
      </c>
      <c r="C48" s="449"/>
      <c r="D48" s="8">
        <f>VLOOKUP(B48,'MAESTRA NO TOCAR'!A:B,2,0)</f>
        <v>300752</v>
      </c>
      <c r="E48" s="450" t="str">
        <f>VLOOKUP(B48,'MAESTRA NO TOCAR'!A:C,3,0)</f>
        <v>JERINGA DESECHABLE REF 302499 BD 10ML - 21G X 1 1/2</v>
      </c>
      <c r="F48" s="451"/>
      <c r="G48" s="8">
        <f>VLOOKUP(B48,'MAESTRA NO TOCAR'!A:D,4,0)</f>
        <v>4</v>
      </c>
      <c r="H48" s="8"/>
      <c r="I48" s="8"/>
      <c r="J48" s="9"/>
      <c r="K48" s="118">
        <v>388781</v>
      </c>
      <c r="L48" s="8">
        <f>VLOOKUP(K48,'MAESTRA NO TOCAR'!A:B,2,0)</f>
        <v>310713</v>
      </c>
      <c r="M48" s="91" t="str">
        <f>VLOOKUP(K48,'MAESTRA NO TOCAR'!A:C,3,0)</f>
        <v>QUIRUCIDAL (0.05+4)% SOL TOP CAJ X 24FCO X 120ML</v>
      </c>
      <c r="N48" s="92"/>
      <c r="O48" s="8">
        <v>1</v>
      </c>
      <c r="P48" s="8"/>
      <c r="Q48" s="8"/>
      <c r="R48" s="77"/>
    </row>
    <row r="49" spans="2:18" x14ac:dyDescent="0.3">
      <c r="B49" s="448">
        <v>101469</v>
      </c>
      <c r="C49" s="449"/>
      <c r="D49" s="8">
        <f>VLOOKUP(B49,'MAESTRA NO TOCAR'!A:B,2,0)</f>
        <v>321635</v>
      </c>
      <c r="E49" s="450" t="str">
        <f>VLOOKUP(B49,'MAESTRA NO TOCAR'!A:C,3,0)</f>
        <v>MASCARA OXIGENO REF 63-409 GLOBAL HEALTH CARE  ADULTO</v>
      </c>
      <c r="F49" s="451"/>
      <c r="G49" s="8">
        <f>VLOOKUP(B49,'MAESTRA NO TOCAR'!A:D,4,0)</f>
        <v>1</v>
      </c>
      <c r="H49" s="10"/>
      <c r="I49" s="10"/>
      <c r="J49" s="11"/>
      <c r="K49" s="118">
        <v>388785</v>
      </c>
      <c r="L49" s="8">
        <f>VLOOKUP(K49,'MAESTRA NO TOCAR'!A:B,2,0)</f>
        <v>301791</v>
      </c>
      <c r="M49" s="91" t="str">
        <f>VLOOKUP(K49,'MAESTRA NO TOCAR'!A:C,3,0)</f>
        <v>QUIRUCIDAL VERDE (1+4)% JAB LIQ 120ML</v>
      </c>
      <c r="N49" s="92"/>
      <c r="O49" s="8">
        <v>1</v>
      </c>
      <c r="P49" s="8"/>
      <c r="Q49" s="8"/>
      <c r="R49" s="77"/>
    </row>
    <row r="50" spans="2:18" x14ac:dyDescent="0.3">
      <c r="B50" s="448">
        <v>25697</v>
      </c>
      <c r="C50" s="449"/>
      <c r="D50" s="8">
        <f>VLOOKUP(B50,'MAESTRA NO TOCAR'!A:B,2,0)</f>
        <v>300295</v>
      </c>
      <c r="E50" s="450" t="str">
        <f>VLOOKUP(B50,'MAESTRA NO TOCAR'!A:C,3,0)</f>
        <v>SONDA NELATON REF SN16 SOB X 1 MEDEX  16FR</v>
      </c>
      <c r="F50" s="451"/>
      <c r="G50" s="8">
        <f>VLOOKUP(B50,'MAESTRA NO TOCAR'!A:D,4,0)</f>
        <v>1</v>
      </c>
      <c r="H50" s="8"/>
      <c r="I50" s="8"/>
      <c r="J50" s="9"/>
      <c r="K50" s="118">
        <v>22002</v>
      </c>
      <c r="L50" s="8">
        <f>VLOOKUP(K50,'MAESTRA NO TOCAR'!A:B,2,0)</f>
        <v>203253</v>
      </c>
      <c r="M50" s="91" t="str">
        <f>VLOOKUP(K50,'MAESTRA NO TOCAR'!A:C,3,0)</f>
        <v>ROXICAINA CE 200MG/20ML(1%)+1:200000 SOL INY  FCO X 20ML</v>
      </c>
      <c r="N50" s="92"/>
      <c r="O50" s="8">
        <v>1</v>
      </c>
      <c r="P50" s="8"/>
      <c r="Q50" s="8"/>
      <c r="R50" s="77"/>
    </row>
    <row r="51" spans="2:18" ht="13.5" thickBot="1" x14ac:dyDescent="0.35">
      <c r="B51" s="448"/>
      <c r="C51" s="449"/>
      <c r="D51" s="8"/>
      <c r="E51" s="450"/>
      <c r="F51" s="451"/>
      <c r="G51" s="8"/>
      <c r="H51" s="8"/>
      <c r="I51" s="8"/>
      <c r="J51" s="9"/>
      <c r="K51" s="118">
        <v>22004</v>
      </c>
      <c r="L51" s="8">
        <f>VLOOKUP(K51,'MAESTRA NO TOCAR'!A:B,2,0)</f>
        <v>203255</v>
      </c>
      <c r="M51" s="91" t="str">
        <f>VLOOKUP(K51,'MAESTRA NO TOCAR'!A:C,3,0)</f>
        <v>ROXICAINA CE 400MG/20ML(2%)+1:200000 SOL INY  FCO X 20ML</v>
      </c>
      <c r="N51" s="92"/>
      <c r="O51" s="8">
        <v>1</v>
      </c>
      <c r="P51" s="8"/>
      <c r="Q51" s="8"/>
      <c r="R51" s="77"/>
    </row>
    <row r="52" spans="2:18" ht="15" customHeight="1" thickBot="1" x14ac:dyDescent="0.35">
      <c r="B52" s="466" t="s">
        <v>71</v>
      </c>
      <c r="C52" s="467"/>
      <c r="D52" s="468"/>
      <c r="E52" s="59"/>
      <c r="F52" s="59"/>
      <c r="G52" s="60"/>
      <c r="H52" s="60"/>
      <c r="I52" s="60"/>
      <c r="J52" s="61"/>
      <c r="K52" s="118"/>
      <c r="L52" s="8"/>
      <c r="M52" s="91"/>
      <c r="N52" s="92"/>
      <c r="O52" s="8"/>
      <c r="P52" s="8"/>
      <c r="Q52" s="8"/>
      <c r="R52" s="77"/>
    </row>
    <row r="53" spans="2:18" x14ac:dyDescent="0.3">
      <c r="B53" s="469" t="s">
        <v>37</v>
      </c>
      <c r="C53" s="470"/>
      <c r="D53" s="470"/>
      <c r="E53" s="470"/>
      <c r="F53" s="470"/>
      <c r="G53" s="470"/>
      <c r="H53" s="470"/>
      <c r="I53" s="470"/>
      <c r="J53" s="471"/>
      <c r="K53" s="118"/>
      <c r="L53" s="8"/>
      <c r="M53" s="91"/>
      <c r="N53" s="92"/>
      <c r="O53" s="8"/>
      <c r="P53" s="8"/>
      <c r="Q53" s="8"/>
      <c r="R53" s="77"/>
    </row>
    <row r="54" spans="2:18" ht="15" customHeight="1" thickBot="1" x14ac:dyDescent="0.4">
      <c r="B54" s="472"/>
      <c r="C54" s="473"/>
      <c r="D54" s="473"/>
      <c r="E54" s="473"/>
      <c r="F54" s="473"/>
      <c r="G54" s="473"/>
      <c r="H54" s="473"/>
      <c r="I54" s="473"/>
      <c r="J54" s="474"/>
      <c r="K54" s="118"/>
      <c r="L54" s="8"/>
      <c r="M54" s="124"/>
      <c r="N54" s="92"/>
      <c r="O54" s="8"/>
      <c r="P54" s="8"/>
      <c r="Q54" s="8"/>
      <c r="R54" s="77"/>
    </row>
    <row r="55" spans="2:18" x14ac:dyDescent="0.3">
      <c r="B55" s="469" t="s">
        <v>38</v>
      </c>
      <c r="C55" s="470"/>
      <c r="D55" s="470"/>
      <c r="E55" s="470"/>
      <c r="F55" s="470"/>
      <c r="G55" s="470"/>
      <c r="H55" s="470"/>
      <c r="I55" s="470"/>
      <c r="J55" s="471"/>
      <c r="K55" s="118"/>
      <c r="L55" s="8"/>
      <c r="M55" s="91"/>
      <c r="N55" s="92"/>
      <c r="O55" s="8"/>
      <c r="P55" s="8"/>
      <c r="Q55" s="8"/>
      <c r="R55" s="77"/>
    </row>
    <row r="56" spans="2:18" ht="13.5" thickBot="1" x14ac:dyDescent="0.35">
      <c r="B56" s="472"/>
      <c r="C56" s="473"/>
      <c r="D56" s="473"/>
      <c r="E56" s="473"/>
      <c r="F56" s="473"/>
      <c r="G56" s="473"/>
      <c r="H56" s="473"/>
      <c r="I56" s="473"/>
      <c r="J56" s="474"/>
      <c r="K56" s="125"/>
      <c r="L56" s="17"/>
      <c r="M56" s="101"/>
      <c r="N56" s="102"/>
      <c r="O56" s="17"/>
      <c r="P56" s="17"/>
      <c r="Q56" s="17"/>
      <c r="R56" s="78"/>
    </row>
  </sheetData>
  <sheetProtection selectLockedCells="1" selectUnlockedCells="1"/>
  <mergeCells count="108">
    <mergeCell ref="B52:D52"/>
    <mergeCell ref="B53:J54"/>
    <mergeCell ref="B55:J56"/>
    <mergeCell ref="C7:D7"/>
    <mergeCell ref="B8:D8"/>
    <mergeCell ref="E8:F9"/>
    <mergeCell ref="F4:M5"/>
    <mergeCell ref="K7:L7"/>
    <mergeCell ref="B17:C17"/>
    <mergeCell ref="E17:F17"/>
    <mergeCell ref="B13:C13"/>
    <mergeCell ref="E13:F13"/>
    <mergeCell ref="B14:C14"/>
    <mergeCell ref="E14:F14"/>
    <mergeCell ref="B15:C15"/>
    <mergeCell ref="B12:R12"/>
    <mergeCell ref="M13:N13"/>
    <mergeCell ref="B19:C19"/>
    <mergeCell ref="E19:F19"/>
    <mergeCell ref="B20:C20"/>
    <mergeCell ref="E20:F20"/>
    <mergeCell ref="B16:C16"/>
    <mergeCell ref="N7:R7"/>
    <mergeCell ref="N8:R8"/>
    <mergeCell ref="B21:C21"/>
    <mergeCell ref="E21:F21"/>
    <mergeCell ref="B22:C22"/>
    <mergeCell ref="E22:F22"/>
    <mergeCell ref="O9:R9"/>
    <mergeCell ref="B10:D10"/>
    <mergeCell ref="E10:F10"/>
    <mergeCell ref="B11:D11"/>
    <mergeCell ref="E11:F11"/>
    <mergeCell ref="K10:M10"/>
    <mergeCell ref="O10:R10"/>
    <mergeCell ref="J11:M11"/>
    <mergeCell ref="N11:R11"/>
    <mergeCell ref="E33:F33"/>
    <mergeCell ref="B49:C49"/>
    <mergeCell ref="E49:F49"/>
    <mergeCell ref="B40:C40"/>
    <mergeCell ref="B41:C41"/>
    <mergeCell ref="E41:F41"/>
    <mergeCell ref="B42:C42"/>
    <mergeCell ref="E42:F42"/>
    <mergeCell ref="B37:C37"/>
    <mergeCell ref="E37:F37"/>
    <mergeCell ref="B38:C38"/>
    <mergeCell ref="E38:F38"/>
    <mergeCell ref="B39:C39"/>
    <mergeCell ref="E39:F39"/>
    <mergeCell ref="E45:F45"/>
    <mergeCell ref="B45:C45"/>
    <mergeCell ref="E35:F35"/>
    <mergeCell ref="E36:F36"/>
    <mergeCell ref="E40:F40"/>
    <mergeCell ref="B36:C36"/>
    <mergeCell ref="E34:F34"/>
    <mergeCell ref="B33:C33"/>
    <mergeCell ref="E44:F44"/>
    <mergeCell ref="B31:C31"/>
    <mergeCell ref="E31:F31"/>
    <mergeCell ref="E15:F15"/>
    <mergeCell ref="E32:F32"/>
    <mergeCell ref="B28:C28"/>
    <mergeCell ref="E28:F28"/>
    <mergeCell ref="B26:C26"/>
    <mergeCell ref="E26:F26"/>
    <mergeCell ref="B27:C27"/>
    <mergeCell ref="E27:F27"/>
    <mergeCell ref="B25:C25"/>
    <mergeCell ref="E25:F25"/>
    <mergeCell ref="B29:C29"/>
    <mergeCell ref="E29:F29"/>
    <mergeCell ref="B30:C30"/>
    <mergeCell ref="E30:F30"/>
    <mergeCell ref="B32:C32"/>
    <mergeCell ref="E16:F16"/>
    <mergeCell ref="B18:C18"/>
    <mergeCell ref="E18:F18"/>
    <mergeCell ref="B23:C23"/>
    <mergeCell ref="E23:F23"/>
    <mergeCell ref="B24:C24"/>
    <mergeCell ref="E24:F24"/>
    <mergeCell ref="F6:N6"/>
    <mergeCell ref="J8:M8"/>
    <mergeCell ref="B51:C51"/>
    <mergeCell ref="E51:F51"/>
    <mergeCell ref="F7:I7"/>
    <mergeCell ref="G8:I8"/>
    <mergeCell ref="G9:I9"/>
    <mergeCell ref="G10:I10"/>
    <mergeCell ref="G11:I11"/>
    <mergeCell ref="K37:R37"/>
    <mergeCell ref="K30:R30"/>
    <mergeCell ref="B34:C34"/>
    <mergeCell ref="K24:R24"/>
    <mergeCell ref="B50:C50"/>
    <mergeCell ref="E50:F50"/>
    <mergeCell ref="B46:C46"/>
    <mergeCell ref="E46:F46"/>
    <mergeCell ref="B47:C47"/>
    <mergeCell ref="E47:F47"/>
    <mergeCell ref="B48:C48"/>
    <mergeCell ref="E48:F48"/>
    <mergeCell ref="B43:C43"/>
    <mergeCell ref="E43:F43"/>
    <mergeCell ref="B44:C44"/>
  </mergeCells>
  <printOptions horizontalCentered="1" verticalCentered="1"/>
  <pageMargins left="0.25" right="0.25" top="0.75" bottom="0.75" header="0.3" footer="0.3"/>
  <pageSetup paperSize="9" scale="6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"/>
  <sheetViews>
    <sheetView workbookViewId="0">
      <selection activeCell="N26" sqref="N26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3:R58"/>
  <sheetViews>
    <sheetView tabSelected="1" zoomScale="80" zoomScaleNormal="80" zoomScaleSheetLayoutView="80" workbookViewId="0">
      <selection activeCell="K10" sqref="K10:M10"/>
    </sheetView>
  </sheetViews>
  <sheetFormatPr baseColWidth="10" defaultColWidth="47.81640625" defaultRowHeight="13" x14ac:dyDescent="0.3"/>
  <cols>
    <col min="1" max="1" width="6.8164062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8" ht="12.75" customHeight="1" x14ac:dyDescent="0.3">
      <c r="G3" s="40"/>
      <c r="H3" s="40"/>
      <c r="I3" s="40"/>
      <c r="J3" s="40"/>
      <c r="K3" s="40"/>
      <c r="L3" s="40"/>
      <c r="M3" s="40"/>
    </row>
    <row r="4" spans="2:18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8" x14ac:dyDescent="0.3">
      <c r="F5" s="475"/>
      <c r="G5" s="475"/>
      <c r="H5" s="475"/>
      <c r="I5" s="475"/>
      <c r="J5" s="475"/>
      <c r="K5" s="475"/>
      <c r="L5" s="475"/>
      <c r="M5" s="475"/>
    </row>
    <row r="6" spans="2:18" ht="13.5" thickBot="1" x14ac:dyDescent="0.35">
      <c r="F6" s="438" t="s">
        <v>493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2:18" ht="16.5" customHeight="1" thickBot="1" x14ac:dyDescent="0.35">
      <c r="B7" s="105" t="s">
        <v>17</v>
      </c>
      <c r="C7" s="476">
        <f ca="1">TODAY()+2</f>
        <v>44811</v>
      </c>
      <c r="D7" s="477"/>
      <c r="E7" s="106" t="s">
        <v>16</v>
      </c>
      <c r="F7" s="382"/>
      <c r="G7" s="383"/>
      <c r="H7" s="383"/>
      <c r="I7" s="383"/>
      <c r="J7" s="129" t="s">
        <v>111</v>
      </c>
      <c r="K7" s="478"/>
      <c r="L7" s="479"/>
      <c r="M7" s="62" t="s">
        <v>39</v>
      </c>
      <c r="N7" s="452"/>
      <c r="O7" s="453"/>
      <c r="P7" s="453"/>
      <c r="Q7" s="453"/>
      <c r="R7" s="454"/>
    </row>
    <row r="8" spans="2:18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441"/>
      <c r="K8" s="442"/>
      <c r="L8" s="442"/>
      <c r="M8" s="443"/>
      <c r="N8" s="494" t="s">
        <v>115</v>
      </c>
      <c r="O8" s="495"/>
      <c r="P8" s="495"/>
      <c r="Q8" s="495"/>
      <c r="R8" s="496"/>
    </row>
    <row r="9" spans="2:18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8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8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43</v>
      </c>
      <c r="O11" s="483"/>
      <c r="P11" s="483"/>
      <c r="Q11" s="483"/>
      <c r="R11" s="510"/>
    </row>
    <row r="12" spans="2:18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8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136" t="s">
        <v>0</v>
      </c>
      <c r="L13" s="136" t="s">
        <v>1</v>
      </c>
      <c r="M13" s="503" t="s">
        <v>31</v>
      </c>
      <c r="N13" s="504"/>
      <c r="O13" s="55" t="s">
        <v>2</v>
      </c>
      <c r="P13" s="55" t="s">
        <v>3</v>
      </c>
      <c r="Q13" s="55" t="s">
        <v>4</v>
      </c>
      <c r="R13" s="137" t="s">
        <v>5</v>
      </c>
    </row>
    <row r="14" spans="2:18" x14ac:dyDescent="0.3">
      <c r="B14" s="448">
        <v>110940</v>
      </c>
      <c r="C14" s="449"/>
      <c r="D14" s="8">
        <f>VLOOKUP(B14,'MAESTRA NO TOCAR'!A:B,2,0)</f>
        <v>103968</v>
      </c>
      <c r="E14" s="450" t="str">
        <f>VLOOKUP(B14,'MAESTRA NO TOCAR'!A:C,3,0)</f>
        <v>ATROPINA SULFATO 1MG/ML SOL INY</v>
      </c>
      <c r="F14" s="451"/>
      <c r="G14" s="8">
        <f>VLOOKUP(B14,'MAESTRA NO TOCAR'!A:D,4,0)</f>
        <v>1</v>
      </c>
      <c r="H14" s="8"/>
      <c r="I14" s="8"/>
      <c r="J14" s="121"/>
      <c r="K14" s="118">
        <v>107205</v>
      </c>
      <c r="L14" s="8">
        <f>VLOOKUP(K14,'MAESTRA NO TOCAR'!A:B,2,0)</f>
        <v>336699</v>
      </c>
      <c r="M14" s="91" t="str">
        <f>VLOOKUP(K14,'MAESTRA NO TOCAR'!A:C,3,0)</f>
        <v>TUBO ENDOTRAQUEAL CON BALON REF 86111 SOB 7.0FR</v>
      </c>
      <c r="N14" s="92"/>
      <c r="O14" s="8">
        <f>VLOOKUP(K14,'MAESTRA NO TOCAR'!A:D,4,0)</f>
        <v>1</v>
      </c>
      <c r="P14" s="8"/>
      <c r="Q14" s="8"/>
      <c r="R14" s="9"/>
    </row>
    <row r="15" spans="2:18" x14ac:dyDescent="0.3">
      <c r="B15" s="448">
        <v>388890</v>
      </c>
      <c r="C15" s="449"/>
      <c r="D15" s="8">
        <f>VLOOKUP(B15,'MAESTRA NO TOCAR'!A:B,2,0)</f>
        <v>207008</v>
      </c>
      <c r="E15" s="450" t="str">
        <f>VLOOKUP(B15,'MAESTRA NO TOCAR'!A:C,3,0)</f>
        <v>BUPINEST 75MG/10ML(0.75%) SOL INY</v>
      </c>
      <c r="F15" s="451"/>
      <c r="G15" s="8">
        <f>VLOOKUP(B15,'MAESTRA NO TOCAR'!A:D,4,0)</f>
        <v>3</v>
      </c>
      <c r="H15" s="8"/>
      <c r="I15" s="8"/>
      <c r="J15" s="121"/>
      <c r="K15" s="118">
        <v>107206</v>
      </c>
      <c r="L15" s="8">
        <f>VLOOKUP(K15,'MAESTRA NO TOCAR'!A:B,2,0)</f>
        <v>336714</v>
      </c>
      <c r="M15" s="91" t="str">
        <f>VLOOKUP(K15,'MAESTRA NO TOCAR'!A:C,3,0)</f>
        <v>TUBO ENDOTRAQUEAL CON BALON REF 86112 SOB 7.5FR</v>
      </c>
      <c r="N15" s="92"/>
      <c r="O15" s="8">
        <f>VLOOKUP(K15,'MAESTRA NO TOCAR'!A:D,4,0)</f>
        <v>1</v>
      </c>
      <c r="P15" s="8"/>
      <c r="Q15" s="8"/>
      <c r="R15" s="9"/>
    </row>
    <row r="16" spans="2:18" x14ac:dyDescent="0.3">
      <c r="B16" s="448">
        <v>388891</v>
      </c>
      <c r="C16" s="449"/>
      <c r="D16" s="8">
        <f>VLOOKUP(B16,'MAESTRA NO TOCAR'!A:B,2,0)</f>
        <v>213853</v>
      </c>
      <c r="E16" s="450" t="str">
        <f>VLOOKUP(B16,'MAESTRA NO TOCAR'!A:C,3,0)</f>
        <v>BUPIROP SE S/P 50MG/10ML(5MG/ML) SOL INY</v>
      </c>
      <c r="F16" s="451"/>
      <c r="G16" s="8">
        <f>VLOOKUP(B16,'MAESTRA NO TOCAR'!A:D,4,0)</f>
        <v>2</v>
      </c>
      <c r="H16" s="8"/>
      <c r="I16" s="8"/>
      <c r="J16" s="121"/>
      <c r="K16" s="118">
        <v>107207</v>
      </c>
      <c r="L16" s="8">
        <f>VLOOKUP(K16,'MAESTRA NO TOCAR'!A:B,2,0)</f>
        <v>336715</v>
      </c>
      <c r="M16" s="91" t="str">
        <f>VLOOKUP(K16,'MAESTRA NO TOCAR'!A:C,3,0)</f>
        <v>TUBO ENDOTRAQUEAL CON BALON REF 86113 SOB 8.0FR</v>
      </c>
      <c r="N16" s="92"/>
      <c r="O16" s="8">
        <f>VLOOKUP(K16,'MAESTRA NO TOCAR'!A:D,4,0)</f>
        <v>1</v>
      </c>
      <c r="P16" s="8"/>
      <c r="Q16" s="8"/>
      <c r="R16" s="9"/>
    </row>
    <row r="17" spans="2:18" ht="14.5" x14ac:dyDescent="0.35">
      <c r="B17" s="444">
        <v>166164</v>
      </c>
      <c r="C17" s="445"/>
      <c r="D17" s="66">
        <f>VLOOKUP(B17,'MAESTRA NO TOCAR'!A:B,2,0)</f>
        <v>105358</v>
      </c>
      <c r="E17" s="446" t="str">
        <f>VLOOKUP(B17,'MAESTRA NO TOCAR'!A:C,3,0)</f>
        <v>CEFAZOLINA 1GR POLV INY INST CAJ X 10VIAL VITALIS</v>
      </c>
      <c r="F17" s="447"/>
      <c r="G17" s="53">
        <f>VLOOKUP(B17,'MAESTRA NO TOCAR'!A:D,4,0)</f>
        <v>2</v>
      </c>
      <c r="H17" s="66"/>
      <c r="I17" s="66"/>
      <c r="J17" s="116"/>
      <c r="K17" s="173">
        <v>116840</v>
      </c>
      <c r="L17" s="8">
        <f>VLOOKUP(K17,'MAESTRA NO TOCAR'!A:B,2,0)</f>
        <v>340810</v>
      </c>
      <c r="M17" s="124" t="s">
        <v>467</v>
      </c>
      <c r="N17" s="92"/>
      <c r="O17" s="8">
        <v>1</v>
      </c>
      <c r="P17" s="8"/>
      <c r="Q17" s="8"/>
      <c r="R17" s="9"/>
    </row>
    <row r="18" spans="2:18" x14ac:dyDescent="0.3">
      <c r="B18" s="444">
        <v>127697</v>
      </c>
      <c r="C18" s="445"/>
      <c r="D18" s="66">
        <f>VLOOKUP(B18,'MAESTRA NO TOCAR'!A:B,2,0)</f>
        <v>104517</v>
      </c>
      <c r="E18" s="446" t="str">
        <f>VLOOKUP(B18,'MAESTRA NO TOCAR'!A:C,3,0)</f>
        <v>RPQ ACETAMINOFEN 500MG TAB INST</v>
      </c>
      <c r="F18" s="447"/>
      <c r="G18" s="53">
        <f>VLOOKUP(B18,'MAESTRA NO TOCAR'!A:D,4,0)</f>
        <v>2</v>
      </c>
      <c r="H18" s="86"/>
      <c r="I18" s="86"/>
      <c r="J18" s="135"/>
      <c r="K18" s="118">
        <v>119932</v>
      </c>
      <c r="L18" s="8">
        <f>VLOOKUP(K18,'MAESTRA NO TOCAR'!A:B,2,0)</f>
        <v>343983</v>
      </c>
      <c r="M18" s="91" t="str">
        <f>VLOOKUP(K18,'MAESTRA NO TOCAR'!A:C,3,0)</f>
        <v>MEDIA ANTIEMBOLICA MUSLO LARGA REGULAR BN EXENTO-DC.417/2020</v>
      </c>
      <c r="N18" s="92"/>
      <c r="O18" s="8">
        <f>VLOOKUP(K18,'MAESTRA NO TOCAR'!A:D,4,0)</f>
        <v>1</v>
      </c>
      <c r="P18" s="8"/>
      <c r="Q18" s="8"/>
      <c r="R18" s="9"/>
    </row>
    <row r="19" spans="2:18" ht="15" customHeight="1" x14ac:dyDescent="0.3">
      <c r="B19" s="448">
        <v>166495</v>
      </c>
      <c r="C19" s="449"/>
      <c r="D19" s="8">
        <f>VLOOKUP(B19,'MAESTRA NO TOCAR'!A:B,2,0)</f>
        <v>105327</v>
      </c>
      <c r="E19" s="450" t="str">
        <f>VLOOKUP(B19,'MAESTRA NO TOCAR'!A:C,3,0)</f>
        <v>DEXAMETASONA 8MG/2ML(4MG/ML) SOL INY INST</v>
      </c>
      <c r="F19" s="451"/>
      <c r="G19" s="8">
        <f>VLOOKUP(B19,'MAESTRA NO TOCAR'!A:D,4,0)</f>
        <v>1</v>
      </c>
      <c r="H19" s="10"/>
      <c r="I19" s="10"/>
      <c r="J19" s="11"/>
      <c r="K19" s="132"/>
      <c r="L19" s="133"/>
      <c r="M19" s="133"/>
      <c r="N19" s="133"/>
      <c r="O19" s="133"/>
      <c r="P19" s="133"/>
      <c r="Q19" s="133"/>
      <c r="R19" s="134"/>
    </row>
    <row r="20" spans="2:18" x14ac:dyDescent="0.3">
      <c r="B20" s="448">
        <v>126102</v>
      </c>
      <c r="C20" s="449"/>
      <c r="D20" s="8">
        <f>VLOOKUP(B20,'MAESTRA NO TOCAR'!A:B,2,0)</f>
        <v>105214</v>
      </c>
      <c r="E20" s="450" t="str">
        <f>VLOOKUP(B20,'MAESTRA NO TOCAR'!A:C,3,0)</f>
        <v>ETILEFRINA 10MG/ML SOL INY</v>
      </c>
      <c r="F20" s="451"/>
      <c r="G20" s="8">
        <f>VLOOKUP(B20,'MAESTRA NO TOCAR'!A:D,4,0)</f>
        <v>1</v>
      </c>
      <c r="H20" s="8"/>
      <c r="I20" s="8"/>
      <c r="J20" s="9"/>
      <c r="K20" s="118">
        <v>158514</v>
      </c>
      <c r="L20" s="8">
        <f>VLOOKUP(K20,'MAESTRA NO TOCAR'!A:B,2,0)</f>
        <v>353757</v>
      </c>
      <c r="M20" s="91" t="str">
        <f>VLOOKUP(K20,'MAESTRA NO TOCAR'!A:C,3,0)</f>
        <v>APOSITO TEGADERM REF 1626W (10CM X 12CM)</v>
      </c>
      <c r="N20" s="92"/>
      <c r="O20" s="8">
        <f>VLOOKUP(K20,'MAESTRA NO TOCAR'!A:D,4,0)</f>
        <v>1</v>
      </c>
      <c r="P20" s="8"/>
      <c r="Q20" s="8"/>
      <c r="R20" s="9"/>
    </row>
    <row r="21" spans="2:18" x14ac:dyDescent="0.3">
      <c r="B21" s="448">
        <v>145372</v>
      </c>
      <c r="C21" s="449"/>
      <c r="D21" s="8">
        <f>VLOOKUP(B21,'MAESTRA NO TOCAR'!A:B,2,0)</f>
        <v>105232</v>
      </c>
      <c r="E21" s="450" t="str">
        <f>VLOOKUP(B21,'MAESTRA NO TOCAR'!A:C,3,0)</f>
        <v>DIPIRONA SODICA 2.5GR/5ML(0.5GR/ML) SOL INY INST CAJ X 100AMP FARMIONNI SCALPI SA</v>
      </c>
      <c r="F21" s="451"/>
      <c r="G21" s="8">
        <f>VLOOKUP(B21,'MAESTRA NO TOCAR'!A:D,4,0)</f>
        <v>1</v>
      </c>
      <c r="H21" s="8"/>
      <c r="I21" s="8"/>
      <c r="J21" s="9"/>
      <c r="K21" s="118">
        <v>22361</v>
      </c>
      <c r="L21" s="8">
        <f>VLOOKUP(K21,'MAESTRA NO TOCAR'!A:B,2,0)</f>
        <v>300527</v>
      </c>
      <c r="M21" s="91" t="str">
        <f>VLOOKUP(K21,'MAESTRA NO TOCAR'!A:C,3,0)</f>
        <v>APOSITO TEGADERM + FILM REF 1628 (15CM X 20CM)</v>
      </c>
      <c r="N21" s="92"/>
      <c r="O21" s="8">
        <f>VLOOKUP(K21,'MAESTRA NO TOCAR'!A:D,4,0)</f>
        <v>1</v>
      </c>
      <c r="P21" s="8"/>
      <c r="Q21" s="8"/>
      <c r="R21" s="9"/>
    </row>
    <row r="22" spans="2:18" x14ac:dyDescent="0.3">
      <c r="B22" s="448">
        <v>20041</v>
      </c>
      <c r="C22" s="449"/>
      <c r="D22" s="8">
        <f>VLOOKUP(B22,'MAESTRA NO TOCAR'!A:B,2,0)</f>
        <v>201643</v>
      </c>
      <c r="E22" s="450" t="str">
        <f>VLOOKUP(B22,'MAESTRA NO TOCAR'!A:C,3,0)</f>
        <v>ONDAX 8MG/4ML(2MG/ML) SOL INY INST AMP</v>
      </c>
      <c r="F22" s="451"/>
      <c r="G22" s="8">
        <f>VLOOKUP(B22,'MAESTRA NO TOCAR'!A:D,4,0)</f>
        <v>1</v>
      </c>
      <c r="H22" s="8"/>
      <c r="I22" s="8"/>
      <c r="J22" s="9"/>
      <c r="K22" s="118">
        <v>169459</v>
      </c>
      <c r="L22" s="8">
        <f>VLOOKUP(K22,'MAESTRA NO TOCAR'!A:B,2,0)</f>
        <v>358265</v>
      </c>
      <c r="M22" s="91" t="str">
        <f>VLOOKUP(K22,'MAESTRA NO TOCAR'!A:C,3,0)</f>
        <v>V ALGODON LAMINADO ESTERIL REF 506 SOB X 1 3PULG X 5YAR</v>
      </c>
      <c r="N22" s="92"/>
      <c r="O22" s="8">
        <f>VLOOKUP(K22,'MAESTRA NO TOCAR'!A:D,4,0)</f>
        <v>2</v>
      </c>
      <c r="P22" s="8"/>
      <c r="Q22" s="8"/>
      <c r="R22" s="9"/>
    </row>
    <row r="23" spans="2:18" x14ac:dyDescent="0.3">
      <c r="B23" s="448">
        <v>17809</v>
      </c>
      <c r="C23" s="449"/>
      <c r="D23" s="8">
        <f>VLOOKUP(B23,'MAESTRA NO TOCAR'!A:B,2,0)</f>
        <v>100513</v>
      </c>
      <c r="E23" s="450" t="str">
        <f>VLOOKUP(B23,'MAESTRA NO TOCAR'!A:C,3,0)</f>
        <v>KETOROLACO 30MG/ML SOL INY INST</v>
      </c>
      <c r="F23" s="451"/>
      <c r="G23" s="8">
        <f>VLOOKUP(B23,'MAESTRA NO TOCAR'!A:D,4,0)</f>
        <v>2</v>
      </c>
      <c r="H23" s="8"/>
      <c r="I23" s="8"/>
      <c r="J23" s="9"/>
      <c r="K23" s="118">
        <v>387782</v>
      </c>
      <c r="L23" s="8">
        <f>VLOOKUP(K23,'MAESTRA NO TOCAR'!A:B,2,0)</f>
        <v>0</v>
      </c>
      <c r="M23" s="91" t="str">
        <f>VLOOKUP(K23,'MAESTRA NO TOCAR'!A:C,3,0)</f>
        <v>V ELASTICA BLANCA ESTERIL 3PULG X 5YARD</v>
      </c>
      <c r="N23" s="92"/>
      <c r="O23" s="8">
        <f>VLOOKUP(K23,'MAESTRA NO TOCAR'!A:D,4,0)</f>
        <v>2</v>
      </c>
      <c r="P23" s="8"/>
      <c r="Q23" s="8"/>
      <c r="R23" s="9"/>
    </row>
    <row r="24" spans="2:18" ht="15" customHeight="1" x14ac:dyDescent="0.3">
      <c r="B24" s="448">
        <v>135679</v>
      </c>
      <c r="C24" s="449"/>
      <c r="D24" s="8">
        <f>VLOOKUP(B24,'MAESTRA NO TOCAR'!A:B,2,0)</f>
        <v>212916</v>
      </c>
      <c r="E24" s="450" t="str">
        <f>VLOOKUP(B24,'MAESTRA NO TOCAR'!A:C,3,0)</f>
        <v>SERAFOL 200MG/20ML(1%) EMUL INY INST</v>
      </c>
      <c r="F24" s="451"/>
      <c r="G24" s="8">
        <f>VLOOKUP(B24,'MAESTRA NO TOCAR'!A:D,4,0)</f>
        <v>1</v>
      </c>
      <c r="H24" s="8"/>
      <c r="I24" s="8"/>
      <c r="J24" s="9"/>
      <c r="K24" s="118">
        <v>387780</v>
      </c>
      <c r="L24" s="8">
        <f>VLOOKUP(K24,'MAESTRA NO TOCAR'!A:B,2,0)</f>
        <v>0</v>
      </c>
      <c r="M24" s="91" t="str">
        <f>VLOOKUP(K24,'MAESTRA NO TOCAR'!A:C,3,0)</f>
        <v>V ELASTICA BLANCA ESTERIL 4PULG X 5YARD</v>
      </c>
      <c r="N24" s="91"/>
      <c r="O24" s="8">
        <f>VLOOKUP(K24,'MAESTRA NO TOCAR'!A:D,4,0)</f>
        <v>2</v>
      </c>
      <c r="P24" s="8"/>
      <c r="Q24" s="8"/>
      <c r="R24" s="9"/>
    </row>
    <row r="25" spans="2:18" x14ac:dyDescent="0.3">
      <c r="B25" s="448">
        <v>388811</v>
      </c>
      <c r="C25" s="449"/>
      <c r="D25" s="8">
        <f>VLOOKUP(B25,'MAESTRA NO TOCAR'!A:B,2,0)</f>
        <v>203031</v>
      </c>
      <c r="E25" s="450" t="str">
        <f>VLOOKUP(B25,'MAESTRA NO TOCAR'!A:C,3,0)</f>
        <v>ROXICAINA SE 100MG/10ML(1%) SOL INY</v>
      </c>
      <c r="F25" s="451"/>
      <c r="G25" s="8">
        <f>VLOOKUP(B25,'MAESTRA NO TOCAR'!A:D,4,0)</f>
        <v>2</v>
      </c>
      <c r="H25" s="8"/>
      <c r="I25" s="8"/>
      <c r="J25" s="9"/>
      <c r="K25" s="118">
        <v>169460</v>
      </c>
      <c r="L25" s="8">
        <f>VLOOKUP(K25,'MAESTRA NO TOCAR'!A:B,2,0)</f>
        <v>358266</v>
      </c>
      <c r="M25" s="91" t="str">
        <f>VLOOKUP(K25,'MAESTRA NO TOCAR'!A:C,3,0)</f>
        <v>V ALGODON LAMINADO ESTERIL REF 497 SOB X 1 4PULG X 5YAR</v>
      </c>
      <c r="N25" s="92"/>
      <c r="O25" s="8">
        <f>VLOOKUP(K25,'MAESTRA NO TOCAR'!A:D,4,0)</f>
        <v>2</v>
      </c>
      <c r="P25" s="8"/>
      <c r="Q25" s="8"/>
      <c r="R25" s="9"/>
    </row>
    <row r="26" spans="2:18" x14ac:dyDescent="0.3">
      <c r="B26" s="448">
        <v>168772</v>
      </c>
      <c r="C26" s="449"/>
      <c r="D26" s="8">
        <f>VLOOKUP(B26,'MAESTRA NO TOCAR'!A:B,2,0)</f>
        <v>105403</v>
      </c>
      <c r="E26" s="450" t="str">
        <f>VLOOKUP(B26,'MAESTRA NO TOCAR'!A:C,3,0)</f>
        <v>LIDOCAINA 2% SOL INY  CAJ X 50AMP X 10ML</v>
      </c>
      <c r="F26" s="451"/>
      <c r="G26" s="8">
        <f>VLOOKUP(B26,'MAESTRA NO TOCAR'!A:D,4,0)</f>
        <v>1</v>
      </c>
      <c r="H26" s="8"/>
      <c r="I26" s="8"/>
      <c r="J26" s="9"/>
      <c r="K26" s="118">
        <v>45548</v>
      </c>
      <c r="L26" s="8">
        <f>VLOOKUP(K26,'MAESTRA NO TOCAR'!A:B,2,0)</f>
        <v>301239</v>
      </c>
      <c r="M26" s="91" t="str">
        <f>VLOOKUP(K26,'MAESTRA NO TOCAR'!A:C,3,0)</f>
        <v>V DE YESO REF 73471-00 ROL X 5YARD GYPSONA 3 PULG</v>
      </c>
      <c r="N26" s="92"/>
      <c r="O26" s="8">
        <f>VLOOKUP(K26,'MAESTRA NO TOCAR'!A:D,4,0)</f>
        <v>1</v>
      </c>
      <c r="P26" s="8"/>
      <c r="Q26" s="8"/>
      <c r="R26" s="9"/>
    </row>
    <row r="27" spans="2:18" ht="13.5" thickBot="1" x14ac:dyDescent="0.35">
      <c r="B27" s="448">
        <v>388832</v>
      </c>
      <c r="C27" s="449"/>
      <c r="D27" s="8">
        <f>VLOOKUP(B27,'MAESTRA NO TOCAR'!A:B,2,0)</f>
        <v>105421</v>
      </c>
      <c r="E27" s="450" t="str">
        <f>VLOOKUP(B27,'MAESTRA NO TOCAR'!A:C,3,0)</f>
        <v xml:space="preserve">LACTATO DE RINGER (SOLUCION HARTMAN) SOL INY 500ML </v>
      </c>
      <c r="F27" s="451"/>
      <c r="G27" s="8">
        <f>VLOOKUP(B27,'MAESTRA NO TOCAR'!A:D,4,0)</f>
        <v>3</v>
      </c>
      <c r="H27" s="8"/>
      <c r="I27" s="8"/>
      <c r="J27" s="9"/>
      <c r="K27" s="118">
        <v>42712</v>
      </c>
      <c r="L27" s="8">
        <f>VLOOKUP(K27,'MAESTRA NO TOCAR'!A:B,2,0)</f>
        <v>301240</v>
      </c>
      <c r="M27" s="91" t="str">
        <f>VLOOKUP(K27,'MAESTRA NO TOCAR'!A:C,3,0)</f>
        <v>V YESO REF 73471-01 ROL X 5YARD GYPSONA 4PULG</v>
      </c>
      <c r="N27" s="92"/>
      <c r="O27" s="8">
        <f>VLOOKUP(K27,'MAESTRA NO TOCAR'!A:D,4,0)</f>
        <v>1</v>
      </c>
      <c r="P27" s="8"/>
      <c r="Q27" s="8"/>
      <c r="R27" s="9"/>
    </row>
    <row r="28" spans="2:18" ht="13.5" thickBot="1" x14ac:dyDescent="0.35">
      <c r="B28" s="439">
        <v>388835</v>
      </c>
      <c r="C28" s="440"/>
      <c r="D28" s="66">
        <f>VLOOKUP(B28,'MAESTRA NO TOCAR'!A:B,2,0)</f>
        <v>105422</v>
      </c>
      <c r="E28" s="446" t="str">
        <f>VLOOKUP(B28,'MAESTRA NO TOCAR'!A:C,3,0)</f>
        <v>CLORURO DE SODIO LIBRE DE PVC 0.9% SOL INY 250ML</v>
      </c>
      <c r="F28" s="447"/>
      <c r="G28" s="53">
        <f>VLOOKUP(B28,'MAESTRA NO TOCAR'!A:D,4,0)</f>
        <v>4</v>
      </c>
      <c r="H28" s="86"/>
      <c r="I28" s="86"/>
      <c r="J28" s="87"/>
      <c r="K28" s="455" t="s">
        <v>52</v>
      </c>
      <c r="L28" s="456"/>
      <c r="M28" s="456"/>
      <c r="N28" s="456"/>
      <c r="O28" s="456"/>
      <c r="P28" s="456"/>
      <c r="Q28" s="456"/>
      <c r="R28" s="457"/>
    </row>
    <row r="29" spans="2:18" x14ac:dyDescent="0.3">
      <c r="B29" s="448">
        <v>156755</v>
      </c>
      <c r="C29" s="449"/>
      <c r="D29" s="8">
        <f>VLOOKUP(B29,'MAESTRA NO TOCAR'!A:B,2,0)</f>
        <v>0</v>
      </c>
      <c r="E29" s="450" t="str">
        <f>VLOOKUP(B29,'MAESTRA NO TOCAR'!A:C,3,0)</f>
        <v>AGUJA HIPODERMICA 18G X 1 1/2 PULG</v>
      </c>
      <c r="F29" s="451"/>
      <c r="G29" s="8">
        <f>VLOOKUP(B29,'MAESTRA NO TOCAR'!A:D,4,0)</f>
        <v>3</v>
      </c>
      <c r="H29" s="10"/>
      <c r="I29" s="10"/>
      <c r="J29" s="11"/>
      <c r="K29" s="7" t="s">
        <v>7</v>
      </c>
      <c r="L29" s="8">
        <v>206938</v>
      </c>
      <c r="M29" s="91" t="s">
        <v>8</v>
      </c>
      <c r="N29" s="92"/>
      <c r="O29" s="8"/>
      <c r="P29" s="8"/>
      <c r="Q29" s="8"/>
      <c r="R29" s="9"/>
    </row>
    <row r="30" spans="2:18" x14ac:dyDescent="0.3">
      <c r="B30" s="448">
        <v>110160</v>
      </c>
      <c r="C30" s="449"/>
      <c r="D30" s="8">
        <f>VLOOKUP(B30,'MAESTRA NO TOCAR'!A:B,2,0)</f>
        <v>347133</v>
      </c>
      <c r="E30" s="450" t="str">
        <f>VLOOKUP(B30,'MAESTRA NO TOCAR'!A:C,3,0)</f>
        <v>AGUJA HIPODERMICA 21X1 1/2 PULG</v>
      </c>
      <c r="F30" s="451"/>
      <c r="G30" s="8">
        <f>VLOOKUP(B30,'MAESTRA NO TOCAR'!A:D,4,0)</f>
        <v>3</v>
      </c>
      <c r="H30" s="8"/>
      <c r="I30" s="8"/>
      <c r="J30" s="9"/>
      <c r="K30" s="7" t="s">
        <v>9</v>
      </c>
      <c r="L30" s="8">
        <v>203206</v>
      </c>
      <c r="M30" s="91" t="s">
        <v>10</v>
      </c>
      <c r="N30" s="92"/>
      <c r="O30" s="8"/>
      <c r="P30" s="8"/>
      <c r="Q30" s="8"/>
      <c r="R30" s="9"/>
    </row>
    <row r="31" spans="2:18" x14ac:dyDescent="0.3">
      <c r="B31" s="448">
        <v>110163</v>
      </c>
      <c r="C31" s="449"/>
      <c r="D31" s="8">
        <f>VLOOKUP(B31,'MAESTRA NO TOCAR'!A:B,2,0)</f>
        <v>340847</v>
      </c>
      <c r="E31" s="450" t="str">
        <f>VLOOKUP(B31,'MAESTRA NO TOCAR'!A:C,3,0)</f>
        <v>AGUJA HIPODERMICA 23X1 PULG</v>
      </c>
      <c r="F31" s="451"/>
      <c r="G31" s="8">
        <f>VLOOKUP(B31,'MAESTRA NO TOCAR'!A:D,4,0)</f>
        <v>3</v>
      </c>
      <c r="H31" s="8"/>
      <c r="I31" s="8"/>
      <c r="J31" s="9"/>
      <c r="K31" s="118"/>
      <c r="L31" s="8"/>
      <c r="M31" s="91" t="s">
        <v>75</v>
      </c>
      <c r="N31" s="92"/>
      <c r="O31" s="8"/>
      <c r="P31" s="8"/>
      <c r="Q31" s="8"/>
      <c r="R31" s="9"/>
    </row>
    <row r="32" spans="2:18" x14ac:dyDescent="0.3">
      <c r="B32" s="460"/>
      <c r="C32" s="461"/>
      <c r="D32" s="56"/>
      <c r="E32" s="458"/>
      <c r="F32" s="459"/>
      <c r="G32" s="56">
        <f>VLOOKUP(B32,'MAESTRA NO TOCAR'!A:D,4,0)</f>
        <v>0</v>
      </c>
      <c r="H32" s="56"/>
      <c r="I32" s="56"/>
      <c r="J32" s="57"/>
      <c r="K32" s="118"/>
      <c r="L32" s="8"/>
      <c r="M32" s="91" t="s">
        <v>74</v>
      </c>
      <c r="N32" s="92"/>
      <c r="O32" s="8"/>
      <c r="P32" s="8"/>
      <c r="Q32" s="8"/>
      <c r="R32" s="9"/>
    </row>
    <row r="33" spans="2:18" x14ac:dyDescent="0.3">
      <c r="B33" s="460"/>
      <c r="C33" s="461"/>
      <c r="D33" s="56"/>
      <c r="E33" s="458"/>
      <c r="F33" s="459"/>
      <c r="G33" s="56">
        <f>VLOOKUP(B33,'MAESTRA NO TOCAR'!A:D,4,0)</f>
        <v>0</v>
      </c>
      <c r="H33" s="56"/>
      <c r="I33" s="56"/>
      <c r="J33" s="56"/>
      <c r="K33" s="7"/>
      <c r="L33" s="8"/>
      <c r="M33" s="91" t="s">
        <v>73</v>
      </c>
      <c r="N33" s="92"/>
      <c r="O33" s="8"/>
      <c r="P33" s="8"/>
      <c r="Q33" s="8"/>
      <c r="R33" s="9"/>
    </row>
    <row r="34" spans="2:18" ht="15" customHeight="1" x14ac:dyDescent="0.3">
      <c r="B34" s="448">
        <v>105592</v>
      </c>
      <c r="C34" s="449"/>
      <c r="D34" s="8">
        <f>VLOOKUP(B34,'MAESTRA NO TOCAR'!A:B,2,0)</f>
        <v>336100</v>
      </c>
      <c r="E34" s="450" t="str">
        <f>VLOOKUP(B34,'MAESTRA NO TOCAR'!A:C,3,0)</f>
        <v>AGUJA LOCOPLEX REF 5194-503 SOB X 1 VYGON  21GX50MM</v>
      </c>
      <c r="F34" s="451"/>
      <c r="G34" s="8">
        <f>VLOOKUP(B34,'MAESTRA NO TOCAR'!A:D,4,0)</f>
        <v>1</v>
      </c>
      <c r="H34" s="8"/>
      <c r="I34" s="8"/>
      <c r="J34" s="121"/>
      <c r="K34" s="7"/>
      <c r="L34" s="8"/>
      <c r="M34" s="91" t="s">
        <v>32</v>
      </c>
      <c r="N34" s="92"/>
      <c r="O34" s="8"/>
      <c r="P34" s="8"/>
      <c r="Q34" s="8"/>
      <c r="R34" s="9"/>
    </row>
    <row r="35" spans="2:18" ht="15" customHeight="1" x14ac:dyDescent="0.3">
      <c r="B35" s="439">
        <v>169072</v>
      </c>
      <c r="C35" s="440"/>
      <c r="D35" s="66">
        <f>VLOOKUP(B35,'MAESTRA NO TOCAR'!A:B,2,0)</f>
        <v>357576</v>
      </c>
      <c r="E35" s="446" t="str">
        <f>VLOOKUP(B35,'MAESTRA NO TOCAR'!A:C,3,0)</f>
        <v>CATETER INTRAVENOSO PERIFERICO REF 381844 18G X 1.16PULG</v>
      </c>
      <c r="F35" s="447"/>
      <c r="G35" s="53">
        <f>VLOOKUP(B35,'MAESTRA NO TOCAR'!A:D,4,0)</f>
        <v>1</v>
      </c>
      <c r="H35" s="86"/>
      <c r="I35" s="86"/>
      <c r="J35" s="87"/>
      <c r="K35" s="7"/>
      <c r="L35" s="8"/>
      <c r="M35" s="91" t="s">
        <v>13</v>
      </c>
      <c r="N35" s="92"/>
      <c r="O35" s="8"/>
      <c r="P35" s="8"/>
      <c r="Q35" s="8"/>
      <c r="R35" s="9"/>
    </row>
    <row r="36" spans="2:18" x14ac:dyDescent="0.3">
      <c r="B36" s="439">
        <v>169071</v>
      </c>
      <c r="C36" s="440"/>
      <c r="D36" s="66">
        <f>VLOOKUP(B36,'MAESTRA NO TOCAR'!A:B,2,0)</f>
        <v>357585</v>
      </c>
      <c r="E36" s="446" t="str">
        <f>VLOOKUP(B36,'MAESTRA NO TOCAR'!A:C,3,0)</f>
        <v>CATETER INTRAVENOSO PERIFERICO REF 381834 20G X 1.16PULG</v>
      </c>
      <c r="F36" s="447"/>
      <c r="G36" s="53">
        <f>VLOOKUP(B36,'MAESTRA NO TOCAR'!A:D,4,0)</f>
        <v>1</v>
      </c>
      <c r="H36" s="86"/>
      <c r="I36" s="86"/>
      <c r="J36" s="87"/>
      <c r="K36" s="7"/>
      <c r="L36" s="8"/>
      <c r="M36" s="91" t="s">
        <v>14</v>
      </c>
      <c r="N36" s="92"/>
      <c r="O36" s="8"/>
      <c r="P36" s="8"/>
      <c r="Q36" s="8"/>
      <c r="R36" s="9"/>
    </row>
    <row r="37" spans="2:18" x14ac:dyDescent="0.3">
      <c r="B37" s="448">
        <v>94747</v>
      </c>
      <c r="C37" s="449"/>
      <c r="D37" s="8">
        <f>VLOOKUP(B37,'MAESTRA NO TOCAR'!A:B,2,0)</f>
        <v>319132</v>
      </c>
      <c r="E37" s="450" t="str">
        <f>VLOOKUP(B37,'MAESTRA NO TOCAR'!A:C,3,0)</f>
        <v>ELECTRODO MONITOREO ESPUMA REF 2228 3.4CM X 3.3CM</v>
      </c>
      <c r="F37" s="451"/>
      <c r="G37" s="8">
        <f>VLOOKUP(B37,'MAESTRA NO TOCAR'!A:D,4,0)</f>
        <v>6</v>
      </c>
      <c r="H37" s="8"/>
      <c r="I37" s="8"/>
      <c r="J37" s="9"/>
      <c r="K37" s="7"/>
      <c r="L37" s="8"/>
      <c r="M37" s="91" t="s">
        <v>33</v>
      </c>
      <c r="N37" s="92"/>
      <c r="O37" s="8"/>
      <c r="P37" s="8"/>
      <c r="Q37" s="8"/>
      <c r="R37" s="9"/>
    </row>
    <row r="38" spans="2:18" x14ac:dyDescent="0.3">
      <c r="B38" s="448">
        <v>162007</v>
      </c>
      <c r="C38" s="449"/>
      <c r="D38" s="8">
        <f>VLOOKUP(B38,'MAESTRA NO TOCAR'!A:B,2,0)</f>
        <v>354946</v>
      </c>
      <c r="E38" s="450" t="str">
        <f>VLOOKUP(B38,'MAESTRA NO TOCAR'!A:C,3,0)</f>
        <v>SET PRIMARIO CON CLAVE REF 14001 PLUM  272CM X 19ML</v>
      </c>
      <c r="F38" s="451"/>
      <c r="G38" s="8">
        <f>VLOOKUP(B38,'MAESTRA NO TOCAR'!A:D,4,0)</f>
        <v>1</v>
      </c>
      <c r="H38" s="10"/>
      <c r="I38" s="10"/>
      <c r="J38" s="11"/>
      <c r="K38" s="7"/>
      <c r="L38" s="8"/>
      <c r="M38" s="91" t="s">
        <v>34</v>
      </c>
      <c r="N38" s="92"/>
      <c r="O38" s="8"/>
      <c r="P38" s="8"/>
      <c r="Q38" s="8"/>
      <c r="R38" s="9"/>
    </row>
    <row r="39" spans="2:18" x14ac:dyDescent="0.3">
      <c r="B39" s="439">
        <v>23677</v>
      </c>
      <c r="C39" s="440"/>
      <c r="D39" s="66">
        <f>VLOOKUP(B39,'MAESTRA NO TOCAR'!A:B,2,0)</f>
        <v>301080</v>
      </c>
      <c r="E39" s="446" t="str">
        <f>VLOOKUP(B39,'MAESTRA NO TOCAR'!A:C,3,0)</f>
        <v>EQUIPO VENOCLISIS EN Y REF MRC0005P</v>
      </c>
      <c r="F39" s="447"/>
      <c r="G39" s="53">
        <f>VLOOKUP(B39,'MAESTRA NO TOCAR'!A:D,4,0)</f>
        <v>1</v>
      </c>
      <c r="H39" s="86"/>
      <c r="I39" s="86"/>
      <c r="J39" s="87"/>
      <c r="K39" s="7"/>
      <c r="L39" s="8"/>
      <c r="M39" s="91" t="s">
        <v>41</v>
      </c>
      <c r="N39" s="92"/>
      <c r="O39" s="8"/>
      <c r="P39" s="8"/>
      <c r="Q39" s="8"/>
      <c r="R39" s="9"/>
    </row>
    <row r="40" spans="2:18" x14ac:dyDescent="0.3">
      <c r="B40" s="448">
        <v>129438</v>
      </c>
      <c r="C40" s="449"/>
      <c r="D40" s="8">
        <f>VLOOKUP(B40,'MAESTRA NO TOCAR'!A:B,2,0)</f>
        <v>355073</v>
      </c>
      <c r="E40" s="450" t="str">
        <f>VLOOKUP(B40,'MAESTRA NO TOCAR'!A:C,3,0)</f>
        <v>GASA ESTERIL CIRUG RADIO-OPACA REF 0384  3X3(7.5X7.5)CM</v>
      </c>
      <c r="F40" s="451"/>
      <c r="G40" s="8">
        <f>VLOOKUP(B40,'MAESTRA NO TOCAR'!A:D,4,0)</f>
        <v>8</v>
      </c>
      <c r="H40" s="8"/>
      <c r="I40" s="8"/>
      <c r="J40" s="9"/>
      <c r="K40" s="7"/>
      <c r="L40" s="8"/>
      <c r="M40" s="91" t="s">
        <v>48</v>
      </c>
      <c r="N40" s="92"/>
      <c r="O40" s="8"/>
      <c r="P40" s="8"/>
      <c r="Q40" s="8"/>
      <c r="R40" s="9"/>
    </row>
    <row r="41" spans="2:18" ht="13.5" thickBot="1" x14ac:dyDescent="0.35">
      <c r="B41" s="448">
        <v>47195</v>
      </c>
      <c r="C41" s="449"/>
      <c r="D41" s="8">
        <f>VLOOKUP(B41,'MAESTRA NO TOCAR'!A:B,2,0)</f>
        <v>308282</v>
      </c>
      <c r="E41" s="450" t="str">
        <f>VLOOKUP(B41,'MAESTRA NO TOCAR'!A:C,3,0)</f>
        <v>GASA PRECOR NO TEJ EST REF 1814502  7.5CM X 7.5CM</v>
      </c>
      <c r="F41" s="451"/>
      <c r="G41" s="8">
        <f>VLOOKUP(B41,'MAESTRA NO TOCAR'!A:D,4,0)</f>
        <v>8</v>
      </c>
      <c r="H41" s="8"/>
      <c r="I41" s="8"/>
      <c r="J41" s="9"/>
      <c r="K41" s="7"/>
      <c r="L41" s="8"/>
      <c r="M41" s="91" t="s">
        <v>42</v>
      </c>
      <c r="N41" s="92"/>
      <c r="O41" s="8"/>
      <c r="P41" s="8"/>
      <c r="Q41" s="8"/>
      <c r="R41" s="9"/>
    </row>
    <row r="42" spans="2:18" ht="15" customHeight="1" thickBot="1" x14ac:dyDescent="0.35">
      <c r="B42" s="448">
        <v>108333</v>
      </c>
      <c r="C42" s="449"/>
      <c r="D42" s="8">
        <f>VLOOKUP(B42,'MAESTRA NO TOCAR'!A:B,2,0)</f>
        <v>348035</v>
      </c>
      <c r="E42" s="450" t="str">
        <f>VLOOKUP(B42,'MAESTRA NO TOCAR'!A:C,3,0)</f>
        <v>GUANTE ESTERIL LATEX S/TALCO REF GULS001  TALLA 6.5</v>
      </c>
      <c r="F42" s="451"/>
      <c r="G42" s="8">
        <f>VLOOKUP(B42,'MAESTRA NO TOCAR'!A:D,4,0)</f>
        <v>5</v>
      </c>
      <c r="H42" s="10"/>
      <c r="I42" s="10"/>
      <c r="J42" s="11"/>
      <c r="K42" s="455" t="s">
        <v>110</v>
      </c>
      <c r="L42" s="456"/>
      <c r="M42" s="456"/>
      <c r="N42" s="456"/>
      <c r="O42" s="456"/>
      <c r="P42" s="456"/>
      <c r="Q42" s="456"/>
      <c r="R42" s="457"/>
    </row>
    <row r="43" spans="2:18" x14ac:dyDescent="0.3">
      <c r="B43" s="448"/>
      <c r="C43" s="449"/>
      <c r="D43" s="8">
        <f>VLOOKUP(B43,'MAESTRA NO TOCAR'!A:B,2,0)</f>
        <v>0</v>
      </c>
      <c r="E43" s="450" t="str">
        <f>VLOOKUP(B43,'MAESTRA NO TOCAR'!A:C,3,0)</f>
        <v>ARTROSCOPIO</v>
      </c>
      <c r="F43" s="451"/>
      <c r="G43" s="8">
        <f>VLOOKUP(B43,'MAESTRA NO TOCAR'!A:D,4,0)</f>
        <v>0</v>
      </c>
      <c r="H43" s="8"/>
      <c r="I43" s="8"/>
      <c r="J43" s="9"/>
      <c r="K43" s="118">
        <v>383519</v>
      </c>
      <c r="L43" s="8">
        <f>VLOOKUP(K43,'MAESTRA NO TOCAR'!A:B,2,0)</f>
        <v>105384</v>
      </c>
      <c r="M43" s="91" t="str">
        <f>VLOOKUP(K43,'MAESTRA NO TOCAR'!A:C,3,0)</f>
        <v>MIDAZOLAM 15MG/3ML(5MG/ML) SOL INY INST</v>
      </c>
      <c r="N43" s="92"/>
      <c r="O43" s="5">
        <v>1</v>
      </c>
      <c r="P43" s="5"/>
      <c r="Q43" s="5"/>
      <c r="R43" s="128"/>
    </row>
    <row r="44" spans="2:18" ht="15.75" customHeight="1" x14ac:dyDescent="0.3">
      <c r="B44" s="448">
        <v>38008</v>
      </c>
      <c r="C44" s="449"/>
      <c r="D44" s="8">
        <f>VLOOKUP(B44,'MAESTRA NO TOCAR'!A:B,2,0)</f>
        <v>307771</v>
      </c>
      <c r="E44" s="450" t="str">
        <f>VLOOKUP(B44,'MAESTRA NO TOCAR'!A:C,3,0)</f>
        <v>GUANTE QUIRURGICO  CAJ X 50 PRECISSION  No. 7.5 BN EXENTO-DC.417/2020</v>
      </c>
      <c r="F44" s="451"/>
      <c r="G44" s="8">
        <f>VLOOKUP(B44,'MAESTRA NO TOCAR'!A:D,4,0)</f>
        <v>5</v>
      </c>
      <c r="H44" s="8"/>
      <c r="I44" s="8"/>
      <c r="J44" s="9"/>
      <c r="K44" s="118">
        <v>162397</v>
      </c>
      <c r="L44" s="8">
        <f>VLOOKUP(K44,'MAESTRA NO TOCAR'!A:B,2,0)</f>
        <v>105312</v>
      </c>
      <c r="M44" s="91" t="str">
        <f>VLOOKUP(K44,'MAESTRA NO TOCAR'!A:C,3,0)</f>
        <v>FENTANILO 0.1MG/2ML(0.05MG/ML) SOL INY</v>
      </c>
      <c r="N44" s="92"/>
      <c r="O44" s="8">
        <v>1</v>
      </c>
      <c r="P44" s="8"/>
      <c r="Q44" s="8"/>
      <c r="R44" s="77"/>
    </row>
    <row r="45" spans="2:18" ht="15" customHeight="1" x14ac:dyDescent="0.3">
      <c r="B45" s="448">
        <v>161854</v>
      </c>
      <c r="C45" s="449"/>
      <c r="D45" s="8">
        <f>VLOOKUP(B45,'MAESTRA NO TOCAR'!A:B,2,0)</f>
        <v>358497</v>
      </c>
      <c r="E45" s="450" t="str">
        <f>VLOOKUP(B45,'MAESTRA NO TOCAR'!A:C,3,0)</f>
        <v>GUANTE QUIRURGICO DE LATEX REF 2D72N80X PROTEXIS  8</v>
      </c>
      <c r="F45" s="451"/>
      <c r="G45" s="8">
        <f>VLOOKUP(B45,'MAESTRA NO TOCAR'!A:D,4,0)</f>
        <v>3</v>
      </c>
      <c r="H45" s="8"/>
      <c r="I45" s="8"/>
      <c r="J45" s="9"/>
      <c r="K45" s="118">
        <v>30164</v>
      </c>
      <c r="L45" s="8">
        <f>VLOOKUP(K45,'MAESTRA NO TOCAR'!A:B,2,0)</f>
        <v>100507</v>
      </c>
      <c r="M45" s="91" t="str">
        <f>VLOOKUP(K45,'MAESTRA NO TOCAR'!A:C,3,0)</f>
        <v>388908 MORFINA CLORHIDRATO 10MG/ML SOL INY 1ML</v>
      </c>
      <c r="N45" s="92"/>
      <c r="O45" s="8">
        <v>1</v>
      </c>
      <c r="P45" s="8"/>
      <c r="Q45" s="8"/>
      <c r="R45" s="77"/>
    </row>
    <row r="46" spans="2:18" x14ac:dyDescent="0.3">
      <c r="B46" s="448">
        <v>22297</v>
      </c>
      <c r="C46" s="449"/>
      <c r="D46" s="8">
        <f>VLOOKUP(B46,'MAESTRA NO TOCAR'!A:B,2,0)</f>
        <v>300750</v>
      </c>
      <c r="E46" s="450" t="str">
        <f>VLOOKUP(B46,'MAESTRA NO TOCAR'!A:C,3,0)</f>
        <v>JERINGA DESECHABLE REF 308612 BD 3ML - 21G X 1 1/2 PULG</v>
      </c>
      <c r="F46" s="451"/>
      <c r="G46" s="8">
        <f>VLOOKUP(B46,'MAESTRA NO TOCAR'!A:D,4,0)</f>
        <v>4</v>
      </c>
      <c r="H46" s="8"/>
      <c r="I46" s="8"/>
      <c r="J46" s="9"/>
      <c r="K46" s="118">
        <v>122716</v>
      </c>
      <c r="L46" s="8">
        <f>VLOOKUP(K46,'MAESTRA NO TOCAR'!A:B,2,0)</f>
        <v>211300</v>
      </c>
      <c r="M46" s="91" t="str">
        <f>VLOOKUP(K46,'MAESTRA NO TOCAR'!A:C,3,0)</f>
        <v>OXYRAPID 10MG/ML SOL INY  CAJ X 5AMP X 1ML</v>
      </c>
      <c r="N46" s="92"/>
      <c r="O46" s="8">
        <v>1</v>
      </c>
      <c r="P46" s="8"/>
      <c r="Q46" s="8"/>
      <c r="R46" s="77"/>
    </row>
    <row r="47" spans="2:18" x14ac:dyDescent="0.3">
      <c r="B47" s="439">
        <v>22071</v>
      </c>
      <c r="C47" s="440"/>
      <c r="D47" s="66">
        <f>VLOOKUP(B47,'MAESTRA NO TOCAR'!A:B,2,0)</f>
        <v>310186</v>
      </c>
      <c r="E47" s="446" t="str">
        <f>VLOOKUP(B47,'MAESTRA NO TOCAR'!A:C,3,0)</f>
        <v xml:space="preserve">JERINGA A 3 PARTES CON AGUJA  5ML </v>
      </c>
      <c r="F47" s="447"/>
      <c r="G47" s="53">
        <f>VLOOKUP(B47,'MAESTRA NO TOCAR'!A:D,4,0)</f>
        <v>4</v>
      </c>
      <c r="H47" s="86"/>
      <c r="I47" s="86"/>
      <c r="J47" s="87"/>
      <c r="K47" s="118">
        <v>158717</v>
      </c>
      <c r="L47" s="8">
        <f>VLOOKUP(K47,'MAESTRA NO TOCAR'!A:B,2,0)</f>
        <v>213431</v>
      </c>
      <c r="M47" s="91" t="str">
        <f>VLOOKUP(K47,'MAESTRA NO TOCAR'!A:C,3,0)</f>
        <v>ULTIVA 2MG POLV INY  CAJ X 5VIAL</v>
      </c>
      <c r="N47" s="92"/>
      <c r="O47" s="8">
        <v>1</v>
      </c>
      <c r="P47" s="8"/>
      <c r="Q47" s="8"/>
      <c r="R47" s="77"/>
    </row>
    <row r="48" spans="2:18" x14ac:dyDescent="0.3">
      <c r="B48" s="448">
        <v>22303</v>
      </c>
      <c r="C48" s="449"/>
      <c r="D48" s="8">
        <f>VLOOKUP(B48,'MAESTRA NO TOCAR'!A:B,2,0)</f>
        <v>300752</v>
      </c>
      <c r="E48" s="450" t="str">
        <f>VLOOKUP(B48,'MAESTRA NO TOCAR'!A:C,3,0)</f>
        <v>JERINGA DESECHABLE REF 302499 BD 10ML - 21G X 1 1/2</v>
      </c>
      <c r="F48" s="451"/>
      <c r="G48" s="8">
        <f>VLOOKUP(B48,'MAESTRA NO TOCAR'!A:D,4,0)</f>
        <v>4</v>
      </c>
      <c r="H48" s="8"/>
      <c r="I48" s="8"/>
      <c r="J48" s="9"/>
      <c r="K48" s="118">
        <v>168939</v>
      </c>
      <c r="L48" s="8">
        <f>VLOOKUP(K48,'MAESTRA NO TOCAR'!A:B,2,0)</f>
        <v>105394</v>
      </c>
      <c r="M48" s="91" t="str">
        <f>VLOOKUP(K48,'MAESTRA NO TOCAR'!A:C,3,0)</f>
        <v>CLINDAMICINA 600MG/4ML(150MG/ML) SOL INY INST</v>
      </c>
      <c r="N48" s="92"/>
      <c r="O48" s="53">
        <v>1</v>
      </c>
      <c r="P48" s="8"/>
      <c r="Q48" s="8"/>
      <c r="R48" s="77"/>
    </row>
    <row r="49" spans="2:18" x14ac:dyDescent="0.3">
      <c r="B49" s="448">
        <v>113835</v>
      </c>
      <c r="C49" s="449"/>
      <c r="D49" s="8">
        <f>VLOOKUP(B49,'MAESTRA NO TOCAR'!A:B,2,0)</f>
        <v>345596</v>
      </c>
      <c r="E49" s="450" t="str">
        <f>VLOOKUP(B49,'MAESTRA NO TOCAR'!A:C,3,0)</f>
        <v>JERINGA 3PARTES C/A 20ML REF JEHL006  21GX1 PULG 1/2 PULG</v>
      </c>
      <c r="F49" s="451"/>
      <c r="G49" s="8">
        <f>VLOOKUP(B49,'MAESTRA NO TOCAR'!A:D,4,0)</f>
        <v>4</v>
      </c>
      <c r="H49" s="10"/>
      <c r="I49" s="10"/>
      <c r="J49" s="11"/>
      <c r="K49" s="118">
        <v>51736</v>
      </c>
      <c r="L49" s="8">
        <f>VLOOKUP(K49,'MAESTRA NO TOCAR'!A:B,2,0)</f>
        <v>101533</v>
      </c>
      <c r="M49" s="91" t="str">
        <f>VLOOKUP(K49,'MAESTRA NO TOCAR'!A:C,3,0)</f>
        <v>DICLOFENACO 75MG/3ML(25MG/ML) SOL INY INST</v>
      </c>
      <c r="N49" s="92"/>
      <c r="O49" s="53">
        <v>1</v>
      </c>
      <c r="P49" s="8"/>
      <c r="Q49" s="8"/>
      <c r="R49" s="77"/>
    </row>
    <row r="50" spans="2:18" x14ac:dyDescent="0.3">
      <c r="B50" s="448">
        <v>25805</v>
      </c>
      <c r="C50" s="449"/>
      <c r="D50" s="8">
        <f>VLOOKUP(B50,'MAESTRA NO TOCAR'!A:B,2,0)</f>
        <v>300456</v>
      </c>
      <c r="E50" s="450" t="str">
        <f>VLOOKUP(B50,'MAESTRA NO TOCAR'!A:C,3,0)</f>
        <v>CANULA NASAL OXIGENO ADULTO REF COXADU SOB X 1 MEDEX</v>
      </c>
      <c r="F50" s="451"/>
      <c r="G50" s="8">
        <f>VLOOKUP(B50,'MAESTRA NO TOCAR'!A:D,4,0)</f>
        <v>1</v>
      </c>
      <c r="H50" s="8"/>
      <c r="I50" s="8"/>
      <c r="J50" s="9"/>
      <c r="K50" s="118">
        <v>123968</v>
      </c>
      <c r="L50" s="8">
        <f>VLOOKUP(K50,'MAESTRA NO TOCAR'!A:B,2,0)</f>
        <v>211644</v>
      </c>
      <c r="M50" s="91" t="str">
        <f>VLOOKUP(K50,'MAESTRA NO TOCAR'!A:C,3,0)</f>
        <v>BACTRODERM 10% SOL TOP INST FCO X 60ML</v>
      </c>
      <c r="N50" s="92"/>
      <c r="O50" s="8">
        <v>1</v>
      </c>
      <c r="P50" s="8"/>
      <c r="Q50" s="8"/>
      <c r="R50" s="77"/>
    </row>
    <row r="51" spans="2:18" x14ac:dyDescent="0.3">
      <c r="B51" s="448">
        <v>25697</v>
      </c>
      <c r="C51" s="449"/>
      <c r="D51" s="8">
        <f>VLOOKUP(B51,'MAESTRA NO TOCAR'!A:B,2,0)</f>
        <v>300295</v>
      </c>
      <c r="E51" s="450" t="str">
        <f>VLOOKUP(B51,'MAESTRA NO TOCAR'!A:C,3,0)</f>
        <v>SONDA NELATON REF SN16 SOB X 1 MEDEX  16FR</v>
      </c>
      <c r="F51" s="451"/>
      <c r="G51" s="8">
        <f>VLOOKUP(B51,'MAESTRA NO TOCAR'!A:D,4,0)</f>
        <v>1</v>
      </c>
      <c r="H51" s="8"/>
      <c r="I51" s="8"/>
      <c r="J51" s="9"/>
      <c r="K51" s="118">
        <v>30766</v>
      </c>
      <c r="L51" s="8">
        <f>VLOOKUP(K51,'MAESTRA NO TOCAR'!A:B,2,0)</f>
        <v>200748</v>
      </c>
      <c r="M51" s="91" t="str">
        <f>VLOOKUP(K51,'MAESTRA NO TOCAR'!A:C,3,0)</f>
        <v>IODIGER ESPUMA 8% ESPUM TOP  FCO X 120ML</v>
      </c>
      <c r="N51" s="92"/>
      <c r="O51" s="8">
        <v>1</v>
      </c>
      <c r="P51" s="8"/>
      <c r="Q51" s="8"/>
      <c r="R51" s="77"/>
    </row>
    <row r="52" spans="2:18" x14ac:dyDescent="0.3">
      <c r="B52" s="448"/>
      <c r="C52" s="449"/>
      <c r="D52" s="8"/>
      <c r="E52" s="450"/>
      <c r="F52" s="451"/>
      <c r="G52" s="8"/>
      <c r="H52" s="8"/>
      <c r="I52" s="8"/>
      <c r="J52" s="9"/>
      <c r="K52" s="118">
        <v>19515</v>
      </c>
      <c r="L52" s="8">
        <f>VLOOKUP(K52,'MAESTRA NO TOCAR'!A:B,2,0)</f>
        <v>200998</v>
      </c>
      <c r="M52" s="91" t="str">
        <f>VLOOKUP(K52,'MAESTRA NO TOCAR'!A:C,3,0)</f>
        <v>KENACORT AIA 50MG/5ML(10MG/ML) SUSP INY</v>
      </c>
      <c r="N52" s="92"/>
      <c r="O52" s="8">
        <v>1</v>
      </c>
      <c r="P52" s="8"/>
      <c r="Q52" s="8"/>
      <c r="R52" s="77"/>
    </row>
    <row r="53" spans="2:18" ht="13.5" thickBot="1" x14ac:dyDescent="0.35">
      <c r="B53" s="462"/>
      <c r="C53" s="463"/>
      <c r="D53" s="8"/>
      <c r="E53" s="464"/>
      <c r="F53" s="465"/>
      <c r="G53" s="8"/>
      <c r="H53" s="13"/>
      <c r="I53" s="13"/>
      <c r="J53" s="14"/>
      <c r="K53" s="118">
        <v>388781</v>
      </c>
      <c r="L53" s="8">
        <f>VLOOKUP(K53,'MAESTRA NO TOCAR'!A:B,2,0)</f>
        <v>310713</v>
      </c>
      <c r="M53" s="91" t="str">
        <f>VLOOKUP(K53,'MAESTRA NO TOCAR'!A:C,3,0)</f>
        <v>QUIRUCIDAL (0.05+4)% SOL TOP CAJ X 24FCO X 120ML</v>
      </c>
      <c r="N53" s="92"/>
      <c r="O53" s="8">
        <v>1</v>
      </c>
      <c r="P53" s="8"/>
      <c r="Q53" s="8"/>
      <c r="R53" s="77"/>
    </row>
    <row r="54" spans="2:18" ht="15" customHeight="1" thickBot="1" x14ac:dyDescent="0.35">
      <c r="B54" s="466" t="s">
        <v>71</v>
      </c>
      <c r="C54" s="467"/>
      <c r="D54" s="468"/>
      <c r="E54" s="59"/>
      <c r="F54" s="59"/>
      <c r="G54" s="60"/>
      <c r="H54" s="60"/>
      <c r="I54" s="60"/>
      <c r="J54" s="61"/>
      <c r="K54" s="118">
        <v>388785</v>
      </c>
      <c r="L54" s="8">
        <f>VLOOKUP(K54,'MAESTRA NO TOCAR'!A:B,2,0)</f>
        <v>301791</v>
      </c>
      <c r="M54" s="91" t="str">
        <f>VLOOKUP(K54,'MAESTRA NO TOCAR'!A:C,3,0)</f>
        <v>QUIRUCIDAL VERDE (1+4)% JAB LIQ 120ML</v>
      </c>
      <c r="N54" s="92"/>
      <c r="O54" s="8">
        <v>1</v>
      </c>
      <c r="P54" s="8"/>
      <c r="Q54" s="8"/>
      <c r="R54" s="77"/>
    </row>
    <row r="55" spans="2:18" x14ac:dyDescent="0.3">
      <c r="B55" s="469" t="s">
        <v>37</v>
      </c>
      <c r="C55" s="470"/>
      <c r="D55" s="470"/>
      <c r="E55" s="470"/>
      <c r="F55" s="470"/>
      <c r="G55" s="470"/>
      <c r="H55" s="470"/>
      <c r="I55" s="470"/>
      <c r="J55" s="471"/>
      <c r="K55" s="118">
        <v>22002</v>
      </c>
      <c r="L55" s="8">
        <f>VLOOKUP(K55,'MAESTRA NO TOCAR'!A:B,2,0)</f>
        <v>203253</v>
      </c>
      <c r="M55" s="91" t="str">
        <f>VLOOKUP(K55,'MAESTRA NO TOCAR'!A:C,3,0)</f>
        <v>ROXICAINA CE 200MG/20ML(1%)+1:200000 SOL INY  FCO X 20ML</v>
      </c>
      <c r="N55" s="92"/>
      <c r="O55" s="8">
        <v>1</v>
      </c>
      <c r="P55" s="8"/>
      <c r="Q55" s="8"/>
      <c r="R55" s="77"/>
    </row>
    <row r="56" spans="2:18" ht="15" customHeight="1" thickBot="1" x14ac:dyDescent="0.35">
      <c r="B56" s="472"/>
      <c r="C56" s="473"/>
      <c r="D56" s="473"/>
      <c r="E56" s="473"/>
      <c r="F56" s="473"/>
      <c r="G56" s="473"/>
      <c r="H56" s="473"/>
      <c r="I56" s="473"/>
      <c r="J56" s="474"/>
      <c r="K56" s="118">
        <v>22004</v>
      </c>
      <c r="L56" s="8">
        <f>VLOOKUP(K56,'MAESTRA NO TOCAR'!A:B,2,0)</f>
        <v>203255</v>
      </c>
      <c r="M56" s="91" t="str">
        <f>VLOOKUP(K56,'MAESTRA NO TOCAR'!A:C,3,0)</f>
        <v>ROXICAINA CE 400MG/20ML(2%)+1:200000 SOL INY  FCO X 20ML</v>
      </c>
      <c r="N56" s="92"/>
      <c r="O56" s="8">
        <v>1</v>
      </c>
      <c r="P56" s="8"/>
      <c r="Q56" s="8"/>
      <c r="R56" s="77"/>
    </row>
    <row r="57" spans="2:18" x14ac:dyDescent="0.3">
      <c r="B57" s="469" t="s">
        <v>38</v>
      </c>
      <c r="C57" s="470"/>
      <c r="D57" s="470"/>
      <c r="E57" s="470"/>
      <c r="F57" s="470"/>
      <c r="G57" s="470"/>
      <c r="H57" s="470"/>
      <c r="I57" s="470"/>
      <c r="J57" s="471"/>
      <c r="K57" s="118"/>
      <c r="L57" s="8"/>
      <c r="M57" s="91"/>
      <c r="N57" s="92"/>
      <c r="O57" s="8"/>
      <c r="P57" s="8"/>
      <c r="Q57" s="8"/>
      <c r="R57" s="77"/>
    </row>
    <row r="58" spans="2:18" ht="13.5" thickBot="1" x14ac:dyDescent="0.35">
      <c r="B58" s="472"/>
      <c r="C58" s="473"/>
      <c r="D58" s="473"/>
      <c r="E58" s="473"/>
      <c r="F58" s="473"/>
      <c r="G58" s="473"/>
      <c r="H58" s="473"/>
      <c r="I58" s="473"/>
      <c r="J58" s="474"/>
      <c r="K58" s="125"/>
      <c r="L58" s="17"/>
      <c r="M58" s="101"/>
      <c r="N58" s="102"/>
      <c r="O58" s="17"/>
      <c r="P58" s="17"/>
      <c r="Q58" s="17"/>
      <c r="R58" s="78"/>
    </row>
  </sheetData>
  <mergeCells count="112">
    <mergeCell ref="B8:D8"/>
    <mergeCell ref="E8:F9"/>
    <mergeCell ref="N8:R8"/>
    <mergeCell ref="O9:R9"/>
    <mergeCell ref="B12:R12"/>
    <mergeCell ref="B13:C13"/>
    <mergeCell ref="E13:F13"/>
    <mergeCell ref="M13:N13"/>
    <mergeCell ref="B10:D10"/>
    <mergeCell ref="E10:F10"/>
    <mergeCell ref="O10:R10"/>
    <mergeCell ref="N11:R11"/>
    <mergeCell ref="G8:I8"/>
    <mergeCell ref="G9:I9"/>
    <mergeCell ref="G10:I10"/>
    <mergeCell ref="G11:I11"/>
    <mergeCell ref="B57:J58"/>
    <mergeCell ref="F4:M5"/>
    <mergeCell ref="C7:D7"/>
    <mergeCell ref="K7:L7"/>
    <mergeCell ref="K10:M10"/>
    <mergeCell ref="B11:D11"/>
    <mergeCell ref="E11:F11"/>
    <mergeCell ref="J11:M11"/>
    <mergeCell ref="B16:C16"/>
    <mergeCell ref="E16:F16"/>
    <mergeCell ref="B14:C14"/>
    <mergeCell ref="E14:F14"/>
    <mergeCell ref="B15:C15"/>
    <mergeCell ref="E15:F15"/>
    <mergeCell ref="B18:C18"/>
    <mergeCell ref="E18:F18"/>
    <mergeCell ref="B20:C20"/>
    <mergeCell ref="E20:F20"/>
    <mergeCell ref="B21:C21"/>
    <mergeCell ref="B55:J56"/>
    <mergeCell ref="B40:C40"/>
    <mergeCell ref="B50:C50"/>
    <mergeCell ref="E50:F50"/>
    <mergeCell ref="B51:C51"/>
    <mergeCell ref="B52:C52"/>
    <mergeCell ref="E52:F52"/>
    <mergeCell ref="B53:C53"/>
    <mergeCell ref="E53:F53"/>
    <mergeCell ref="B54:D54"/>
    <mergeCell ref="E46:F46"/>
    <mergeCell ref="B41:C41"/>
    <mergeCell ref="B43:C43"/>
    <mergeCell ref="E43:F43"/>
    <mergeCell ref="E51:F51"/>
    <mergeCell ref="B47:C47"/>
    <mergeCell ref="E47:F47"/>
    <mergeCell ref="B48:C48"/>
    <mergeCell ref="E48:F48"/>
    <mergeCell ref="B49:C49"/>
    <mergeCell ref="E49:F49"/>
    <mergeCell ref="B44:C44"/>
    <mergeCell ref="E44:F44"/>
    <mergeCell ref="B45:C45"/>
    <mergeCell ref="E45:F45"/>
    <mergeCell ref="B46:C46"/>
    <mergeCell ref="E41:F41"/>
    <mergeCell ref="B42:C42"/>
    <mergeCell ref="E42:F42"/>
    <mergeCell ref="K42:R42"/>
    <mergeCell ref="K28:R28"/>
    <mergeCell ref="B36:C36"/>
    <mergeCell ref="E36:F36"/>
    <mergeCell ref="B37:C37"/>
    <mergeCell ref="E37:F37"/>
    <mergeCell ref="E35:F35"/>
    <mergeCell ref="B38:C38"/>
    <mergeCell ref="E38:F38"/>
    <mergeCell ref="B39:C39"/>
    <mergeCell ref="E39:F39"/>
    <mergeCell ref="E40:F40"/>
    <mergeCell ref="B31:C31"/>
    <mergeCell ref="E31:F31"/>
    <mergeCell ref="E34:F34"/>
    <mergeCell ref="B29:C29"/>
    <mergeCell ref="E33:F33"/>
    <mergeCell ref="B32:C32"/>
    <mergeCell ref="B33:C33"/>
    <mergeCell ref="B28:C28"/>
    <mergeCell ref="E28:F28"/>
    <mergeCell ref="E32:F32"/>
    <mergeCell ref="E29:F29"/>
    <mergeCell ref="B34:C34"/>
    <mergeCell ref="F6:R6"/>
    <mergeCell ref="B35:C35"/>
    <mergeCell ref="J8:M8"/>
    <mergeCell ref="B17:C17"/>
    <mergeCell ref="E17:F17"/>
    <mergeCell ref="B19:C19"/>
    <mergeCell ref="E26:F26"/>
    <mergeCell ref="B27:C27"/>
    <mergeCell ref="E27:F27"/>
    <mergeCell ref="B30:C30"/>
    <mergeCell ref="E30:F30"/>
    <mergeCell ref="B24:C24"/>
    <mergeCell ref="E24:F24"/>
    <mergeCell ref="B25:C25"/>
    <mergeCell ref="E25:F25"/>
    <mergeCell ref="B26:C26"/>
    <mergeCell ref="E19:F19"/>
    <mergeCell ref="B22:C22"/>
    <mergeCell ref="E22:F22"/>
    <mergeCell ref="B23:C23"/>
    <mergeCell ref="E23:F23"/>
    <mergeCell ref="E21:F21"/>
    <mergeCell ref="F7:I7"/>
    <mergeCell ref="N7:R7"/>
  </mergeCells>
  <printOptions horizontalCentered="1" verticalCentered="1"/>
  <pageMargins left="0" right="0" top="0" bottom="0" header="0" footer="0"/>
  <pageSetup paperSize="9" scale="69" fitToWidth="0" fitToHeight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B3:R56"/>
  <sheetViews>
    <sheetView zoomScale="80" zoomScaleNormal="80" workbookViewId="0">
      <selection activeCell="J11" sqref="J11:M11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8" ht="12.75" customHeight="1" x14ac:dyDescent="0.3">
      <c r="G3" s="40"/>
      <c r="H3" s="40"/>
      <c r="I3" s="40"/>
      <c r="J3" s="40"/>
      <c r="K3" s="40"/>
      <c r="L3" s="40"/>
      <c r="M3" s="40"/>
    </row>
    <row r="4" spans="2:18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8" x14ac:dyDescent="0.3">
      <c r="F5" s="475"/>
      <c r="G5" s="475"/>
      <c r="H5" s="475"/>
      <c r="I5" s="475"/>
      <c r="J5" s="475"/>
      <c r="K5" s="475"/>
      <c r="L5" s="475"/>
      <c r="M5" s="475"/>
    </row>
    <row r="6" spans="2:18" ht="13.5" thickBot="1" x14ac:dyDescent="0.35">
      <c r="F6" s="438" t="s">
        <v>499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2:18" ht="16.5" customHeight="1" thickBot="1" x14ac:dyDescent="0.35">
      <c r="B7" s="105" t="s">
        <v>17</v>
      </c>
      <c r="C7" s="476">
        <f ca="1">TODAY()+1</f>
        <v>44810</v>
      </c>
      <c r="D7" s="477"/>
      <c r="E7" s="106" t="s">
        <v>16</v>
      </c>
      <c r="F7" s="382"/>
      <c r="G7" s="383"/>
      <c r="H7" s="383"/>
      <c r="I7" s="383"/>
      <c r="J7" s="129"/>
      <c r="K7" s="563"/>
      <c r="L7" s="564"/>
      <c r="M7" s="62" t="s">
        <v>39</v>
      </c>
      <c r="N7" s="452"/>
      <c r="O7" s="453"/>
      <c r="P7" s="453"/>
      <c r="Q7" s="453"/>
      <c r="R7" s="454"/>
    </row>
    <row r="8" spans="2:18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441" t="s">
        <v>488</v>
      </c>
      <c r="K8" s="442"/>
      <c r="L8" s="442"/>
      <c r="M8" s="443"/>
      <c r="N8" s="494" t="s">
        <v>489</v>
      </c>
      <c r="O8" s="495"/>
      <c r="P8" s="495"/>
      <c r="Q8" s="495"/>
      <c r="R8" s="496"/>
    </row>
    <row r="9" spans="2:18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8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8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/>
      <c r="O11" s="483"/>
      <c r="P11" s="483"/>
      <c r="Q11" s="483"/>
      <c r="R11" s="510"/>
    </row>
    <row r="12" spans="2:18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8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</row>
    <row r="14" spans="2:18" x14ac:dyDescent="0.3">
      <c r="B14" s="448">
        <v>85855</v>
      </c>
      <c r="C14" s="449"/>
      <c r="D14" s="8">
        <f>VLOOKUP(B14,'MAESTRA NO TOCAR'!A:B,2,0)</f>
        <v>209803</v>
      </c>
      <c r="E14" s="450" t="str">
        <f>VLOOKUP(B14,'MAESTRA NO TOCAR'!A:C,3,0)</f>
        <v>AFRINPED 0.25MG/ML(0.025%) SOL NAS INST FCO X 15ML</v>
      </c>
      <c r="F14" s="451"/>
      <c r="G14" s="8">
        <f>VLOOKUP(B14,'MAESTRA NO TOCAR'!A:D,4,0)</f>
        <v>1</v>
      </c>
      <c r="H14" s="8"/>
      <c r="I14" s="8"/>
      <c r="J14" s="9"/>
      <c r="K14" s="118">
        <v>25695</v>
      </c>
      <c r="L14" s="8">
        <f>VLOOKUP(K14,'MAESTRA NO TOCAR'!A:B,2,0)</f>
        <v>300293</v>
      </c>
      <c r="M14" s="91" t="str">
        <f>VLOOKUP(K14,'MAESTRA NO TOCAR'!A:C,3,0)</f>
        <v>SONDA NELATON REF SN12 SOB X 1 MEDEX  12FR</v>
      </c>
      <c r="N14" s="92"/>
      <c r="O14" s="8">
        <f>VLOOKUP(K14,'MAESTRA NO TOCAR'!A:D,4,0)</f>
        <v>1</v>
      </c>
      <c r="P14" s="8"/>
      <c r="Q14" s="8"/>
      <c r="R14" s="77"/>
    </row>
    <row r="15" spans="2:18" x14ac:dyDescent="0.3">
      <c r="B15" s="448">
        <v>110940</v>
      </c>
      <c r="C15" s="449"/>
      <c r="D15" s="8">
        <f>VLOOKUP(B15,'MAESTRA NO TOCAR'!A:B,2,0)</f>
        <v>103968</v>
      </c>
      <c r="E15" s="450" t="str">
        <f>VLOOKUP(B15,'MAESTRA NO TOCAR'!A:C,3,0)</f>
        <v>ATROPINA SULFATO 1MG/ML SOL INY</v>
      </c>
      <c r="F15" s="451"/>
      <c r="G15" s="8">
        <f>VLOOKUP(B15,'MAESTRA NO TOCAR'!A:D,4,0)</f>
        <v>1</v>
      </c>
      <c r="H15" s="8"/>
      <c r="I15" s="8"/>
      <c r="J15" s="9"/>
      <c r="K15" s="118">
        <v>391410</v>
      </c>
      <c r="L15" s="8">
        <f>VLOOKUP(K15,'MAESTRA NO TOCAR'!A:B,2,0)</f>
        <v>0</v>
      </c>
      <c r="M15" s="91" t="str">
        <f>VLOOKUP(K15,'MAESTRA NO TOCAR'!A:C,3,0)</f>
        <v>TAPON DE CIERRE HEPARINIZADO REF 4238010 CAJ X 100 IN-STOPPER</v>
      </c>
      <c r="N15" s="92"/>
      <c r="O15" s="8">
        <f>VLOOKUP(K15,'MAESTRA NO TOCAR'!A:D,4,0)</f>
        <v>1</v>
      </c>
      <c r="P15" s="8"/>
      <c r="Q15" s="8"/>
      <c r="R15" s="77"/>
    </row>
    <row r="16" spans="2:18" x14ac:dyDescent="0.3">
      <c r="B16" s="448">
        <v>388829</v>
      </c>
      <c r="C16" s="449"/>
      <c r="D16" s="8">
        <f>VLOOKUP(B16,'MAESTRA NO TOCAR'!A:B,2,0)</f>
        <v>100363</v>
      </c>
      <c r="E16" s="450" t="str">
        <f>VLOOKUP(B16,'MAESTRA NO TOCAR'!A:C,3,0)</f>
        <v>BICARBONATO DE NA 10MEQ/10ML(1MEQ/ML) SOL INY</v>
      </c>
      <c r="F16" s="451"/>
      <c r="G16" s="8">
        <f>VLOOKUP(B16,'MAESTRA NO TOCAR'!A:D,4,0)</f>
        <v>1</v>
      </c>
      <c r="H16" s="8"/>
      <c r="I16" s="8"/>
      <c r="J16" s="9"/>
      <c r="K16" s="118">
        <v>158514</v>
      </c>
      <c r="L16" s="8">
        <f>VLOOKUP(K16,'MAESTRA NO TOCAR'!A:B,2,0)</f>
        <v>353757</v>
      </c>
      <c r="M16" s="91" t="str">
        <f>VLOOKUP(K16,'MAESTRA NO TOCAR'!A:C,3,0)</f>
        <v>APOSITO TEGADERM REF 1626W (10CM X 12CM)</v>
      </c>
      <c r="N16" s="92"/>
      <c r="O16" s="8">
        <f>VLOOKUP(K16,'MAESTRA NO TOCAR'!A:D,4,0)</f>
        <v>1</v>
      </c>
      <c r="P16" s="8"/>
      <c r="Q16" s="8"/>
      <c r="R16" s="77"/>
    </row>
    <row r="17" spans="2:18" x14ac:dyDescent="0.3">
      <c r="B17" s="448">
        <v>388890</v>
      </c>
      <c r="C17" s="449"/>
      <c r="D17" s="8">
        <f>VLOOKUP(B17,'MAESTRA NO TOCAR'!A:B,2,0)</f>
        <v>207008</v>
      </c>
      <c r="E17" s="450" t="str">
        <f>VLOOKUP(B17,'MAESTRA NO TOCAR'!A:C,3,0)</f>
        <v>BUPINEST 75MG/10ML(0.75%) SOL INY</v>
      </c>
      <c r="F17" s="451"/>
      <c r="G17" s="8">
        <f>VLOOKUP(B17,'MAESTRA NO TOCAR'!A:D,4,0)</f>
        <v>3</v>
      </c>
      <c r="H17" s="8"/>
      <c r="I17" s="8"/>
      <c r="J17" s="9"/>
      <c r="K17" s="118">
        <v>145922</v>
      </c>
      <c r="L17" s="8">
        <f>VLOOKUP(K17,'MAESTRA NO TOCAR'!A:B,2,0)</f>
        <v>353355</v>
      </c>
      <c r="M17" s="91" t="str">
        <f>VLOOKUP(K17,'MAESTRA NO TOCAR'!A:C,3,0)</f>
        <v>TUBO SUCCION CON CONECTOR REF 8888301614  6MM X 3.1MM</v>
      </c>
      <c r="N17" s="92"/>
      <c r="O17" s="8">
        <f>VLOOKUP(K17,'MAESTRA NO TOCAR'!A:D,4,0)</f>
        <v>2</v>
      </c>
      <c r="P17" s="8"/>
      <c r="Q17" s="8"/>
      <c r="R17" s="77"/>
    </row>
    <row r="18" spans="2:18" x14ac:dyDescent="0.3">
      <c r="B18" s="444">
        <v>166164</v>
      </c>
      <c r="C18" s="445"/>
      <c r="D18" s="66">
        <f>VLOOKUP(B18,'MAESTRA NO TOCAR'!A:B,2,0)</f>
        <v>105358</v>
      </c>
      <c r="E18" s="446" t="str">
        <f>VLOOKUP(B18,'MAESTRA NO TOCAR'!A:C,3,0)</f>
        <v>CEFAZOLINA 1GR POLV INY INST CAJ X 10VIAL VITALIS</v>
      </c>
      <c r="F18" s="447"/>
      <c r="G18" s="53">
        <f>VLOOKUP(B18,'MAESTRA NO TOCAR'!A:D,4,0)</f>
        <v>2</v>
      </c>
      <c r="H18" s="66"/>
      <c r="I18" s="66"/>
      <c r="J18" s="67"/>
      <c r="K18" s="118">
        <v>72903</v>
      </c>
      <c r="L18" s="8">
        <f>VLOOKUP(K18,'MAESTRA NO TOCAR'!A:B,2,0)</f>
        <v>317515</v>
      </c>
      <c r="M18" s="91" t="str">
        <f>VLOOKUP(K18,'MAESTRA NO TOCAR'!A:C,3,0)</f>
        <v>LINER SEMI-RIGIDO SOLIDIFI UND  1000ML + 500ML</v>
      </c>
      <c r="N18" s="92"/>
      <c r="O18" s="8" t="s">
        <v>70</v>
      </c>
      <c r="P18" s="8" t="s">
        <v>70</v>
      </c>
      <c r="Q18" s="8" t="s">
        <v>70</v>
      </c>
      <c r="R18" s="9" t="s">
        <v>70</v>
      </c>
    </row>
    <row r="19" spans="2:18" ht="15" customHeight="1" x14ac:dyDescent="0.3">
      <c r="B19" s="448">
        <v>166495</v>
      </c>
      <c r="C19" s="449"/>
      <c r="D19" s="8">
        <f>VLOOKUP(B19,'MAESTRA NO TOCAR'!A:B,2,0)</f>
        <v>105327</v>
      </c>
      <c r="E19" s="450" t="str">
        <f>VLOOKUP(B19,'MAESTRA NO TOCAR'!A:C,3,0)</f>
        <v>DEXAMETASONA 8MG/2ML(4MG/ML) SOL INY INST</v>
      </c>
      <c r="F19" s="451"/>
      <c r="G19" s="8">
        <f>VLOOKUP(B19,'MAESTRA NO TOCAR'!A:D,4,0)</f>
        <v>1</v>
      </c>
      <c r="H19" s="10"/>
      <c r="I19" s="10"/>
      <c r="J19" s="11"/>
      <c r="K19" s="118">
        <v>21083</v>
      </c>
      <c r="L19" s="8">
        <f>VLOOKUP(K19,'MAESTRA NO TOCAR'!A:B,2,0)</f>
        <v>202421</v>
      </c>
      <c r="M19" s="91" t="str">
        <f>VLOOKUP(K19,'MAESTRA NO TOCAR'!A:C,3,0)</f>
        <v>AGUA OXIGENADA 4% SOL TOP  FCO X 120ML JGB</v>
      </c>
      <c r="N19" s="92"/>
      <c r="O19" s="8">
        <f>VLOOKUP(K19,'MAESTRA NO TOCAR'!A:D,4,0)</f>
        <v>1</v>
      </c>
      <c r="P19" s="8"/>
      <c r="Q19" s="8"/>
      <c r="R19" s="77"/>
    </row>
    <row r="20" spans="2:18" x14ac:dyDescent="0.3">
      <c r="B20" s="448">
        <v>77749</v>
      </c>
      <c r="C20" s="449"/>
      <c r="D20" s="8">
        <f>VLOOKUP(B20,'MAESTRA NO TOCAR'!A:B,2,0)</f>
        <v>103238</v>
      </c>
      <c r="E20" s="450" t="str">
        <f>VLOOKUP(B20,'MAESTRA NO TOCAR'!A:C,3,0)</f>
        <v>DIPIRONA 1GR/2ML(0.5GR/ML) SOL INY INST</v>
      </c>
      <c r="F20" s="451"/>
      <c r="G20" s="8">
        <f>VLOOKUP(B20,'MAESTRA NO TOCAR'!A:D,4,0)</f>
        <v>1</v>
      </c>
      <c r="H20" s="8"/>
      <c r="I20" s="8"/>
      <c r="J20" s="9"/>
      <c r="K20" s="118">
        <v>22301</v>
      </c>
      <c r="L20" s="8">
        <f>VLOOKUP(K20,'MAESTRA NO TOCAR'!A:B,2,0)</f>
        <v>300756</v>
      </c>
      <c r="M20" s="91" t="str">
        <f>VLOOKUP(K20,'MAESTRA NO TOCAR'!A:C,3,0)</f>
        <v xml:space="preserve">JER TUBERCULINA 302579 1ML 25G X 5/8 </v>
      </c>
      <c r="N20" s="92"/>
      <c r="O20" s="8">
        <f>VLOOKUP(K20,'MAESTRA NO TOCAR'!A:D,4,0)</f>
        <v>2</v>
      </c>
      <c r="P20" s="8"/>
      <c r="Q20" s="8"/>
      <c r="R20" s="77"/>
    </row>
    <row r="21" spans="2:18" ht="13.5" thickBot="1" x14ac:dyDescent="0.35">
      <c r="B21" s="448">
        <v>20041</v>
      </c>
      <c r="C21" s="449"/>
      <c r="D21" s="8">
        <f>VLOOKUP(B21,'MAESTRA NO TOCAR'!A:B,2,0)</f>
        <v>201643</v>
      </c>
      <c r="E21" s="450" t="str">
        <f>VLOOKUP(B21,'MAESTRA NO TOCAR'!A:C,3,0)</f>
        <v>ONDAX 8MG/4ML(2MG/ML) SOL INY INST AMP</v>
      </c>
      <c r="F21" s="451"/>
      <c r="G21" s="8">
        <f>VLOOKUP(B21,'MAESTRA NO TOCAR'!A:D,4,0)</f>
        <v>1</v>
      </c>
      <c r="H21" s="8"/>
      <c r="I21" s="8"/>
      <c r="J21" s="9"/>
      <c r="K21" s="120">
        <v>29583</v>
      </c>
      <c r="L21" s="13">
        <f>VLOOKUP(K21,'MAESTRA NO TOCAR'!A:B,2,0)</f>
        <v>308109</v>
      </c>
      <c r="M21" s="95" t="str">
        <f>VLOOKUP(K21,'MAESTRA NO TOCAR'!A:C,3,0)</f>
        <v>PLACA PACIENTE PEDIATRICA REF E751025</v>
      </c>
      <c r="N21" s="96"/>
      <c r="O21" s="13">
        <f>VLOOKUP(K21,'MAESTRA NO TOCAR'!A:D,4,0)</f>
        <v>1</v>
      </c>
      <c r="P21" s="13"/>
      <c r="Q21" s="13"/>
      <c r="R21" s="140"/>
    </row>
    <row r="22" spans="2:18" ht="15" customHeight="1" thickBot="1" x14ac:dyDescent="0.35">
      <c r="B22" s="448">
        <v>135679</v>
      </c>
      <c r="C22" s="449"/>
      <c r="D22" s="8">
        <f>VLOOKUP(B22,'MAESTRA NO TOCAR'!A:B,2,0)</f>
        <v>212916</v>
      </c>
      <c r="E22" s="450" t="str">
        <f>VLOOKUP(B22,'MAESTRA NO TOCAR'!A:C,3,0)</f>
        <v>SERAFOL 200MG/20ML(1%) EMUL INY INST</v>
      </c>
      <c r="F22" s="451"/>
      <c r="G22" s="8">
        <f>VLOOKUP(B22,'MAESTRA NO TOCAR'!A:D,4,0)</f>
        <v>1</v>
      </c>
      <c r="H22" s="8"/>
      <c r="I22" s="8"/>
      <c r="J22" s="9"/>
      <c r="K22" s="606" t="s">
        <v>55</v>
      </c>
      <c r="L22" s="607"/>
      <c r="M22" s="607"/>
      <c r="N22" s="607"/>
      <c r="O22" s="607"/>
      <c r="P22" s="607"/>
      <c r="Q22" s="607"/>
      <c r="R22" s="608"/>
    </row>
    <row r="23" spans="2:18" x14ac:dyDescent="0.3">
      <c r="B23" s="460"/>
      <c r="C23" s="461"/>
      <c r="D23" s="56">
        <f>VLOOKUP(B23,'MAESTRA NO TOCAR'!A:B,2,0)</f>
        <v>0</v>
      </c>
      <c r="E23" s="458" t="str">
        <f>VLOOKUP(B23,'MAESTRA NO TOCAR'!A:C,3,0)</f>
        <v>ARTROSCOPIO</v>
      </c>
      <c r="F23" s="459"/>
      <c r="G23" s="56">
        <f>VLOOKUP(B23,'MAESTRA NO TOCAR'!A:D,4,0)</f>
        <v>0</v>
      </c>
      <c r="H23" s="56"/>
      <c r="I23" s="56"/>
      <c r="J23" s="57"/>
      <c r="K23" s="138">
        <v>25811</v>
      </c>
      <c r="L23" s="15">
        <f>VLOOKUP(K23,'MAESTRA NO TOCAR'!A:B,2,0)</f>
        <v>310033</v>
      </c>
      <c r="M23" s="139" t="str">
        <f>VLOOKUP(K23,'MAESTRA NO TOCAR'!A:C,3,0)</f>
        <v>TUBO ENDOTRAQUEAL CON BALON REF 86443 SOB 3.5FR</v>
      </c>
      <c r="N23" s="141"/>
      <c r="O23" s="15">
        <v>1</v>
      </c>
      <c r="P23" s="15"/>
      <c r="Q23" s="15"/>
      <c r="R23" s="142"/>
    </row>
    <row r="24" spans="2:18" ht="15" customHeight="1" x14ac:dyDescent="0.3">
      <c r="B24" s="448">
        <v>19929</v>
      </c>
      <c r="C24" s="449"/>
      <c r="D24" s="8">
        <f>VLOOKUP(B24,'MAESTRA NO TOCAR'!A:B,2,0)</f>
        <v>202036</v>
      </c>
      <c r="E24" s="450" t="str">
        <f>VLOOKUP(B24,'MAESTRA NO TOCAR'!A:C,3,0)</f>
        <v>CLORURO NA USP O SUERO FISIOL 0.9% SOL INY 100ML</v>
      </c>
      <c r="F24" s="451"/>
      <c r="G24" s="8">
        <v>1</v>
      </c>
      <c r="H24" s="8"/>
      <c r="I24" s="8"/>
      <c r="J24" s="9"/>
      <c r="K24" s="118">
        <v>107753</v>
      </c>
      <c r="L24" s="8">
        <f>VLOOKUP(K24,'MAESTRA NO TOCAR'!A:B,2,0)</f>
        <v>337084</v>
      </c>
      <c r="M24" s="91" t="str">
        <f>VLOOKUP(K24,'MAESTRA NO TOCAR'!A:C,3,0)</f>
        <v>TUBO ENDOTRAQUEAL CON BALON REF 86444 SOB 4.0FR</v>
      </c>
      <c r="N24" s="92"/>
      <c r="O24" s="8">
        <v>1</v>
      </c>
      <c r="P24" s="8"/>
      <c r="Q24" s="8"/>
      <c r="R24" s="77"/>
    </row>
    <row r="25" spans="2:18" ht="13.5" thickBot="1" x14ac:dyDescent="0.35">
      <c r="B25" s="444">
        <v>388835</v>
      </c>
      <c r="C25" s="445"/>
      <c r="D25" s="66">
        <f>VLOOKUP(B25,'MAESTRA NO TOCAR'!A:B,2,0)</f>
        <v>105422</v>
      </c>
      <c r="E25" s="446" t="str">
        <f>VLOOKUP(B25,'MAESTRA NO TOCAR'!A:C,3,0)</f>
        <v>CLORURO DE SODIO LIBRE DE PVC 0.9% SOL INY 250ML</v>
      </c>
      <c r="F25" s="447"/>
      <c r="G25" s="53">
        <v>2</v>
      </c>
      <c r="H25" s="66"/>
      <c r="I25" s="66"/>
      <c r="J25" s="67"/>
      <c r="K25" s="120">
        <v>167938</v>
      </c>
      <c r="L25" s="13">
        <f>VLOOKUP(K25,'MAESTRA NO TOCAR'!A:B,2,0)</f>
        <v>357273</v>
      </c>
      <c r="M25" s="95" t="str">
        <f>VLOOKUP(K25,'MAESTRA NO TOCAR'!A:C,3,0)</f>
        <v>TUBO ENDOTRAQUEAL CON BALON REF 86445 4.5MM - 6.2MM</v>
      </c>
      <c r="N25" s="96"/>
      <c r="O25" s="13">
        <v>1</v>
      </c>
      <c r="P25" s="13"/>
      <c r="Q25" s="13"/>
      <c r="R25" s="140"/>
    </row>
    <row r="26" spans="2:18" ht="15" customHeight="1" thickBot="1" x14ac:dyDescent="0.35">
      <c r="B26" s="448">
        <v>110160</v>
      </c>
      <c r="C26" s="449"/>
      <c r="D26" s="8">
        <f>VLOOKUP(B26,'MAESTRA NO TOCAR'!A:B,2,0)</f>
        <v>347133</v>
      </c>
      <c r="E26" s="450" t="str">
        <f>VLOOKUP(B26,'MAESTRA NO TOCAR'!A:C,3,0)</f>
        <v>AGUJA HIPODERMICA 21X1 1/2 PULG</v>
      </c>
      <c r="F26" s="451"/>
      <c r="G26" s="8">
        <f>VLOOKUP(B26,'MAESTRA NO TOCAR'!A:D,4,0)</f>
        <v>3</v>
      </c>
      <c r="H26" s="8"/>
      <c r="I26" s="8"/>
      <c r="J26" s="9"/>
      <c r="K26" s="606" t="s">
        <v>56</v>
      </c>
      <c r="L26" s="607"/>
      <c r="M26" s="607"/>
      <c r="N26" s="607"/>
      <c r="O26" s="607"/>
      <c r="P26" s="607"/>
      <c r="Q26" s="607"/>
      <c r="R26" s="608"/>
    </row>
    <row r="27" spans="2:18" x14ac:dyDescent="0.3">
      <c r="B27" s="448">
        <v>156601</v>
      </c>
      <c r="C27" s="449"/>
      <c r="D27" s="8">
        <f>VLOOKUP(B27,'MAESTRA NO TOCAR'!A:B,2,0)</f>
        <v>354434</v>
      </c>
      <c r="E27" s="450" t="str">
        <f>VLOOKUP(B27,'MAESTRA NO TOCAR'!A:C,3,0)</f>
        <v>AGUJA HIPODERMICA 24G X 1 PULG</v>
      </c>
      <c r="F27" s="451"/>
      <c r="G27" s="8">
        <f>VLOOKUP(B27,'MAESTRA NO TOCAR'!A:D,4,0)</f>
        <v>3</v>
      </c>
      <c r="H27" s="8"/>
      <c r="I27" s="8"/>
      <c r="J27" s="9"/>
      <c r="K27" s="138">
        <v>107201</v>
      </c>
      <c r="L27" s="15">
        <f>VLOOKUP(K27,'MAESTRA NO TOCAR'!A:B,2,0)</f>
        <v>336701</v>
      </c>
      <c r="M27" s="139" t="str">
        <f>VLOOKUP(K27,'MAESTRA NO TOCAR'!A:C,3,0)</f>
        <v>TUBO ENDOTRAQUEAL CON BALON REF 86107 SOB 5.0FR</v>
      </c>
      <c r="N27" s="141"/>
      <c r="O27" s="15">
        <v>1</v>
      </c>
      <c r="P27" s="15"/>
      <c r="Q27" s="15"/>
      <c r="R27" s="142"/>
    </row>
    <row r="28" spans="2:18" x14ac:dyDescent="0.3">
      <c r="B28" s="448">
        <v>110163</v>
      </c>
      <c r="C28" s="449"/>
      <c r="D28" s="8">
        <f>VLOOKUP(B28,'MAESTRA NO TOCAR'!A:B,2,0)</f>
        <v>340847</v>
      </c>
      <c r="E28" s="450" t="str">
        <f>VLOOKUP(B28,'MAESTRA NO TOCAR'!A:C,3,0)</f>
        <v>AGUJA HIPODERMICA 23X1 PULG</v>
      </c>
      <c r="F28" s="451"/>
      <c r="G28" s="8">
        <f>VLOOKUP(B28,'MAESTRA NO TOCAR'!A:D,4,0)</f>
        <v>3</v>
      </c>
      <c r="H28" s="8"/>
      <c r="I28" s="8"/>
      <c r="J28" s="9"/>
      <c r="K28" s="118">
        <v>107202</v>
      </c>
      <c r="L28" s="8">
        <f>VLOOKUP(K28,'MAESTRA NO TOCAR'!A:B,2,0)</f>
        <v>336716</v>
      </c>
      <c r="M28" s="91" t="str">
        <f>VLOOKUP(K28,'MAESTRA NO TOCAR'!A:C,3,0)</f>
        <v>TUBO ENDOTRAQUEAL CON BALON REF 86108 SOB  5.5FR</v>
      </c>
      <c r="N28" s="92"/>
      <c r="O28" s="8">
        <v>1</v>
      </c>
      <c r="P28" s="8"/>
      <c r="Q28" s="8"/>
      <c r="R28" s="77"/>
    </row>
    <row r="29" spans="2:18" ht="13.5" thickBot="1" x14ac:dyDescent="0.35">
      <c r="B29" s="448">
        <v>110168</v>
      </c>
      <c r="C29" s="449"/>
      <c r="D29" s="8">
        <f>VLOOKUP(B29,'MAESTRA NO TOCAR'!A:B,2,0)</f>
        <v>346383</v>
      </c>
      <c r="E29" s="450" t="str">
        <f>VLOOKUP(B29,'MAESTRA NO TOCAR'!A:C,3,0)</f>
        <v>AGUJA HIPODERMICA 26X1/2</v>
      </c>
      <c r="F29" s="451"/>
      <c r="G29" s="8">
        <f>VLOOKUP(B29,'MAESTRA NO TOCAR'!A:D,4,0)</f>
        <v>3</v>
      </c>
      <c r="H29" s="10"/>
      <c r="I29" s="10"/>
      <c r="J29" s="11"/>
      <c r="K29" s="118">
        <v>107203</v>
      </c>
      <c r="L29" s="8">
        <f>VLOOKUP(K29,'MAESTRA NO TOCAR'!A:B,2,0)</f>
        <v>336712</v>
      </c>
      <c r="M29" s="91" t="str">
        <f>VLOOKUP(K29,'MAESTRA NO TOCAR'!A:C,3,0)</f>
        <v>TUBO ENDOTRAQUEAL CON BALON REF 86109 SOB 6.0FR</v>
      </c>
      <c r="N29" s="92"/>
      <c r="O29" s="8">
        <v>1</v>
      </c>
      <c r="P29" s="8"/>
      <c r="Q29" s="8"/>
      <c r="R29" s="77"/>
    </row>
    <row r="30" spans="2:18" ht="15.75" customHeight="1" thickBot="1" x14ac:dyDescent="0.35">
      <c r="B30" s="444">
        <v>159189</v>
      </c>
      <c r="C30" s="445"/>
      <c r="D30" s="66">
        <f>VLOOKUP(B30,'MAESTRA NO TOCAR'!A:B,2,0)</f>
        <v>354110</v>
      </c>
      <c r="E30" s="446" t="str">
        <f>VLOOKUP(B30,'MAESTRA NO TOCAR'!A:C,3,0)</f>
        <v>CATETER INTRAVENOSO PERIFERICO REF 38831214 INSYTE BD 22G X 1 PULG</v>
      </c>
      <c r="F30" s="447"/>
      <c r="G30" s="53">
        <f>VLOOKUP(B30,'MAESTRA NO TOCAR'!A:D,4,0)</f>
        <v>1</v>
      </c>
      <c r="H30" s="66"/>
      <c r="I30" s="66"/>
      <c r="J30" s="67"/>
      <c r="K30" s="455" t="s">
        <v>52</v>
      </c>
      <c r="L30" s="456"/>
      <c r="M30" s="456"/>
      <c r="N30" s="456"/>
      <c r="O30" s="456"/>
      <c r="P30" s="456"/>
      <c r="Q30" s="456"/>
      <c r="R30" s="457"/>
    </row>
    <row r="31" spans="2:18" x14ac:dyDescent="0.3">
      <c r="B31" s="444">
        <v>159191</v>
      </c>
      <c r="C31" s="445"/>
      <c r="D31" s="66">
        <f>VLOOKUP(B31,'MAESTRA NO TOCAR'!A:B,2,0)</f>
        <v>353935</v>
      </c>
      <c r="E31" s="446" t="str">
        <f>VLOOKUP(B31,'MAESTRA NO TOCAR'!A:C,3,0)</f>
        <v>CATETER INTRAVENOSO PERIFERIC REF 38831114 BD-INSYTE  No 24GA (0,7 X 19MM)</v>
      </c>
      <c r="F31" s="447"/>
      <c r="G31" s="53">
        <f>VLOOKUP(B31,'MAESTRA NO TOCAR'!A:D,4,0)</f>
        <v>1</v>
      </c>
      <c r="H31" s="66"/>
      <c r="I31" s="66"/>
      <c r="J31" s="67"/>
      <c r="K31" s="118" t="s">
        <v>7</v>
      </c>
      <c r="L31" s="8">
        <v>206938</v>
      </c>
      <c r="M31" s="91" t="s">
        <v>8</v>
      </c>
      <c r="N31" s="92"/>
      <c r="O31" s="8"/>
      <c r="P31" s="8"/>
      <c r="Q31" s="8"/>
      <c r="R31" s="9"/>
    </row>
    <row r="32" spans="2:18" x14ac:dyDescent="0.3">
      <c r="B32" s="448">
        <v>144372</v>
      </c>
      <c r="C32" s="449"/>
      <c r="D32" s="8">
        <f>VLOOKUP(B32,'MAESTRA NO TOCAR'!A:B,2,0)</f>
        <v>352856</v>
      </c>
      <c r="E32" s="450" t="str">
        <f>VLOOKUP(B32,'MAESTRA NO TOCAR'!A:C,3,0)</f>
        <v>ELECTRODO MONITOREO PED REF 31118733</v>
      </c>
      <c r="F32" s="451"/>
      <c r="G32" s="8">
        <f>VLOOKUP(B32,'MAESTRA NO TOCAR'!A:D,4,0)</f>
        <v>3</v>
      </c>
      <c r="H32" s="8"/>
      <c r="I32" s="8"/>
      <c r="J32" s="9"/>
      <c r="K32" s="118" t="s">
        <v>9</v>
      </c>
      <c r="L32" s="8">
        <v>203206</v>
      </c>
      <c r="M32" s="91" t="s">
        <v>10</v>
      </c>
      <c r="N32" s="92"/>
      <c r="O32" s="8"/>
      <c r="P32" s="8"/>
      <c r="Q32" s="8"/>
      <c r="R32" s="9"/>
    </row>
    <row r="33" spans="2:18" x14ac:dyDescent="0.3">
      <c r="B33" s="444">
        <v>23677</v>
      </c>
      <c r="C33" s="445"/>
      <c r="D33" s="66">
        <f>VLOOKUP(B33,'MAESTRA NO TOCAR'!A:B,2,0)</f>
        <v>301080</v>
      </c>
      <c r="E33" s="446" t="str">
        <f>VLOOKUP(B33,'MAESTRA NO TOCAR'!A:C,3,0)</f>
        <v>EQUIPO VENOCLISIS EN Y REF MRC0005P</v>
      </c>
      <c r="F33" s="447"/>
      <c r="G33" s="53">
        <f>VLOOKUP(B33,'MAESTRA NO TOCAR'!A:D,4,0)</f>
        <v>1</v>
      </c>
      <c r="H33" s="66"/>
      <c r="I33" s="66"/>
      <c r="J33" s="67"/>
      <c r="K33" s="118"/>
      <c r="L33" s="8"/>
      <c r="M33" s="91" t="s">
        <v>49</v>
      </c>
      <c r="N33" s="92"/>
      <c r="O33" s="8"/>
      <c r="P33" s="8"/>
      <c r="Q33" s="8"/>
      <c r="R33" s="9"/>
    </row>
    <row r="34" spans="2:18" ht="15" customHeight="1" x14ac:dyDescent="0.3">
      <c r="B34" s="448">
        <v>129438</v>
      </c>
      <c r="C34" s="449"/>
      <c r="D34" s="8">
        <f>VLOOKUP(B34,'MAESTRA NO TOCAR'!A:B,2,0)</f>
        <v>355073</v>
      </c>
      <c r="E34" s="450" t="str">
        <f>VLOOKUP(B34,'MAESTRA NO TOCAR'!A:C,3,0)</f>
        <v>GASA ESTERIL CIRUG RADIO-OPACA REF 0384  3X3(7.5X7.5)CM</v>
      </c>
      <c r="F34" s="451"/>
      <c r="G34" s="8">
        <v>5</v>
      </c>
      <c r="H34" s="8"/>
      <c r="I34" s="8"/>
      <c r="J34" s="121"/>
      <c r="K34" s="118"/>
      <c r="L34" s="8"/>
      <c r="M34" s="91" t="s">
        <v>32</v>
      </c>
      <c r="N34" s="92"/>
      <c r="O34" s="8"/>
      <c r="P34" s="8"/>
      <c r="Q34" s="8"/>
      <c r="R34" s="9"/>
    </row>
    <row r="35" spans="2:18" ht="15" customHeight="1" x14ac:dyDescent="0.3">
      <c r="B35" s="448">
        <v>47195</v>
      </c>
      <c r="C35" s="449"/>
      <c r="D35" s="8">
        <f>VLOOKUP(B35,'MAESTRA NO TOCAR'!A:B,2,0)</f>
        <v>308282</v>
      </c>
      <c r="E35" s="450" t="str">
        <f>VLOOKUP(B35,'MAESTRA NO TOCAR'!A:C,3,0)</f>
        <v>GASA PRECOR NO TEJ EST REF 1814502  7.5CM X 7.5CM</v>
      </c>
      <c r="F35" s="451"/>
      <c r="G35" s="8">
        <v>3</v>
      </c>
      <c r="H35" s="8"/>
      <c r="I35" s="8"/>
      <c r="J35" s="8"/>
      <c r="K35" s="118"/>
      <c r="L35" s="8"/>
      <c r="M35" s="91" t="s">
        <v>67</v>
      </c>
      <c r="N35" s="92"/>
      <c r="O35" s="8"/>
      <c r="P35" s="8"/>
      <c r="Q35" s="8"/>
      <c r="R35" s="9"/>
    </row>
    <row r="36" spans="2:18" x14ac:dyDescent="0.3">
      <c r="B36" s="448">
        <v>108333</v>
      </c>
      <c r="C36" s="449"/>
      <c r="D36" s="8">
        <f>VLOOKUP(B36,'MAESTRA NO TOCAR'!A:B,2,0)</f>
        <v>348035</v>
      </c>
      <c r="E36" s="450" t="str">
        <f>VLOOKUP(B36,'MAESTRA NO TOCAR'!A:C,3,0)</f>
        <v>GUANTE ESTERIL LATEX S/TALCO REF GULS001  TALLA 6.5</v>
      </c>
      <c r="F36" s="451"/>
      <c r="G36" s="8">
        <v>3</v>
      </c>
      <c r="H36" s="8"/>
      <c r="I36" s="8"/>
      <c r="J36" s="8"/>
      <c r="K36" s="118"/>
      <c r="L36" s="8"/>
      <c r="M36" s="91" t="s">
        <v>14</v>
      </c>
      <c r="N36" s="92"/>
      <c r="O36" s="8"/>
      <c r="P36" s="8"/>
      <c r="Q36" s="8"/>
      <c r="R36" s="9"/>
    </row>
    <row r="37" spans="2:18" x14ac:dyDescent="0.3">
      <c r="B37" s="448">
        <v>108334</v>
      </c>
      <c r="C37" s="449"/>
      <c r="D37" s="8">
        <f>VLOOKUP(B37,'MAESTRA NO TOCAR'!A:B,2,0)</f>
        <v>343483</v>
      </c>
      <c r="E37" s="450" t="str">
        <f>VLOOKUP(B37,'MAESTRA NO TOCAR'!A:C,3,0)</f>
        <v>GUANTE ESTERIL LATEX REF GULS002 ALFASAFE  TALLA 7.0</v>
      </c>
      <c r="F37" s="451"/>
      <c r="G37" s="8">
        <v>3</v>
      </c>
      <c r="H37" s="8"/>
      <c r="I37" s="8"/>
      <c r="J37" s="8"/>
      <c r="K37" s="118"/>
      <c r="L37" s="8"/>
      <c r="M37" s="91" t="s">
        <v>33</v>
      </c>
      <c r="N37" s="92"/>
      <c r="O37" s="8"/>
      <c r="P37" s="8"/>
      <c r="Q37" s="8"/>
      <c r="R37" s="9"/>
    </row>
    <row r="38" spans="2:18" x14ac:dyDescent="0.3">
      <c r="B38" s="448">
        <v>38008</v>
      </c>
      <c r="C38" s="449"/>
      <c r="D38" s="8">
        <f>VLOOKUP(B38,'MAESTRA NO TOCAR'!A:B,2,0)</f>
        <v>307771</v>
      </c>
      <c r="E38" s="450" t="str">
        <f>VLOOKUP(B38,'MAESTRA NO TOCAR'!A:C,3,0)</f>
        <v>GUANTE QUIRURGICO  CAJ X 50 PRECISSION  No. 7.5 BN EXENTO-DC.417/2020</v>
      </c>
      <c r="F38" s="451"/>
      <c r="G38" s="8">
        <v>3</v>
      </c>
      <c r="H38" s="8"/>
      <c r="I38" s="8"/>
      <c r="J38" s="8"/>
      <c r="K38" s="118"/>
      <c r="L38" s="8"/>
      <c r="M38" s="91" t="s">
        <v>41</v>
      </c>
      <c r="N38" s="92"/>
      <c r="O38" s="8"/>
      <c r="P38" s="8"/>
      <c r="Q38" s="8"/>
      <c r="R38" s="9"/>
    </row>
    <row r="39" spans="2:18" x14ac:dyDescent="0.3">
      <c r="B39" s="448">
        <v>161854</v>
      </c>
      <c r="C39" s="449"/>
      <c r="D39" s="8">
        <f>VLOOKUP(B39,'MAESTRA NO TOCAR'!A:B,2,0)</f>
        <v>358497</v>
      </c>
      <c r="E39" s="450" t="str">
        <f>VLOOKUP(B39,'MAESTRA NO TOCAR'!A:C,3,0)</f>
        <v>GUANTE QUIRURGICO DE LATEX REF 2D72N80X PROTEXIS  8</v>
      </c>
      <c r="F39" s="451"/>
      <c r="G39" s="8">
        <f>VLOOKUP(B39,'MAESTRA NO TOCAR'!A:D,4,0)</f>
        <v>3</v>
      </c>
      <c r="H39" s="10"/>
      <c r="I39" s="10"/>
      <c r="J39" s="11"/>
      <c r="K39" s="118"/>
      <c r="L39" s="8"/>
      <c r="M39" s="91" t="s">
        <v>75</v>
      </c>
      <c r="N39" s="92"/>
      <c r="O39" s="8"/>
      <c r="P39" s="8"/>
      <c r="Q39" s="8"/>
      <c r="R39" s="9"/>
    </row>
    <row r="40" spans="2:18" x14ac:dyDescent="0.3">
      <c r="B40" s="460"/>
      <c r="C40" s="461"/>
      <c r="D40" s="56">
        <f>VLOOKUP(B40,'MAESTRA NO TOCAR'!A:B,2,0)</f>
        <v>0</v>
      </c>
      <c r="E40" s="458" t="str">
        <f>VLOOKUP(B40,'MAESTRA NO TOCAR'!A:C,3,0)</f>
        <v>ARTROSCOPIO</v>
      </c>
      <c r="F40" s="459"/>
      <c r="G40" s="56">
        <f>VLOOKUP(B40,'MAESTRA NO TOCAR'!A:D,4,0)</f>
        <v>0</v>
      </c>
      <c r="H40" s="56"/>
      <c r="I40" s="56"/>
      <c r="J40" s="57"/>
      <c r="K40" s="118"/>
      <c r="L40" s="8"/>
      <c r="M40" s="91" t="s">
        <v>74</v>
      </c>
      <c r="N40" s="92"/>
      <c r="O40" s="8"/>
      <c r="P40" s="8"/>
      <c r="Q40" s="8"/>
      <c r="R40" s="9"/>
    </row>
    <row r="41" spans="2:18" ht="13.5" thickBot="1" x14ac:dyDescent="0.35">
      <c r="B41" s="460"/>
      <c r="C41" s="461"/>
      <c r="D41" s="56">
        <f>VLOOKUP(B41,'MAESTRA NO TOCAR'!A:B,2,0)</f>
        <v>0</v>
      </c>
      <c r="E41" s="458" t="str">
        <f>VLOOKUP(B41,'MAESTRA NO TOCAR'!A:C,3,0)</f>
        <v>ARTROSCOPIO</v>
      </c>
      <c r="F41" s="459"/>
      <c r="G41" s="56">
        <f>VLOOKUP(B41,'MAESTRA NO TOCAR'!A:D,4,0)</f>
        <v>0</v>
      </c>
      <c r="H41" s="56"/>
      <c r="I41" s="56"/>
      <c r="J41" s="57"/>
      <c r="K41" s="118"/>
      <c r="L41" s="8"/>
      <c r="M41" s="91" t="s">
        <v>73</v>
      </c>
      <c r="N41" s="92"/>
      <c r="O41" s="8"/>
      <c r="P41" s="8"/>
      <c r="Q41" s="8"/>
      <c r="R41" s="9"/>
    </row>
    <row r="42" spans="2:18" ht="13.5" thickBot="1" x14ac:dyDescent="0.35">
      <c r="B42" s="448">
        <v>22297</v>
      </c>
      <c r="C42" s="449"/>
      <c r="D42" s="8">
        <f>VLOOKUP(B42,'MAESTRA NO TOCAR'!A:B,2,0)</f>
        <v>300750</v>
      </c>
      <c r="E42" s="450" t="str">
        <f>VLOOKUP(B42,'MAESTRA NO TOCAR'!A:C,3,0)</f>
        <v>JERINGA DESECHABLE REF 308612 BD 3ML - 21G X 1 1/2 PULG</v>
      </c>
      <c r="F42" s="451"/>
      <c r="G42" s="8">
        <f>VLOOKUP(B42,'MAESTRA NO TOCAR'!A:D,4,0)</f>
        <v>4</v>
      </c>
      <c r="H42" s="10"/>
      <c r="I42" s="10"/>
      <c r="J42" s="11"/>
      <c r="K42" s="455" t="s">
        <v>110</v>
      </c>
      <c r="L42" s="456"/>
      <c r="M42" s="456"/>
      <c r="N42" s="456"/>
      <c r="O42" s="456"/>
      <c r="P42" s="456"/>
      <c r="Q42" s="456"/>
      <c r="R42" s="457"/>
    </row>
    <row r="43" spans="2:18" x14ac:dyDescent="0.3">
      <c r="B43" s="444">
        <v>22071</v>
      </c>
      <c r="C43" s="445"/>
      <c r="D43" s="66">
        <f>VLOOKUP(B43,'MAESTRA NO TOCAR'!A:B,2,0)</f>
        <v>310186</v>
      </c>
      <c r="E43" s="446" t="str">
        <f>VLOOKUP(B43,'MAESTRA NO TOCAR'!A:C,3,0)</f>
        <v xml:space="preserve">JERINGA A 3 PARTES CON AGUJA  5ML </v>
      </c>
      <c r="F43" s="447"/>
      <c r="G43" s="53">
        <f>VLOOKUP(B43,'MAESTRA NO TOCAR'!A:D,4,0)</f>
        <v>4</v>
      </c>
      <c r="H43" s="66"/>
      <c r="I43" s="66"/>
      <c r="J43" s="67"/>
      <c r="K43" s="117">
        <v>383519</v>
      </c>
      <c r="L43" s="5">
        <f>VLOOKUP(K43,'MAESTRA NO TOCAR'!A:B,2,0)</f>
        <v>105384</v>
      </c>
      <c r="M43" s="97" t="str">
        <f>VLOOKUP(K43,'MAESTRA NO TOCAR'!A:C,3,0)</f>
        <v>MIDAZOLAM 15MG/3ML(5MG/ML) SOL INY INST</v>
      </c>
      <c r="N43" s="98"/>
      <c r="O43" s="5">
        <v>1</v>
      </c>
      <c r="P43" s="5"/>
      <c r="Q43" s="5"/>
      <c r="R43" s="128"/>
    </row>
    <row r="44" spans="2:18" ht="15.75" customHeight="1" x14ac:dyDescent="0.3">
      <c r="B44" s="448">
        <v>22303</v>
      </c>
      <c r="C44" s="449"/>
      <c r="D44" s="8">
        <f>VLOOKUP(B44,'MAESTRA NO TOCAR'!A:B,2,0)</f>
        <v>300752</v>
      </c>
      <c r="E44" s="450" t="str">
        <f>VLOOKUP(B44,'MAESTRA NO TOCAR'!A:C,3,0)</f>
        <v>JERINGA DESECHABLE REF 302499 BD 10ML - 21G X 1 1/2</v>
      </c>
      <c r="F44" s="451"/>
      <c r="G44" s="8">
        <f>VLOOKUP(B44,'MAESTRA NO TOCAR'!A:D,4,0)</f>
        <v>4</v>
      </c>
      <c r="H44" s="8"/>
      <c r="I44" s="8"/>
      <c r="J44" s="9"/>
      <c r="K44" s="118">
        <v>162397</v>
      </c>
      <c r="L44" s="8">
        <f>VLOOKUP(K44,'MAESTRA NO TOCAR'!A:B,2,0)</f>
        <v>105312</v>
      </c>
      <c r="M44" s="91" t="str">
        <f>VLOOKUP(K44,'MAESTRA NO TOCAR'!A:C,3,0)</f>
        <v>FENTANILO 0.1MG/2ML(0.05MG/ML) SOL INY</v>
      </c>
      <c r="N44" s="92"/>
      <c r="O44" s="8">
        <v>1</v>
      </c>
      <c r="P44" s="8"/>
      <c r="Q44" s="8"/>
      <c r="R44" s="77"/>
    </row>
    <row r="45" spans="2:18" ht="15" customHeight="1" x14ac:dyDescent="0.3">
      <c r="B45" s="448">
        <v>101468</v>
      </c>
      <c r="C45" s="449"/>
      <c r="D45" s="8">
        <f>VLOOKUP(B45,'MAESTRA NO TOCAR'!A:B,2,0)</f>
        <v>321636</v>
      </c>
      <c r="E45" s="450" t="str">
        <f>VLOOKUP(B45,'MAESTRA NO TOCAR'!A:C,3,0)</f>
        <v>MASCARA OXIGENO REF 63-406 GLOBAL HEALTH CARE  PEDIATRICA</v>
      </c>
      <c r="F45" s="451"/>
      <c r="G45" s="8">
        <f>VLOOKUP(B45,'MAESTRA NO TOCAR'!A:D,4,0)</f>
        <v>1</v>
      </c>
      <c r="H45" s="8"/>
      <c r="I45" s="8"/>
      <c r="J45" s="9"/>
      <c r="K45" s="118">
        <v>30164</v>
      </c>
      <c r="L45" s="8">
        <f>VLOOKUP(K45,'MAESTRA NO TOCAR'!A:B,2,0)</f>
        <v>100507</v>
      </c>
      <c r="M45" s="91" t="str">
        <f>VLOOKUP(K45,'MAESTRA NO TOCAR'!A:C,3,0)</f>
        <v>388908 MORFINA CLORHIDRATO 10MG/ML SOL INY 1ML</v>
      </c>
      <c r="N45" s="92"/>
      <c r="O45" s="8">
        <v>1</v>
      </c>
      <c r="P45" s="8"/>
      <c r="Q45" s="8"/>
      <c r="R45" s="77"/>
    </row>
    <row r="46" spans="2:18" x14ac:dyDescent="0.3">
      <c r="B46" s="448">
        <v>25700</v>
      </c>
      <c r="C46" s="449"/>
      <c r="D46" s="8">
        <f>VLOOKUP(B46,'MAESTRA NO TOCAR'!A:B,2,0)</f>
        <v>300302</v>
      </c>
      <c r="E46" s="450" t="str">
        <f>VLOOKUP(B46,'MAESTRA NO TOCAR'!A:C,3,0)</f>
        <v>SONDA NELATON REF SN6 SOB X 1 MEDEX  6FR</v>
      </c>
      <c r="F46" s="451"/>
      <c r="G46" s="8">
        <f>VLOOKUP(B46,'MAESTRA NO TOCAR'!A:D,4,0)</f>
        <v>1</v>
      </c>
      <c r="H46" s="8"/>
      <c r="I46" s="8"/>
      <c r="J46" s="9"/>
      <c r="K46" s="118">
        <v>122716</v>
      </c>
      <c r="L46" s="8">
        <f>VLOOKUP(K46,'MAESTRA NO TOCAR'!A:B,2,0)</f>
        <v>211300</v>
      </c>
      <c r="M46" s="91" t="str">
        <f>VLOOKUP(K46,'MAESTRA NO TOCAR'!A:C,3,0)</f>
        <v>OXYRAPID 10MG/ML SOL INY  CAJ X 5AMP X 1ML</v>
      </c>
      <c r="N46" s="92"/>
      <c r="O46" s="8">
        <v>1</v>
      </c>
      <c r="P46" s="8"/>
      <c r="Q46" s="8"/>
      <c r="R46" s="77"/>
    </row>
    <row r="47" spans="2:18" x14ac:dyDescent="0.3">
      <c r="B47" s="448"/>
      <c r="C47" s="449"/>
      <c r="D47" s="8"/>
      <c r="E47" s="450"/>
      <c r="F47" s="451"/>
      <c r="G47" s="8"/>
      <c r="H47" s="8"/>
      <c r="I47" s="8"/>
      <c r="J47" s="9"/>
      <c r="K47" s="118">
        <v>158717</v>
      </c>
      <c r="L47" s="8">
        <f>VLOOKUP(K47,'MAESTRA NO TOCAR'!A:B,2,0)</f>
        <v>213431</v>
      </c>
      <c r="M47" s="91" t="str">
        <f>VLOOKUP(K47,'MAESTRA NO TOCAR'!A:C,3,0)</f>
        <v>ULTIVA 2MG POLV INY  CAJ X 5VIAL</v>
      </c>
      <c r="N47" s="92"/>
      <c r="O47" s="8">
        <v>1</v>
      </c>
      <c r="P47" s="8"/>
      <c r="Q47" s="8"/>
      <c r="R47" s="77"/>
    </row>
    <row r="48" spans="2:18" x14ac:dyDescent="0.3">
      <c r="B48" s="448"/>
      <c r="C48" s="449"/>
      <c r="D48" s="8"/>
      <c r="E48" s="450"/>
      <c r="F48" s="451"/>
      <c r="G48" s="8"/>
      <c r="H48" s="8"/>
      <c r="I48" s="8"/>
      <c r="J48" s="9"/>
      <c r="K48" s="118">
        <v>168939</v>
      </c>
      <c r="L48" s="8">
        <f>VLOOKUP(K48,'MAESTRA NO TOCAR'!A:B,2,0)</f>
        <v>105394</v>
      </c>
      <c r="M48" s="91" t="str">
        <f>VLOOKUP(K48,'MAESTRA NO TOCAR'!A:C,3,0)</f>
        <v>CLINDAMICINA 600MG/4ML(150MG/ML) SOL INY INST</v>
      </c>
      <c r="N48" s="92"/>
      <c r="O48" s="119">
        <v>1</v>
      </c>
      <c r="P48" s="8"/>
      <c r="Q48" s="8"/>
      <c r="R48" s="77"/>
    </row>
    <row r="49" spans="2:18" x14ac:dyDescent="0.3">
      <c r="B49" s="448"/>
      <c r="C49" s="449"/>
      <c r="D49" s="8"/>
      <c r="E49" s="450"/>
      <c r="F49" s="451"/>
      <c r="G49" s="8"/>
      <c r="H49" s="10"/>
      <c r="I49" s="10"/>
      <c r="J49" s="11"/>
      <c r="K49" s="118">
        <v>51736</v>
      </c>
      <c r="L49" s="8">
        <f>VLOOKUP(K49,'MAESTRA NO TOCAR'!A:B,2,0)</f>
        <v>101533</v>
      </c>
      <c r="M49" s="91" t="str">
        <f>VLOOKUP(K49,'MAESTRA NO TOCAR'!A:C,3,0)</f>
        <v>DICLOFENACO 75MG/3ML(25MG/ML) SOL INY INST</v>
      </c>
      <c r="N49" s="92"/>
      <c r="O49" s="119">
        <v>1</v>
      </c>
      <c r="P49" s="8"/>
      <c r="Q49" s="8"/>
      <c r="R49" s="77"/>
    </row>
    <row r="50" spans="2:18" x14ac:dyDescent="0.3">
      <c r="B50" s="448"/>
      <c r="C50" s="449"/>
      <c r="D50" s="8"/>
      <c r="E50" s="450"/>
      <c r="F50" s="451"/>
      <c r="G50" s="8"/>
      <c r="H50" s="8"/>
      <c r="I50" s="8"/>
      <c r="J50" s="9"/>
      <c r="K50" s="118">
        <v>123968</v>
      </c>
      <c r="L50" s="8">
        <f>VLOOKUP(K50,'MAESTRA NO TOCAR'!A:B,2,0)</f>
        <v>211644</v>
      </c>
      <c r="M50" s="91" t="str">
        <f>VLOOKUP(K50,'MAESTRA NO TOCAR'!A:C,3,0)</f>
        <v>BACTRODERM 10% SOL TOP INST FCO X 60ML</v>
      </c>
      <c r="N50" s="92"/>
      <c r="O50" s="8"/>
      <c r="P50" s="8"/>
      <c r="Q50" s="8"/>
      <c r="R50" s="77"/>
    </row>
    <row r="51" spans="2:18" ht="13.5" thickBot="1" x14ac:dyDescent="0.35">
      <c r="B51" s="448"/>
      <c r="C51" s="449"/>
      <c r="D51" s="8"/>
      <c r="E51" s="450"/>
      <c r="F51" s="451"/>
      <c r="G51" s="8"/>
      <c r="H51" s="8"/>
      <c r="I51" s="8"/>
      <c r="J51" s="9"/>
      <c r="K51" s="118">
        <v>30766</v>
      </c>
      <c r="L51" s="8">
        <f>VLOOKUP(K51,'MAESTRA NO TOCAR'!A:B,2,0)</f>
        <v>200748</v>
      </c>
      <c r="M51" s="91" t="str">
        <f>VLOOKUP(K51,'MAESTRA NO TOCAR'!A:C,3,0)</f>
        <v>IODIGER ESPUMA 8% ESPUM TOP  FCO X 120ML</v>
      </c>
      <c r="N51" s="92"/>
      <c r="O51" s="8"/>
      <c r="P51" s="8"/>
      <c r="Q51" s="8"/>
      <c r="R51" s="77"/>
    </row>
    <row r="52" spans="2:18" ht="13.5" thickBot="1" x14ac:dyDescent="0.35">
      <c r="B52" s="466" t="s">
        <v>71</v>
      </c>
      <c r="C52" s="467"/>
      <c r="D52" s="468"/>
      <c r="E52" s="59"/>
      <c r="F52" s="59"/>
      <c r="G52" s="60"/>
      <c r="H52" s="60"/>
      <c r="I52" s="60"/>
      <c r="J52" s="61"/>
      <c r="K52" s="118">
        <v>19515</v>
      </c>
      <c r="L52" s="8">
        <f>VLOOKUP(K52,'MAESTRA NO TOCAR'!A:B,2,0)</f>
        <v>200998</v>
      </c>
      <c r="M52" s="91" t="str">
        <f>VLOOKUP(K52,'MAESTRA NO TOCAR'!A:C,3,0)</f>
        <v>KENACORT AIA 50MG/5ML(10MG/ML) SUSP INY</v>
      </c>
      <c r="N52" s="92"/>
      <c r="O52" s="8"/>
      <c r="P52" s="8"/>
      <c r="Q52" s="8"/>
      <c r="R52" s="77"/>
    </row>
    <row r="53" spans="2:18" x14ac:dyDescent="0.3">
      <c r="B53" s="469" t="s">
        <v>37</v>
      </c>
      <c r="C53" s="470"/>
      <c r="D53" s="470"/>
      <c r="E53" s="470"/>
      <c r="F53" s="470"/>
      <c r="G53" s="470"/>
      <c r="H53" s="470"/>
      <c r="I53" s="470"/>
      <c r="J53" s="471"/>
      <c r="K53" s="118">
        <v>388781</v>
      </c>
      <c r="L53" s="8">
        <f>VLOOKUP(K53,'MAESTRA NO TOCAR'!A:B,2,0)</f>
        <v>310713</v>
      </c>
      <c r="M53" s="91" t="str">
        <f>VLOOKUP(K53,'MAESTRA NO TOCAR'!A:C,3,0)</f>
        <v>QUIRUCIDAL (0.05+4)% SOL TOP CAJ X 24FCO X 120ML</v>
      </c>
      <c r="N53" s="92"/>
      <c r="O53" s="8">
        <v>1</v>
      </c>
      <c r="P53" s="8"/>
      <c r="Q53" s="8"/>
      <c r="R53" s="77"/>
    </row>
    <row r="54" spans="2:18" ht="15" customHeight="1" thickBot="1" x14ac:dyDescent="0.35">
      <c r="B54" s="472"/>
      <c r="C54" s="473"/>
      <c r="D54" s="473"/>
      <c r="E54" s="473"/>
      <c r="F54" s="473"/>
      <c r="G54" s="473"/>
      <c r="H54" s="473"/>
      <c r="I54" s="473"/>
      <c r="J54" s="474"/>
      <c r="K54" s="118">
        <v>388785</v>
      </c>
      <c r="L54" s="8">
        <f>VLOOKUP(K54,'MAESTRA NO TOCAR'!A:B,2,0)</f>
        <v>301791</v>
      </c>
      <c r="M54" s="91" t="str">
        <f>VLOOKUP(K54,'MAESTRA NO TOCAR'!A:C,3,0)</f>
        <v>QUIRUCIDAL VERDE (1+4)% JAB LIQ 120ML</v>
      </c>
      <c r="N54" s="92"/>
      <c r="O54" s="8">
        <v>1</v>
      </c>
      <c r="P54" s="8"/>
      <c r="Q54" s="8"/>
      <c r="R54" s="77"/>
    </row>
    <row r="55" spans="2:18" x14ac:dyDescent="0.3">
      <c r="B55" s="469" t="s">
        <v>38</v>
      </c>
      <c r="C55" s="470"/>
      <c r="D55" s="470"/>
      <c r="E55" s="470"/>
      <c r="F55" s="470"/>
      <c r="G55" s="470"/>
      <c r="H55" s="470"/>
      <c r="I55" s="470"/>
      <c r="J55" s="471"/>
      <c r="K55" s="118">
        <v>22002</v>
      </c>
      <c r="L55" s="8">
        <f>VLOOKUP(K55,'MAESTRA NO TOCAR'!A:B,2,0)</f>
        <v>203253</v>
      </c>
      <c r="M55" s="91" t="str">
        <f>VLOOKUP(K55,'MAESTRA NO TOCAR'!A:C,3,0)</f>
        <v>ROXICAINA CE 200MG/20ML(1%)+1:200000 SOL INY  FCO X 20ML</v>
      </c>
      <c r="N55" s="92"/>
      <c r="O55" s="8"/>
      <c r="P55" s="8"/>
      <c r="Q55" s="8"/>
      <c r="R55" s="77"/>
    </row>
    <row r="56" spans="2:18" ht="15" customHeight="1" thickBot="1" x14ac:dyDescent="0.35">
      <c r="B56" s="472"/>
      <c r="C56" s="473"/>
      <c r="D56" s="473"/>
      <c r="E56" s="473"/>
      <c r="F56" s="473"/>
      <c r="G56" s="473"/>
      <c r="H56" s="473"/>
      <c r="I56" s="473"/>
      <c r="J56" s="474"/>
      <c r="K56" s="125">
        <v>22004</v>
      </c>
      <c r="L56" s="17">
        <f>VLOOKUP(K56,'MAESTRA NO TOCAR'!A:B,2,0)</f>
        <v>203255</v>
      </c>
      <c r="M56" s="101" t="str">
        <f>VLOOKUP(K56,'MAESTRA NO TOCAR'!A:C,3,0)</f>
        <v>ROXICAINA CE 400MG/20ML(2%)+1:200000 SOL INY  FCO X 20ML</v>
      </c>
      <c r="N56" s="102"/>
      <c r="O56" s="17"/>
      <c r="P56" s="17"/>
      <c r="Q56" s="17"/>
      <c r="R56" s="78"/>
    </row>
  </sheetData>
  <mergeCells count="110">
    <mergeCell ref="J8:M8"/>
    <mergeCell ref="B55:J56"/>
    <mergeCell ref="F4:M5"/>
    <mergeCell ref="K7:L7"/>
    <mergeCell ref="N7:R7"/>
    <mergeCell ref="N8:R8"/>
    <mergeCell ref="O9:R9"/>
    <mergeCell ref="B40:C40"/>
    <mergeCell ref="B47:C47"/>
    <mergeCell ref="E47:F47"/>
    <mergeCell ref="B48:C48"/>
    <mergeCell ref="E48:F48"/>
    <mergeCell ref="B46:C46"/>
    <mergeCell ref="E46:F46"/>
    <mergeCell ref="B44:C44"/>
    <mergeCell ref="E44:F44"/>
    <mergeCell ref="B45:C45"/>
    <mergeCell ref="E45:F45"/>
    <mergeCell ref="B41:C41"/>
    <mergeCell ref="B10:D10"/>
    <mergeCell ref="E10:F10"/>
    <mergeCell ref="B11:D11"/>
    <mergeCell ref="E11:F11"/>
    <mergeCell ref="K10:M10"/>
    <mergeCell ref="O10:R10"/>
    <mergeCell ref="J11:M11"/>
    <mergeCell ref="N11:R11"/>
    <mergeCell ref="B23:C23"/>
    <mergeCell ref="E23:F23"/>
    <mergeCell ref="E14:F14"/>
    <mergeCell ref="E40:F40"/>
    <mergeCell ref="K26:R26"/>
    <mergeCell ref="K22:R22"/>
    <mergeCell ref="B27:C27"/>
    <mergeCell ref="E27:F27"/>
    <mergeCell ref="B28:C28"/>
    <mergeCell ref="E28:F28"/>
    <mergeCell ref="E31:F31"/>
    <mergeCell ref="C7:D7"/>
    <mergeCell ref="B8:D8"/>
    <mergeCell ref="E8:F9"/>
    <mergeCell ref="B12:R12"/>
    <mergeCell ref="M13:N13"/>
    <mergeCell ref="B22:C22"/>
    <mergeCell ref="E22:F22"/>
    <mergeCell ref="B20:C20"/>
    <mergeCell ref="E20:F20"/>
    <mergeCell ref="B21:C21"/>
    <mergeCell ref="E21:F21"/>
    <mergeCell ref="B19:C19"/>
    <mergeCell ref="E19:F19"/>
    <mergeCell ref="E16:F16"/>
    <mergeCell ref="B17:C17"/>
    <mergeCell ref="E17:F17"/>
    <mergeCell ref="B18:C18"/>
    <mergeCell ref="E18:F18"/>
    <mergeCell ref="B13:C13"/>
    <mergeCell ref="E13:F13"/>
    <mergeCell ref="B15:C15"/>
    <mergeCell ref="E15:F15"/>
    <mergeCell ref="B16:C16"/>
    <mergeCell ref="B14:C14"/>
    <mergeCell ref="E43:F43"/>
    <mergeCell ref="F7:I7"/>
    <mergeCell ref="G8:I8"/>
    <mergeCell ref="G9:I9"/>
    <mergeCell ref="G10:I10"/>
    <mergeCell ref="G11:I11"/>
    <mergeCell ref="B36:C36"/>
    <mergeCell ref="E36:F36"/>
    <mergeCell ref="B37:C37"/>
    <mergeCell ref="E37:F37"/>
    <mergeCell ref="B33:C33"/>
    <mergeCell ref="E33:F33"/>
    <mergeCell ref="E35:F35"/>
    <mergeCell ref="E34:F34"/>
    <mergeCell ref="B35:C35"/>
    <mergeCell ref="B34:C34"/>
    <mergeCell ref="B25:C25"/>
    <mergeCell ref="E25:F25"/>
    <mergeCell ref="B26:C26"/>
    <mergeCell ref="E26:F26"/>
    <mergeCell ref="B24:C24"/>
    <mergeCell ref="E24:F24"/>
    <mergeCell ref="E30:F30"/>
    <mergeCell ref="B31:C31"/>
    <mergeCell ref="F6:R6"/>
    <mergeCell ref="B52:D52"/>
    <mergeCell ref="B53:J54"/>
    <mergeCell ref="K30:R30"/>
    <mergeCell ref="B32:C32"/>
    <mergeCell ref="E32:F32"/>
    <mergeCell ref="B29:C29"/>
    <mergeCell ref="E29:F29"/>
    <mergeCell ref="B38:C38"/>
    <mergeCell ref="E38:F38"/>
    <mergeCell ref="E39:F39"/>
    <mergeCell ref="B39:C39"/>
    <mergeCell ref="B30:C30"/>
    <mergeCell ref="B49:C49"/>
    <mergeCell ref="E49:F49"/>
    <mergeCell ref="B50:C50"/>
    <mergeCell ref="E50:F50"/>
    <mergeCell ref="B51:C51"/>
    <mergeCell ref="E51:F51"/>
    <mergeCell ref="K42:R42"/>
    <mergeCell ref="E41:F41"/>
    <mergeCell ref="B42:C42"/>
    <mergeCell ref="E42:F42"/>
    <mergeCell ref="B43:C43"/>
  </mergeCells>
  <printOptions horizontalCentered="1" verticalCentered="1"/>
  <pageMargins left="0" right="0" top="0" bottom="0" header="0" footer="0"/>
  <pageSetup paperSize="9" scale="7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B3:R59"/>
  <sheetViews>
    <sheetView zoomScale="80" zoomScaleNormal="80" workbookViewId="0">
      <selection activeCell="J10" sqref="J10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8" ht="12.75" customHeight="1" x14ac:dyDescent="0.3">
      <c r="G3" s="40"/>
      <c r="H3" s="40"/>
      <c r="I3" s="40"/>
      <c r="J3" s="40"/>
      <c r="K3" s="40"/>
      <c r="L3" s="40"/>
      <c r="M3" s="40"/>
    </row>
    <row r="4" spans="2:18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8" x14ac:dyDescent="0.3">
      <c r="F5" s="475"/>
      <c r="G5" s="475"/>
      <c r="H5" s="475"/>
      <c r="I5" s="475"/>
      <c r="J5" s="475"/>
      <c r="K5" s="475"/>
      <c r="L5" s="475"/>
      <c r="M5" s="475"/>
    </row>
    <row r="6" spans="2:18" ht="13.5" thickBot="1" x14ac:dyDescent="0.35">
      <c r="F6" s="438" t="s">
        <v>500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2:18" ht="16.5" customHeight="1" thickBot="1" x14ac:dyDescent="0.35">
      <c r="B7" s="105" t="s">
        <v>17</v>
      </c>
      <c r="C7" s="476"/>
      <c r="D7" s="477"/>
      <c r="E7" s="106" t="s">
        <v>16</v>
      </c>
      <c r="F7" s="382"/>
      <c r="G7" s="383"/>
      <c r="H7" s="383"/>
      <c r="I7" s="383"/>
      <c r="J7" s="129" t="s">
        <v>111</v>
      </c>
      <c r="K7" s="423"/>
      <c r="L7" s="424"/>
      <c r="M7" s="62" t="s">
        <v>39</v>
      </c>
      <c r="N7" s="452"/>
      <c r="O7" s="453"/>
      <c r="P7" s="453"/>
      <c r="Q7" s="453"/>
      <c r="R7" s="454"/>
    </row>
    <row r="8" spans="2:18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130"/>
      <c r="K8" s="130"/>
      <c r="L8" s="130"/>
      <c r="M8" s="131"/>
      <c r="N8" s="494" t="s">
        <v>115</v>
      </c>
      <c r="O8" s="495"/>
      <c r="P8" s="495"/>
      <c r="Q8" s="495"/>
      <c r="R8" s="496"/>
    </row>
    <row r="9" spans="2:18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8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8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51</v>
      </c>
      <c r="O11" s="483"/>
      <c r="P11" s="483"/>
      <c r="Q11" s="483"/>
      <c r="R11" s="510"/>
    </row>
    <row r="12" spans="2:18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8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</row>
    <row r="14" spans="2:18" x14ac:dyDescent="0.3">
      <c r="B14" s="448">
        <v>110940</v>
      </c>
      <c r="C14" s="449"/>
      <c r="D14" s="8">
        <f>VLOOKUP(B14,'MAESTRA NO TOCAR'!A:B,2,0)</f>
        <v>103968</v>
      </c>
      <c r="E14" s="450" t="str">
        <f>VLOOKUP(B14,'MAESTRA NO TOCAR'!A:C,3,0)</f>
        <v>ATROPINA SULFATO 1MG/ML SOL INY</v>
      </c>
      <c r="F14" s="451"/>
      <c r="G14" s="8">
        <f>VLOOKUP(B14,'MAESTRA NO TOCAR'!A:D,4,0)</f>
        <v>1</v>
      </c>
      <c r="H14" s="8"/>
      <c r="I14" s="8"/>
      <c r="J14" s="9"/>
      <c r="K14" s="118">
        <v>107205</v>
      </c>
      <c r="L14" s="8">
        <f>VLOOKUP(K14,'MAESTRA NO TOCAR'!A:B,2,0)</f>
        <v>336699</v>
      </c>
      <c r="M14" s="91" t="str">
        <f>VLOOKUP(K14,'MAESTRA NO TOCAR'!A:C,3,0)</f>
        <v>TUBO ENDOTRAQUEAL CON BALON REF 86111 SOB 7.0FR</v>
      </c>
      <c r="N14" s="92"/>
      <c r="O14" s="8">
        <f>VLOOKUP(K14,'MAESTRA NO TOCAR'!A:D,4,0)</f>
        <v>1</v>
      </c>
      <c r="P14" s="8"/>
      <c r="Q14" s="8"/>
      <c r="R14" s="77"/>
    </row>
    <row r="15" spans="2:18" x14ac:dyDescent="0.3">
      <c r="B15" s="448">
        <v>388890</v>
      </c>
      <c r="C15" s="449"/>
      <c r="D15" s="8">
        <f>VLOOKUP(B15,'MAESTRA NO TOCAR'!A:B,2,0)</f>
        <v>207008</v>
      </c>
      <c r="E15" s="450" t="str">
        <f>VLOOKUP(B15,'MAESTRA NO TOCAR'!A:C,3,0)</f>
        <v>BUPINEST 75MG/10ML(0.75%) SOL INY</v>
      </c>
      <c r="F15" s="451"/>
      <c r="G15" s="8">
        <f>VLOOKUP(B15,'MAESTRA NO TOCAR'!A:D,4,0)</f>
        <v>3</v>
      </c>
      <c r="H15" s="8"/>
      <c r="I15" s="8"/>
      <c r="J15" s="9"/>
      <c r="K15" s="118">
        <v>107206</v>
      </c>
      <c r="L15" s="8">
        <f>VLOOKUP(K15,'MAESTRA NO TOCAR'!A:B,2,0)</f>
        <v>336714</v>
      </c>
      <c r="M15" s="91" t="str">
        <f>VLOOKUP(K15,'MAESTRA NO TOCAR'!A:C,3,0)</f>
        <v>TUBO ENDOTRAQUEAL CON BALON REF 86112 SOB 7.5FR</v>
      </c>
      <c r="N15" s="92"/>
      <c r="O15" s="8">
        <f>VLOOKUP(K15,'MAESTRA NO TOCAR'!A:D,4,0)</f>
        <v>1</v>
      </c>
      <c r="P15" s="8"/>
      <c r="Q15" s="8"/>
      <c r="R15" s="77"/>
    </row>
    <row r="16" spans="2:18" x14ac:dyDescent="0.3">
      <c r="B16" s="444">
        <v>166164</v>
      </c>
      <c r="C16" s="445"/>
      <c r="D16" s="66">
        <f>VLOOKUP(B16,'MAESTRA NO TOCAR'!A:B,2,0)</f>
        <v>105358</v>
      </c>
      <c r="E16" s="446" t="str">
        <f>VLOOKUP(B16,'MAESTRA NO TOCAR'!A:C,3,0)</f>
        <v>CEFAZOLINA 1GR POLV INY INST CAJ X 10VIAL VITALIS</v>
      </c>
      <c r="F16" s="447"/>
      <c r="G16" s="53">
        <f>VLOOKUP(B16,'MAESTRA NO TOCAR'!A:D,4,0)</f>
        <v>2</v>
      </c>
      <c r="H16" s="66"/>
      <c r="I16" s="66"/>
      <c r="J16" s="67"/>
      <c r="K16" s="118">
        <v>107207</v>
      </c>
      <c r="L16" s="8">
        <f>VLOOKUP(K16,'MAESTRA NO TOCAR'!A:B,2,0)</f>
        <v>336715</v>
      </c>
      <c r="M16" s="91" t="str">
        <f>VLOOKUP(K16,'MAESTRA NO TOCAR'!A:C,3,0)</f>
        <v>TUBO ENDOTRAQUEAL CON BALON REF 86113 SOB 8.0FR</v>
      </c>
      <c r="N16" s="92"/>
      <c r="O16" s="8">
        <f>VLOOKUP(K16,'MAESTRA NO TOCAR'!A:D,4,0)</f>
        <v>1</v>
      </c>
      <c r="P16" s="8"/>
      <c r="Q16" s="8"/>
      <c r="R16" s="77"/>
    </row>
    <row r="17" spans="2:18" x14ac:dyDescent="0.3">
      <c r="B17" s="448">
        <v>166495</v>
      </c>
      <c r="C17" s="449"/>
      <c r="D17" s="8">
        <f>VLOOKUP(B17,'MAESTRA NO TOCAR'!A:B,2,0)</f>
        <v>105327</v>
      </c>
      <c r="E17" s="450" t="str">
        <f>VLOOKUP(B17,'MAESTRA NO TOCAR'!A:C,3,0)</f>
        <v>DEXAMETASONA 8MG/2ML(4MG/ML) SOL INY INST</v>
      </c>
      <c r="F17" s="451"/>
      <c r="G17" s="8">
        <f>VLOOKUP(B17,'MAESTRA NO TOCAR'!A:D,4,0)</f>
        <v>1</v>
      </c>
      <c r="H17" s="8"/>
      <c r="I17" s="8"/>
      <c r="J17" s="9"/>
      <c r="K17" s="118">
        <v>158514</v>
      </c>
      <c r="L17" s="8">
        <f>VLOOKUP(K17,'MAESTRA NO TOCAR'!A:B,2,0)</f>
        <v>353757</v>
      </c>
      <c r="M17" s="91" t="str">
        <f>VLOOKUP(K17,'MAESTRA NO TOCAR'!A:C,3,0)</f>
        <v>APOSITO TEGADERM REF 1626W (10CM X 12CM)</v>
      </c>
      <c r="N17" s="92"/>
      <c r="O17" s="8">
        <f>VLOOKUP(K17,'MAESTRA NO TOCAR'!A:D,4,0)</f>
        <v>1</v>
      </c>
      <c r="P17" s="8"/>
      <c r="Q17" s="8"/>
      <c r="R17" s="77"/>
    </row>
    <row r="18" spans="2:18" x14ac:dyDescent="0.3">
      <c r="B18" s="448">
        <v>126102</v>
      </c>
      <c r="C18" s="449"/>
      <c r="D18" s="8">
        <f>VLOOKUP(B18,'MAESTRA NO TOCAR'!A:B,2,0)</f>
        <v>105214</v>
      </c>
      <c r="E18" s="450" t="str">
        <f>VLOOKUP(B18,'MAESTRA NO TOCAR'!A:C,3,0)</f>
        <v>ETILEFRINA 10MG/ML SOL INY</v>
      </c>
      <c r="F18" s="451"/>
      <c r="G18" s="8">
        <f>VLOOKUP(B18,'MAESTRA NO TOCAR'!A:D,4,0)</f>
        <v>1</v>
      </c>
      <c r="H18" s="10"/>
      <c r="I18" s="10"/>
      <c r="J18" s="11"/>
      <c r="K18" s="118">
        <v>145922</v>
      </c>
      <c r="L18" s="8">
        <f>VLOOKUP(K18,'MAESTRA NO TOCAR'!A:B,2,0)</f>
        <v>353355</v>
      </c>
      <c r="M18" s="91" t="str">
        <f>VLOOKUP(K18,'MAESTRA NO TOCAR'!A:C,3,0)</f>
        <v>TUBO SUCCION CON CONECTOR REF 8888301614  6MM X 3.1MM</v>
      </c>
      <c r="N18" s="92"/>
      <c r="O18" s="8">
        <f>VLOOKUP(K18,'MAESTRA NO TOCAR'!A:D,4,0)</f>
        <v>2</v>
      </c>
      <c r="P18" s="8"/>
      <c r="Q18" s="8"/>
      <c r="R18" s="77"/>
    </row>
    <row r="19" spans="2:18" ht="15" customHeight="1" x14ac:dyDescent="0.3">
      <c r="B19" s="448">
        <v>388811</v>
      </c>
      <c r="C19" s="449"/>
      <c r="D19" s="8">
        <f>VLOOKUP(B19,'MAESTRA NO TOCAR'!A:B,2,0)</f>
        <v>203031</v>
      </c>
      <c r="E19" s="450" t="str">
        <f>VLOOKUP(B19,'MAESTRA NO TOCAR'!A:C,3,0)</f>
        <v>ROXICAINA SE 100MG/10ML(1%) SOL INY</v>
      </c>
      <c r="F19" s="451"/>
      <c r="G19" s="8">
        <f>VLOOKUP(B19,'MAESTRA NO TOCAR'!A:D,4,0)</f>
        <v>2</v>
      </c>
      <c r="H19" s="10"/>
      <c r="I19" s="10"/>
      <c r="J19" s="11"/>
      <c r="K19" s="58"/>
      <c r="L19" s="56"/>
      <c r="M19" s="99"/>
      <c r="N19" s="100"/>
      <c r="O19" s="56">
        <f>VLOOKUP(K19,'MAESTRA NO TOCAR'!A:D,4,0)</f>
        <v>0</v>
      </c>
      <c r="P19" s="56"/>
      <c r="Q19" s="56"/>
      <c r="R19" s="115"/>
    </row>
    <row r="20" spans="2:18" x14ac:dyDescent="0.3">
      <c r="B20" s="448">
        <v>145372</v>
      </c>
      <c r="C20" s="449"/>
      <c r="D20" s="8">
        <f>VLOOKUP(B20,'MAESTRA NO TOCAR'!A:B,2,0)</f>
        <v>105232</v>
      </c>
      <c r="E20" s="450" t="str">
        <f>VLOOKUP(B20,'MAESTRA NO TOCAR'!A:C,3,0)</f>
        <v>DIPIRONA SODICA 2.5GR/5ML(0.5GR/ML) SOL INY INST CAJ X 100AMP FARMIONNI SCALPI SA</v>
      </c>
      <c r="F20" s="451"/>
      <c r="G20" s="8">
        <f>VLOOKUP(B20,'MAESTRA NO TOCAR'!A:D,4,0)</f>
        <v>1</v>
      </c>
      <c r="H20" s="8"/>
      <c r="I20" s="8"/>
      <c r="J20" s="9"/>
      <c r="K20" s="118">
        <v>72903</v>
      </c>
      <c r="L20" s="8">
        <f>VLOOKUP(K20,'MAESTRA NO TOCAR'!A:B,2,0)</f>
        <v>317515</v>
      </c>
      <c r="M20" s="91" t="str">
        <f>VLOOKUP(K20,'MAESTRA NO TOCAR'!A:C,3,0)</f>
        <v>LINER SEMI-RIGIDO SOLIDIFI UND  1000ML + 500ML</v>
      </c>
      <c r="N20" s="92"/>
      <c r="O20" s="8" t="s">
        <v>70</v>
      </c>
      <c r="P20" s="8" t="s">
        <v>70</v>
      </c>
      <c r="Q20" s="8" t="s">
        <v>70</v>
      </c>
      <c r="R20" s="9" t="s">
        <v>70</v>
      </c>
    </row>
    <row r="21" spans="2:18" x14ac:dyDescent="0.3">
      <c r="B21" s="448">
        <v>20041</v>
      </c>
      <c r="C21" s="449"/>
      <c r="D21" s="8">
        <f>VLOOKUP(B21,'MAESTRA NO TOCAR'!A:B,2,0)</f>
        <v>201643</v>
      </c>
      <c r="E21" s="450" t="str">
        <f>VLOOKUP(B21,'MAESTRA NO TOCAR'!A:C,3,0)</f>
        <v>ONDAX 8MG/4ML(2MG/ML) SOL INY INST AMP</v>
      </c>
      <c r="F21" s="451"/>
      <c r="G21" s="8">
        <f>VLOOKUP(B21,'MAESTRA NO TOCAR'!A:D,4,0)</f>
        <v>1</v>
      </c>
      <c r="H21" s="8"/>
      <c r="I21" s="8"/>
      <c r="J21" s="9"/>
      <c r="K21" s="76">
        <v>116840</v>
      </c>
      <c r="L21" s="66">
        <f>VLOOKUP(K21,'MAESTRA NO TOCAR'!A:B,2,0)</f>
        <v>340810</v>
      </c>
      <c r="M21" s="93" t="str">
        <f>VLOOKUP(K21,'MAESTRA NO TOCAR'!A:C,3,0)</f>
        <v xml:space="preserve">MEDIA ANTIEMBOLICA MUSLO MEDIANA REGULAR </v>
      </c>
      <c r="N21" s="94"/>
      <c r="O21" s="53">
        <f>VLOOKUP(K21,'MAESTRA NO TOCAR'!A:D,4,0)</f>
        <v>1</v>
      </c>
      <c r="P21" s="66"/>
      <c r="Q21" s="66"/>
      <c r="R21" s="83"/>
    </row>
    <row r="22" spans="2:18" ht="13.5" thickBot="1" x14ac:dyDescent="0.35">
      <c r="B22" s="444">
        <v>127697</v>
      </c>
      <c r="C22" s="445"/>
      <c r="D22" s="66">
        <f>VLOOKUP(B22,'MAESTRA NO TOCAR'!A:B,2,0)</f>
        <v>104517</v>
      </c>
      <c r="E22" s="446" t="str">
        <f>VLOOKUP(B22,'MAESTRA NO TOCAR'!A:C,3,0)</f>
        <v>RPQ ACETAMINOFEN 500MG TAB INST</v>
      </c>
      <c r="F22" s="447"/>
      <c r="G22" s="53">
        <f>VLOOKUP(B22,'MAESTRA NO TOCAR'!A:D,4,0)</f>
        <v>2</v>
      </c>
      <c r="H22" s="66"/>
      <c r="I22" s="66"/>
      <c r="J22" s="67"/>
      <c r="K22" s="76">
        <v>119932</v>
      </c>
      <c r="L22" s="66">
        <f>VLOOKUP(K22,'MAESTRA NO TOCAR'!A:B,2,0)</f>
        <v>343983</v>
      </c>
      <c r="M22" s="93" t="str">
        <f>VLOOKUP(K22,'MAESTRA NO TOCAR'!A:C,3,0)</f>
        <v>MEDIA ANTIEMBOLICA MUSLO LARGA REGULAR BN EXENTO-DC.417/2020</v>
      </c>
      <c r="N22" s="94"/>
      <c r="O22" s="53">
        <f>VLOOKUP(K22,'MAESTRA NO TOCAR'!A:D,4,0)</f>
        <v>1</v>
      </c>
      <c r="P22" s="66"/>
      <c r="Q22" s="66"/>
      <c r="R22" s="83"/>
    </row>
    <row r="23" spans="2:18" ht="15" customHeight="1" thickBot="1" x14ac:dyDescent="0.35">
      <c r="B23" s="448">
        <v>17809</v>
      </c>
      <c r="C23" s="449"/>
      <c r="D23" s="8">
        <f>VLOOKUP(B23,'MAESTRA NO TOCAR'!A:B,2,0)</f>
        <v>100513</v>
      </c>
      <c r="E23" s="450" t="str">
        <f>VLOOKUP(B23,'MAESTRA NO TOCAR'!A:C,3,0)</f>
        <v>KETOROLACO 30MG/ML SOL INY INST</v>
      </c>
      <c r="F23" s="451"/>
      <c r="G23" s="8">
        <f>VLOOKUP(B23,'MAESTRA NO TOCAR'!A:D,4,0)</f>
        <v>2</v>
      </c>
      <c r="H23" s="8"/>
      <c r="I23" s="8"/>
      <c r="J23" s="9"/>
      <c r="K23" s="455" t="s">
        <v>66</v>
      </c>
      <c r="L23" s="456"/>
      <c r="M23" s="456"/>
      <c r="N23" s="456"/>
      <c r="O23" s="456"/>
      <c r="P23" s="456"/>
      <c r="Q23" s="456"/>
      <c r="R23" s="457"/>
    </row>
    <row r="24" spans="2:18" x14ac:dyDescent="0.3">
      <c r="B24" s="448">
        <v>135679</v>
      </c>
      <c r="C24" s="449"/>
      <c r="D24" s="8">
        <f>VLOOKUP(B24,'MAESTRA NO TOCAR'!A:B,2,0)</f>
        <v>212916</v>
      </c>
      <c r="E24" s="91" t="str">
        <f>VLOOKUP(B24,'MAESTRA NO TOCAR'!A:C,3,0)</f>
        <v>SERAFOL 200MG/20ML(1%) EMUL INY INST</v>
      </c>
      <c r="F24" s="92"/>
      <c r="G24" s="8">
        <f>VLOOKUP(B24,'MAESTRA NO TOCAR'!A:D,4,0)</f>
        <v>1</v>
      </c>
      <c r="H24" s="8"/>
      <c r="I24" s="8"/>
      <c r="J24" s="9"/>
      <c r="K24" s="118">
        <v>105188</v>
      </c>
      <c r="L24" s="8">
        <f>VLOOKUP(K24,'MAESTRA NO TOCAR'!A:B,2,0)</f>
        <v>103745</v>
      </c>
      <c r="M24" s="91" t="str">
        <f>VLOOKUP(K24,'MAESTRA NO TOCAR'!A:C,3,0)</f>
        <v xml:space="preserve">ADRENALINA 1MG/ML SOL INY </v>
      </c>
      <c r="N24" s="92"/>
      <c r="O24" s="8">
        <f>VLOOKUP(K24,'MAESTRA NO TOCAR'!A:D,4,0)</f>
        <v>3</v>
      </c>
      <c r="P24" s="8"/>
      <c r="Q24" s="8"/>
      <c r="R24" s="77"/>
    </row>
    <row r="25" spans="2:18" x14ac:dyDescent="0.3">
      <c r="B25" s="448">
        <v>388832</v>
      </c>
      <c r="C25" s="449"/>
      <c r="D25" s="8">
        <f>VLOOKUP(B25,'MAESTRA NO TOCAR'!A:B,2,0)</f>
        <v>105421</v>
      </c>
      <c r="E25" s="91" t="str">
        <f>VLOOKUP(B25,'MAESTRA NO TOCAR'!A:C,3,0)</f>
        <v xml:space="preserve">LACTATO DE RINGER (SOLUCION HARTMAN) SOL INY 500ML </v>
      </c>
      <c r="F25" s="92"/>
      <c r="G25" s="8">
        <f>VLOOKUP(B25,'MAESTRA NO TOCAR'!A:D,4,0)</f>
        <v>3</v>
      </c>
      <c r="H25" s="8"/>
      <c r="I25" s="8"/>
      <c r="J25" s="9"/>
      <c r="K25" s="118">
        <v>388840</v>
      </c>
      <c r="L25" s="8">
        <f>VLOOKUP(K25,'MAESTRA NO TOCAR'!A:B,2,0)</f>
        <v>202037</v>
      </c>
      <c r="M25" s="91" t="str">
        <f>VLOOKUP(K25,'MAESTRA NO TOCAR'!A:C,3,0)</f>
        <v>CLORURO NA USP O SUERO FISIOL 0.9% SOL INY 1000ML</v>
      </c>
      <c r="N25" s="92"/>
      <c r="O25" s="8">
        <f>VLOOKUP(K25,'MAESTRA NO TOCAR'!A:D,4,0)</f>
        <v>3</v>
      </c>
      <c r="P25" s="8"/>
      <c r="Q25" s="8"/>
      <c r="R25" s="77"/>
    </row>
    <row r="26" spans="2:18" x14ac:dyDescent="0.3">
      <c r="B26" s="444">
        <v>388835</v>
      </c>
      <c r="C26" s="445"/>
      <c r="D26" s="66">
        <f>VLOOKUP(B26,'MAESTRA NO TOCAR'!A:B,2,0)</f>
        <v>105422</v>
      </c>
      <c r="E26" s="446" t="str">
        <f>VLOOKUP(B26,'MAESTRA NO TOCAR'!A:C,3,0)</f>
        <v>CLORURO DE SODIO LIBRE DE PVC 0.9% SOL INY 250ML</v>
      </c>
      <c r="F26" s="447"/>
      <c r="G26" s="53">
        <f>VLOOKUP(B26,'MAESTRA NO TOCAR'!A:D,4,0)</f>
        <v>4</v>
      </c>
      <c r="H26" s="66"/>
      <c r="I26" s="66"/>
      <c r="J26" s="67"/>
      <c r="K26" s="118">
        <v>55475</v>
      </c>
      <c r="L26" s="8">
        <f>VLOOKUP(K26,'MAESTRA NO TOCAR'!A:B,2,0)</f>
        <v>208370</v>
      </c>
      <c r="M26" s="91" t="str">
        <f>VLOOKUP(K26,'MAESTRA NO TOCAR'!A:C,3,0)</f>
        <v>ROXICAINA 2% JAL TOP INST TUB X 30ML</v>
      </c>
      <c r="N26" s="92"/>
      <c r="O26" s="8">
        <f>VLOOKUP(K26,'MAESTRA NO TOCAR'!A:D,4,0)</f>
        <v>1</v>
      </c>
      <c r="P26" s="8"/>
      <c r="Q26" s="8"/>
      <c r="R26" s="77"/>
    </row>
    <row r="27" spans="2:18" x14ac:dyDescent="0.3">
      <c r="B27" s="448">
        <v>110161</v>
      </c>
      <c r="C27" s="449"/>
      <c r="D27" s="8">
        <f>VLOOKUP(B27,'MAESTRA NO TOCAR'!A:B,2,0)</f>
        <v>0</v>
      </c>
      <c r="E27" s="91" t="str">
        <f>VLOOKUP(B27,'MAESTRA NO TOCAR'!A:C,3,0)</f>
        <v>AGUJA HIPODERMICA 22X1 PULG</v>
      </c>
      <c r="F27" s="92"/>
      <c r="G27" s="8">
        <f>VLOOKUP(B27,'MAESTRA NO TOCAR'!A:D,4,0)</f>
        <v>3</v>
      </c>
      <c r="H27" s="8"/>
      <c r="I27" s="8"/>
      <c r="J27" s="9"/>
      <c r="K27" s="118">
        <v>112496</v>
      </c>
      <c r="L27" s="8">
        <f>VLOOKUP(K27,'MAESTRA NO TOCAR'!A:B,2,0)</f>
        <v>348109</v>
      </c>
      <c r="M27" s="91" t="str">
        <f>VLOOKUP(K27,'MAESTRA NO TOCAR'!A:C,3,0)</f>
        <v>SONDA FOLEY 2 VIAS C/B REF GCU-1205L CAJ X 10SOB GOLDEN CARE  12FR/5ML</v>
      </c>
      <c r="N27" s="92"/>
      <c r="O27" s="8">
        <f>VLOOKUP(K27,'MAESTRA NO TOCAR'!A:D,4,0)</f>
        <v>1</v>
      </c>
      <c r="P27" s="8"/>
      <c r="Q27" s="8"/>
      <c r="R27" s="77"/>
    </row>
    <row r="28" spans="2:18" x14ac:dyDescent="0.3">
      <c r="B28" s="448">
        <v>110160</v>
      </c>
      <c r="C28" s="449"/>
      <c r="D28" s="8">
        <f>VLOOKUP(B28,'MAESTRA NO TOCAR'!A:B,2,0)</f>
        <v>347133</v>
      </c>
      <c r="E28" s="91" t="str">
        <f>VLOOKUP(B28,'MAESTRA NO TOCAR'!A:C,3,0)</f>
        <v>AGUJA HIPODERMICA 21X1 1/2 PULG</v>
      </c>
      <c r="F28" s="92"/>
      <c r="G28" s="8">
        <f>VLOOKUP(B28,'MAESTRA NO TOCAR'!A:D,4,0)</f>
        <v>3</v>
      </c>
      <c r="H28" s="8"/>
      <c r="I28" s="8"/>
      <c r="J28" s="9"/>
      <c r="K28" s="118">
        <v>23679</v>
      </c>
      <c r="L28" s="8">
        <f>VLOOKUP(K28,'MAESTRA NO TOCAR'!A:B,2,0)</f>
        <v>301134</v>
      </c>
      <c r="M28" s="91" t="str">
        <f>VLOOKUP(K28,'MAESTRA NO TOCAR'!A:C,3,0)</f>
        <v>EQUIPO DRENAJE URINARIO ADULTO REF MRD2926 CYSTOFLO 2000ML</v>
      </c>
      <c r="N28" s="92"/>
      <c r="O28" s="8">
        <f>VLOOKUP(K28,'MAESTRA NO TOCAR'!A:D,4,0)</f>
        <v>1</v>
      </c>
      <c r="P28" s="8"/>
      <c r="Q28" s="8"/>
      <c r="R28" s="77"/>
    </row>
    <row r="29" spans="2:18" x14ac:dyDescent="0.3">
      <c r="B29" s="448">
        <v>156601</v>
      </c>
      <c r="C29" s="449"/>
      <c r="D29" s="8">
        <f>VLOOKUP(B29,'MAESTRA NO TOCAR'!A:B,2,0)</f>
        <v>354434</v>
      </c>
      <c r="E29" s="91" t="str">
        <f>VLOOKUP(B29,'MAESTRA NO TOCAR'!A:C,3,0)</f>
        <v>AGUJA HIPODERMICA 24G X 1 PULG</v>
      </c>
      <c r="F29" s="92"/>
      <c r="G29" s="8">
        <f>VLOOKUP(B29,'MAESTRA NO TOCAR'!A:D,4,0)</f>
        <v>3</v>
      </c>
      <c r="H29" s="10"/>
      <c r="I29" s="10"/>
      <c r="J29" s="11"/>
      <c r="K29" s="118">
        <v>82969</v>
      </c>
      <c r="L29" s="8">
        <f>VLOOKUP(K29,'MAESTRA NO TOCAR'!A:B,2,0)</f>
        <v>318413</v>
      </c>
      <c r="M29" s="91" t="str">
        <f>VLOOKUP(K29,'MAESTRA NO TOCAR'!A:C,3,0)</f>
        <v>JER ASEPTO REF LM-86-3032 LM 60ONZ</v>
      </c>
      <c r="N29" s="92"/>
      <c r="O29" s="8">
        <f>VLOOKUP(K29,'MAESTRA NO TOCAR'!A:D,4,0)</f>
        <v>2</v>
      </c>
      <c r="P29" s="8"/>
      <c r="Q29" s="8"/>
      <c r="R29" s="77"/>
    </row>
    <row r="30" spans="2:18" ht="13.5" thickBot="1" x14ac:dyDescent="0.35">
      <c r="B30" s="448">
        <v>110163</v>
      </c>
      <c r="C30" s="449"/>
      <c r="D30" s="8">
        <f>VLOOKUP(B30,'MAESTRA NO TOCAR'!A:B,2,0)</f>
        <v>340847</v>
      </c>
      <c r="E30" s="91" t="str">
        <f>VLOOKUP(B30,'MAESTRA NO TOCAR'!A:C,3,0)</f>
        <v>AGUJA HIPODERMICA 23X1 PULG</v>
      </c>
      <c r="F30" s="92"/>
      <c r="G30" s="8">
        <f>VLOOKUP(B30,'MAESTRA NO TOCAR'!A:D,4,0)</f>
        <v>3</v>
      </c>
      <c r="H30" s="8"/>
      <c r="I30" s="8"/>
      <c r="J30" s="9"/>
      <c r="K30" s="118">
        <v>22002</v>
      </c>
      <c r="L30" s="8">
        <f>VLOOKUP(K30,'MAESTRA NO TOCAR'!A:B,2,0)</f>
        <v>203253</v>
      </c>
      <c r="M30" s="91" t="str">
        <f>VLOOKUP(K30,'MAESTRA NO TOCAR'!A:C,3,0)</f>
        <v>ROXICAINA CE 200MG/20ML(1%)+1:200000 SOL INY  FCO X 20ML</v>
      </c>
      <c r="N30" s="92"/>
      <c r="O30" s="8">
        <f>VLOOKUP(K30,'MAESTRA NO TOCAR'!A:D,4,0)</f>
        <v>1</v>
      </c>
      <c r="P30" s="8"/>
      <c r="Q30" s="8"/>
      <c r="R30" s="77"/>
    </row>
    <row r="31" spans="2:18" ht="15" customHeight="1" thickBot="1" x14ac:dyDescent="0.35">
      <c r="B31" s="448">
        <v>110168</v>
      </c>
      <c r="C31" s="449"/>
      <c r="D31" s="8">
        <f>VLOOKUP(B31,'MAESTRA NO TOCAR'!A:B,2,0)</f>
        <v>346383</v>
      </c>
      <c r="E31" s="91" t="str">
        <f>VLOOKUP(B31,'MAESTRA NO TOCAR'!A:C,3,0)</f>
        <v>AGUJA HIPODERMICA 26X1/2</v>
      </c>
      <c r="F31" s="92"/>
      <c r="G31" s="8">
        <f>VLOOKUP(B31,'MAESTRA NO TOCAR'!A:D,4,0)</f>
        <v>3</v>
      </c>
      <c r="H31" s="8"/>
      <c r="I31" s="8"/>
      <c r="J31" s="9"/>
      <c r="K31" s="455" t="s">
        <v>52</v>
      </c>
      <c r="L31" s="456"/>
      <c r="M31" s="456"/>
      <c r="N31" s="456"/>
      <c r="O31" s="456"/>
      <c r="P31" s="456"/>
      <c r="Q31" s="456"/>
      <c r="R31" s="457"/>
    </row>
    <row r="32" spans="2:18" x14ac:dyDescent="0.3">
      <c r="B32" s="444">
        <v>169072</v>
      </c>
      <c r="C32" s="445"/>
      <c r="D32" s="66">
        <f>VLOOKUP(B32,'MAESTRA NO TOCAR'!A:B,2,0)</f>
        <v>357576</v>
      </c>
      <c r="E32" s="446" t="str">
        <f>VLOOKUP(B32,'MAESTRA NO TOCAR'!A:C,3,0)</f>
        <v>CATETER INTRAVENOSO PERIFERICO REF 381844 18G X 1.16PULG</v>
      </c>
      <c r="F32" s="447"/>
      <c r="G32" s="53">
        <f>VLOOKUP(B32,'MAESTRA NO TOCAR'!A:D,4,0)</f>
        <v>1</v>
      </c>
      <c r="H32" s="66"/>
      <c r="I32" s="66"/>
      <c r="J32" s="67"/>
      <c r="K32" s="118" t="s">
        <v>7</v>
      </c>
      <c r="L32" s="8">
        <v>206938</v>
      </c>
      <c r="M32" s="91" t="s">
        <v>8</v>
      </c>
      <c r="N32" s="92"/>
      <c r="O32" s="8"/>
      <c r="P32" s="8"/>
      <c r="Q32" s="8"/>
      <c r="R32" s="77"/>
    </row>
    <row r="33" spans="2:18" ht="15" customHeight="1" x14ac:dyDescent="0.3">
      <c r="B33" s="444">
        <v>169071</v>
      </c>
      <c r="C33" s="445"/>
      <c r="D33" s="66">
        <f>VLOOKUP(B33,'MAESTRA NO TOCAR'!A:B,2,0)</f>
        <v>357585</v>
      </c>
      <c r="E33" s="446" t="str">
        <f>VLOOKUP(B33,'MAESTRA NO TOCAR'!A:C,3,0)</f>
        <v>CATETER INTRAVENOSO PERIFERICO REF 381834 20G X 1.16PULG</v>
      </c>
      <c r="F33" s="447"/>
      <c r="G33" s="53">
        <f>VLOOKUP(B33,'MAESTRA NO TOCAR'!A:D,4,0)</f>
        <v>1</v>
      </c>
      <c r="H33" s="66"/>
      <c r="I33" s="66"/>
      <c r="J33" s="67"/>
      <c r="K33" s="118" t="s">
        <v>9</v>
      </c>
      <c r="L33" s="8">
        <v>203206</v>
      </c>
      <c r="M33" s="91" t="s">
        <v>10</v>
      </c>
      <c r="N33" s="92"/>
      <c r="O33" s="8"/>
      <c r="P33" s="8"/>
      <c r="Q33" s="8"/>
      <c r="R33" s="77"/>
    </row>
    <row r="34" spans="2:18" ht="15" customHeight="1" x14ac:dyDescent="0.3">
      <c r="B34" s="448">
        <v>94747</v>
      </c>
      <c r="C34" s="449"/>
      <c r="D34" s="8">
        <f>VLOOKUP(B34,'MAESTRA NO TOCAR'!A:B,2,0)</f>
        <v>319132</v>
      </c>
      <c r="E34" s="91" t="str">
        <f>VLOOKUP(B34,'MAESTRA NO TOCAR'!A:C,3,0)</f>
        <v>ELECTRODO MONITOREO ESPUMA REF 2228 3.4CM X 3.3CM</v>
      </c>
      <c r="F34" s="92"/>
      <c r="G34" s="8">
        <f>VLOOKUP(B34,'MAESTRA NO TOCAR'!A:D,4,0)</f>
        <v>6</v>
      </c>
      <c r="H34" s="8"/>
      <c r="I34" s="8"/>
      <c r="J34" s="9"/>
      <c r="K34" s="118"/>
      <c r="L34" s="8"/>
      <c r="M34" s="91" t="s">
        <v>49</v>
      </c>
      <c r="N34" s="92"/>
      <c r="O34" s="8"/>
      <c r="P34" s="8"/>
      <c r="Q34" s="8"/>
      <c r="R34" s="77"/>
    </row>
    <row r="35" spans="2:18" x14ac:dyDescent="0.3">
      <c r="B35" s="448">
        <v>162007</v>
      </c>
      <c r="C35" s="449"/>
      <c r="D35" s="8">
        <f>VLOOKUP(B35,'MAESTRA NO TOCAR'!A:B,2,0)</f>
        <v>354946</v>
      </c>
      <c r="E35" s="91" t="str">
        <f>VLOOKUP(B35,'MAESTRA NO TOCAR'!A:C,3,0)</f>
        <v>SET PRIMARIO CON CLAVE REF 14001 PLUM  272CM X 19ML</v>
      </c>
      <c r="F35" s="92"/>
      <c r="G35" s="8">
        <f>VLOOKUP(B35,'MAESTRA NO TOCAR'!A:D,4,0)</f>
        <v>1</v>
      </c>
      <c r="H35" s="8"/>
      <c r="I35" s="8"/>
      <c r="J35" s="9"/>
      <c r="K35" s="118"/>
      <c r="L35" s="8"/>
      <c r="M35" s="91" t="s">
        <v>32</v>
      </c>
      <c r="N35" s="92"/>
      <c r="O35" s="8"/>
      <c r="P35" s="8"/>
      <c r="Q35" s="8"/>
      <c r="R35" s="77"/>
    </row>
    <row r="36" spans="2:18" x14ac:dyDescent="0.3">
      <c r="B36" s="444">
        <v>23677</v>
      </c>
      <c r="C36" s="445"/>
      <c r="D36" s="66">
        <f>VLOOKUP(B36,'MAESTRA NO TOCAR'!A:B,2,0)</f>
        <v>301080</v>
      </c>
      <c r="E36" s="446" t="str">
        <f>VLOOKUP(B36,'MAESTRA NO TOCAR'!A:C,3,0)</f>
        <v>EQUIPO VENOCLISIS EN Y REF MRC0005P</v>
      </c>
      <c r="F36" s="447"/>
      <c r="G36" s="53">
        <f>VLOOKUP(B36,'MAESTRA NO TOCAR'!A:D,4,0)</f>
        <v>1</v>
      </c>
      <c r="H36" s="66"/>
      <c r="I36" s="66"/>
      <c r="J36" s="67"/>
      <c r="K36" s="118"/>
      <c r="L36" s="8"/>
      <c r="M36" s="91" t="s">
        <v>13</v>
      </c>
      <c r="N36" s="92"/>
      <c r="O36" s="8"/>
      <c r="P36" s="8"/>
      <c r="Q36" s="8"/>
      <c r="R36" s="77"/>
    </row>
    <row r="37" spans="2:18" x14ac:dyDescent="0.3">
      <c r="B37" s="448">
        <v>129438</v>
      </c>
      <c r="C37" s="449"/>
      <c r="D37" s="8">
        <f>VLOOKUP(B37,'MAESTRA NO TOCAR'!A:B,2,0)</f>
        <v>355073</v>
      </c>
      <c r="E37" s="91" t="str">
        <f>VLOOKUP(B37,'MAESTRA NO TOCAR'!A:C,3,0)</f>
        <v>GASA ESTERIL CIRUG RADIO-OPACA REF 0384  3X3(7.5X7.5)CM</v>
      </c>
      <c r="F37" s="92"/>
      <c r="G37" s="8">
        <f>VLOOKUP(B37,'MAESTRA NO TOCAR'!A:D,4,0)</f>
        <v>8</v>
      </c>
      <c r="H37" s="8"/>
      <c r="I37" s="8"/>
      <c r="J37" s="9"/>
      <c r="K37" s="118"/>
      <c r="L37" s="8"/>
      <c r="M37" s="91" t="s">
        <v>14</v>
      </c>
      <c r="N37" s="92"/>
      <c r="O37" s="8"/>
      <c r="P37" s="8"/>
      <c r="Q37" s="8"/>
      <c r="R37" s="77"/>
    </row>
    <row r="38" spans="2:18" x14ac:dyDescent="0.3">
      <c r="B38" s="448">
        <v>47195</v>
      </c>
      <c r="C38" s="449"/>
      <c r="D38" s="8">
        <f>VLOOKUP(B38,'MAESTRA NO TOCAR'!A:B,2,0)</f>
        <v>308282</v>
      </c>
      <c r="E38" s="91" t="str">
        <f>VLOOKUP(B38,'MAESTRA NO TOCAR'!A:C,3,0)</f>
        <v>GASA PRECOR NO TEJ EST REF 1814502  7.5CM X 7.5CM</v>
      </c>
      <c r="F38" s="92"/>
      <c r="G38" s="8">
        <f>VLOOKUP(B38,'MAESTRA NO TOCAR'!A:D,4,0)</f>
        <v>8</v>
      </c>
      <c r="H38" s="10"/>
      <c r="I38" s="10"/>
      <c r="J38" s="11"/>
      <c r="K38" s="118"/>
      <c r="L38" s="8"/>
      <c r="M38" s="91" t="s">
        <v>33</v>
      </c>
      <c r="N38" s="92"/>
      <c r="O38" s="8"/>
      <c r="P38" s="8"/>
      <c r="Q38" s="8"/>
      <c r="R38" s="77"/>
    </row>
    <row r="39" spans="2:18" x14ac:dyDescent="0.3">
      <c r="B39" s="448">
        <v>108333</v>
      </c>
      <c r="C39" s="449"/>
      <c r="D39" s="8">
        <f>VLOOKUP(B39,'MAESTRA NO TOCAR'!A:B,2,0)</f>
        <v>348035</v>
      </c>
      <c r="E39" s="91" t="str">
        <f>VLOOKUP(B39,'MAESTRA NO TOCAR'!A:C,3,0)</f>
        <v>GUANTE ESTERIL LATEX S/TALCO REF GULS001  TALLA 6.5</v>
      </c>
      <c r="F39" s="92"/>
      <c r="G39" s="8">
        <f>VLOOKUP(B39,'MAESTRA NO TOCAR'!A:D,4,0)</f>
        <v>5</v>
      </c>
      <c r="H39" s="10"/>
      <c r="I39" s="10"/>
      <c r="J39" s="11"/>
      <c r="K39" s="118"/>
      <c r="L39" s="8"/>
      <c r="M39" s="91" t="s">
        <v>34</v>
      </c>
      <c r="N39" s="92"/>
      <c r="O39" s="8"/>
      <c r="P39" s="8"/>
      <c r="Q39" s="8"/>
      <c r="R39" s="77"/>
    </row>
    <row r="40" spans="2:18" x14ac:dyDescent="0.3">
      <c r="B40" s="448">
        <v>108334</v>
      </c>
      <c r="C40" s="449"/>
      <c r="D40" s="8">
        <f>VLOOKUP(B40,'MAESTRA NO TOCAR'!A:B,2,0)</f>
        <v>343483</v>
      </c>
      <c r="E40" s="91" t="str">
        <f>VLOOKUP(B40,'MAESTRA NO TOCAR'!A:C,3,0)</f>
        <v>GUANTE ESTERIL LATEX REF GULS002 ALFASAFE  TALLA 7.0</v>
      </c>
      <c r="F40" s="92"/>
      <c r="G40" s="8">
        <f>VLOOKUP(B40,'MAESTRA NO TOCAR'!A:D,4,0)</f>
        <v>5</v>
      </c>
      <c r="H40" s="8"/>
      <c r="I40" s="8"/>
      <c r="J40" s="9"/>
      <c r="K40" s="118"/>
      <c r="L40" s="8"/>
      <c r="M40" s="91" t="s">
        <v>41</v>
      </c>
      <c r="N40" s="92"/>
      <c r="O40" s="8"/>
      <c r="P40" s="8"/>
      <c r="Q40" s="8"/>
      <c r="R40" s="77"/>
    </row>
    <row r="41" spans="2:18" x14ac:dyDescent="0.3">
      <c r="B41" s="448">
        <v>38008</v>
      </c>
      <c r="C41" s="449"/>
      <c r="D41" s="8">
        <f>VLOOKUP(B41,'MAESTRA NO TOCAR'!A:B,2,0)</f>
        <v>307771</v>
      </c>
      <c r="E41" s="91" t="str">
        <f>VLOOKUP(B41,'MAESTRA NO TOCAR'!A:C,3,0)</f>
        <v>GUANTE QUIRURGICO  CAJ X 50 PRECISSION  No. 7.5 BN EXENTO-DC.417/2020</v>
      </c>
      <c r="F41" s="92"/>
      <c r="G41" s="8">
        <f>VLOOKUP(B41,'MAESTRA NO TOCAR'!A:D,4,0)</f>
        <v>5</v>
      </c>
      <c r="H41" s="8"/>
      <c r="I41" s="8"/>
      <c r="J41" s="9"/>
      <c r="K41" s="118"/>
      <c r="L41" s="8"/>
      <c r="M41" s="91" t="s">
        <v>53</v>
      </c>
      <c r="N41" s="92"/>
      <c r="O41" s="8"/>
      <c r="P41" s="8"/>
      <c r="Q41" s="8"/>
      <c r="R41" s="77"/>
    </row>
    <row r="42" spans="2:18" x14ac:dyDescent="0.3">
      <c r="B42" s="448">
        <v>161854</v>
      </c>
      <c r="C42" s="449"/>
      <c r="D42" s="8">
        <f>VLOOKUP(B42,'MAESTRA NO TOCAR'!A:B,2,0)</f>
        <v>358497</v>
      </c>
      <c r="E42" s="91" t="str">
        <f>VLOOKUP(B42,'MAESTRA NO TOCAR'!A:C,3,0)</f>
        <v>GUANTE QUIRURGICO DE LATEX REF 2D72N80X PROTEXIS  8</v>
      </c>
      <c r="F42" s="92"/>
      <c r="G42" s="8">
        <f>VLOOKUP(B42,'MAESTRA NO TOCAR'!A:D,4,0)</f>
        <v>3</v>
      </c>
      <c r="H42" s="10"/>
      <c r="I42" s="10"/>
      <c r="J42" s="11"/>
      <c r="K42" s="118"/>
      <c r="L42" s="8"/>
      <c r="M42" s="91" t="s">
        <v>75</v>
      </c>
      <c r="N42" s="92"/>
      <c r="O42" s="8"/>
      <c r="P42" s="8"/>
      <c r="Q42" s="8"/>
      <c r="R42" s="77"/>
    </row>
    <row r="43" spans="2:18" ht="15.75" customHeight="1" x14ac:dyDescent="0.3">
      <c r="B43" s="448">
        <v>22297</v>
      </c>
      <c r="C43" s="449"/>
      <c r="D43" s="8">
        <f>VLOOKUP(B43,'MAESTRA NO TOCAR'!A:B,2,0)</f>
        <v>300750</v>
      </c>
      <c r="E43" s="91" t="str">
        <f>VLOOKUP(B43,'MAESTRA NO TOCAR'!A:C,3,0)</f>
        <v>JERINGA DESECHABLE REF 308612 BD 3ML - 21G X 1 1/2 PULG</v>
      </c>
      <c r="F43" s="92"/>
      <c r="G43" s="8">
        <f>VLOOKUP(B43,'MAESTRA NO TOCAR'!A:D,4,0)</f>
        <v>4</v>
      </c>
      <c r="H43" s="8"/>
      <c r="I43" s="8"/>
      <c r="J43" s="9"/>
      <c r="K43" s="118"/>
      <c r="L43" s="8"/>
      <c r="M43" s="91" t="s">
        <v>74</v>
      </c>
      <c r="N43" s="92"/>
      <c r="O43" s="8"/>
      <c r="P43" s="8"/>
      <c r="Q43" s="8"/>
      <c r="R43" s="77"/>
    </row>
    <row r="44" spans="2:18" ht="15" customHeight="1" thickBot="1" x14ac:dyDescent="0.35">
      <c r="B44" s="444">
        <v>22071</v>
      </c>
      <c r="C44" s="445"/>
      <c r="D44" s="66">
        <f>VLOOKUP(B44,'MAESTRA NO TOCAR'!A:B,2,0)</f>
        <v>310186</v>
      </c>
      <c r="E44" s="446" t="str">
        <f>VLOOKUP(B44,'MAESTRA NO TOCAR'!A:C,3,0)</f>
        <v xml:space="preserve">JERINGA A 3 PARTES CON AGUJA  5ML </v>
      </c>
      <c r="F44" s="447"/>
      <c r="G44" s="53">
        <f>VLOOKUP(B44,'MAESTRA NO TOCAR'!A:D,4,0)</f>
        <v>4</v>
      </c>
      <c r="H44" s="66"/>
      <c r="I44" s="66"/>
      <c r="J44" s="67"/>
      <c r="K44" s="118"/>
      <c r="L44" s="8"/>
      <c r="M44" s="91" t="s">
        <v>73</v>
      </c>
      <c r="N44" s="92"/>
      <c r="O44" s="8"/>
      <c r="P44" s="8"/>
      <c r="Q44" s="8"/>
      <c r="R44" s="77"/>
    </row>
    <row r="45" spans="2:18" ht="13.5" thickBot="1" x14ac:dyDescent="0.35">
      <c r="B45" s="448">
        <v>22303</v>
      </c>
      <c r="C45" s="449"/>
      <c r="D45" s="8">
        <f>VLOOKUP(B45,'MAESTRA NO TOCAR'!A:B,2,0)</f>
        <v>300752</v>
      </c>
      <c r="E45" s="91" t="str">
        <f>VLOOKUP(B45,'MAESTRA NO TOCAR'!A:C,3,0)</f>
        <v>JERINGA DESECHABLE REF 302499 BD 10ML - 21G X 1 1/2</v>
      </c>
      <c r="F45" s="92"/>
      <c r="G45" s="8">
        <f>VLOOKUP(B45,'MAESTRA NO TOCAR'!A:D,4,0)</f>
        <v>4</v>
      </c>
      <c r="H45" s="8"/>
      <c r="I45" s="8"/>
      <c r="J45" s="9"/>
      <c r="K45" s="455" t="s">
        <v>110</v>
      </c>
      <c r="L45" s="456"/>
      <c r="M45" s="456"/>
      <c r="N45" s="456"/>
      <c r="O45" s="456"/>
      <c r="P45" s="456"/>
      <c r="Q45" s="456"/>
      <c r="R45" s="457"/>
    </row>
    <row r="46" spans="2:18" x14ac:dyDescent="0.3">
      <c r="B46" s="448">
        <v>113835</v>
      </c>
      <c r="C46" s="449"/>
      <c r="D46" s="8">
        <f>VLOOKUP(B46,'MAESTRA NO TOCAR'!A:B,2,0)</f>
        <v>345596</v>
      </c>
      <c r="E46" s="91" t="str">
        <f>VLOOKUP(B46,'MAESTRA NO TOCAR'!A:C,3,0)</f>
        <v>JERINGA 3PARTES C/A 20ML REF JEHL006  21GX1 PULG 1/2 PULG</v>
      </c>
      <c r="F46" s="92"/>
      <c r="G46" s="8">
        <f>VLOOKUP(B46,'MAESTRA NO TOCAR'!A:D,4,0)</f>
        <v>4</v>
      </c>
      <c r="H46" s="8"/>
      <c r="I46" s="8"/>
      <c r="J46" s="9"/>
      <c r="K46" s="117">
        <v>383519</v>
      </c>
      <c r="L46" s="5">
        <f>VLOOKUP(K46,'MAESTRA NO TOCAR'!A:B,2,0)</f>
        <v>105384</v>
      </c>
      <c r="M46" s="97" t="str">
        <f>VLOOKUP(K46,'MAESTRA NO TOCAR'!A:C,3,0)</f>
        <v>MIDAZOLAM 15MG/3ML(5MG/ML) SOL INY INST</v>
      </c>
      <c r="N46" s="98"/>
      <c r="O46" s="5">
        <v>1</v>
      </c>
      <c r="P46" s="5"/>
      <c r="Q46" s="5"/>
      <c r="R46" s="128"/>
    </row>
    <row r="47" spans="2:18" x14ac:dyDescent="0.3">
      <c r="B47" s="448">
        <v>25805</v>
      </c>
      <c r="C47" s="449"/>
      <c r="D47" s="8">
        <f>VLOOKUP(B47,'MAESTRA NO TOCAR'!A:B,2,0)</f>
        <v>300456</v>
      </c>
      <c r="E47" s="91" t="str">
        <f>VLOOKUP(B47,'MAESTRA NO TOCAR'!A:C,3,0)</f>
        <v>CANULA NASAL OXIGENO ADULTO REF COXADU SOB X 1 MEDEX</v>
      </c>
      <c r="F47" s="92"/>
      <c r="G47" s="8">
        <f>VLOOKUP(B47,'MAESTRA NO TOCAR'!A:D,4,0)</f>
        <v>1</v>
      </c>
      <c r="H47" s="8"/>
      <c r="I47" s="8"/>
      <c r="J47" s="9"/>
      <c r="K47" s="118">
        <v>162397</v>
      </c>
      <c r="L47" s="8">
        <f>VLOOKUP(K47,'MAESTRA NO TOCAR'!A:B,2,0)</f>
        <v>105312</v>
      </c>
      <c r="M47" s="91" t="str">
        <f>VLOOKUP(K47,'MAESTRA NO TOCAR'!A:C,3,0)</f>
        <v>FENTANILO 0.1MG/2ML(0.05MG/ML) SOL INY</v>
      </c>
      <c r="N47" s="92"/>
      <c r="O47" s="8">
        <v>1</v>
      </c>
      <c r="P47" s="8"/>
      <c r="Q47" s="8"/>
      <c r="R47" s="77"/>
    </row>
    <row r="48" spans="2:18" x14ac:dyDescent="0.3">
      <c r="B48" s="448">
        <v>25697</v>
      </c>
      <c r="C48" s="449"/>
      <c r="D48" s="8">
        <f>VLOOKUP(B48,'MAESTRA NO TOCAR'!A:B,2,0)</f>
        <v>300295</v>
      </c>
      <c r="E48" s="91" t="str">
        <f>VLOOKUP(B48,'MAESTRA NO TOCAR'!A:C,3,0)</f>
        <v>SONDA NELATON REF SN16 SOB X 1 MEDEX  16FR</v>
      </c>
      <c r="F48" s="92"/>
      <c r="G48" s="8">
        <f>VLOOKUP(B48,'MAESTRA NO TOCAR'!A:D,4,0)</f>
        <v>1</v>
      </c>
      <c r="H48" s="8"/>
      <c r="I48" s="8"/>
      <c r="J48" s="9"/>
      <c r="K48" s="118">
        <v>30164</v>
      </c>
      <c r="L48" s="8">
        <f>VLOOKUP(K48,'MAESTRA NO TOCAR'!A:B,2,0)</f>
        <v>100507</v>
      </c>
      <c r="M48" s="91" t="str">
        <f>VLOOKUP(K48,'MAESTRA NO TOCAR'!A:C,3,0)</f>
        <v>388908 MORFINA CLORHIDRATO 10MG/ML SOL INY 1ML</v>
      </c>
      <c r="N48" s="92"/>
      <c r="O48" s="8">
        <v>1</v>
      </c>
      <c r="P48" s="8"/>
      <c r="Q48" s="8"/>
      <c r="R48" s="77"/>
    </row>
    <row r="49" spans="2:18" x14ac:dyDescent="0.3">
      <c r="B49" s="448"/>
      <c r="C49" s="449"/>
      <c r="D49" s="8"/>
      <c r="E49" s="450"/>
      <c r="F49" s="451"/>
      <c r="G49" s="8"/>
      <c r="H49" s="8"/>
      <c r="I49" s="8"/>
      <c r="J49" s="9"/>
      <c r="K49" s="118">
        <v>122716</v>
      </c>
      <c r="L49" s="8">
        <f>VLOOKUP(K49,'MAESTRA NO TOCAR'!A:B,2,0)</f>
        <v>211300</v>
      </c>
      <c r="M49" s="91" t="str">
        <f>VLOOKUP(K49,'MAESTRA NO TOCAR'!A:C,3,0)</f>
        <v>OXYRAPID 10MG/ML SOL INY  CAJ X 5AMP X 1ML</v>
      </c>
      <c r="N49" s="92"/>
      <c r="O49" s="8">
        <v>1</v>
      </c>
      <c r="P49" s="8"/>
      <c r="Q49" s="8"/>
      <c r="R49" s="77"/>
    </row>
    <row r="50" spans="2:18" x14ac:dyDescent="0.3">
      <c r="B50" s="448"/>
      <c r="C50" s="449"/>
      <c r="D50" s="8"/>
      <c r="E50" s="450"/>
      <c r="F50" s="451"/>
      <c r="G50" s="8"/>
      <c r="H50" s="8"/>
      <c r="I50" s="8"/>
      <c r="J50" s="9"/>
      <c r="K50" s="118">
        <v>158717</v>
      </c>
      <c r="L50" s="8">
        <f>VLOOKUP(K50,'MAESTRA NO TOCAR'!A:B,2,0)</f>
        <v>213431</v>
      </c>
      <c r="M50" s="91" t="str">
        <f>VLOOKUP(K50,'MAESTRA NO TOCAR'!A:C,3,0)</f>
        <v>ULTIVA 2MG POLV INY  CAJ X 5VIAL</v>
      </c>
      <c r="N50" s="92"/>
      <c r="O50" s="8">
        <v>1</v>
      </c>
      <c r="P50" s="8"/>
      <c r="Q50" s="8"/>
      <c r="R50" s="77"/>
    </row>
    <row r="51" spans="2:18" x14ac:dyDescent="0.3">
      <c r="B51" s="448"/>
      <c r="C51" s="449"/>
      <c r="D51" s="8"/>
      <c r="E51" s="450"/>
      <c r="F51" s="451"/>
      <c r="G51" s="8"/>
      <c r="H51" s="8"/>
      <c r="I51" s="8"/>
      <c r="J51" s="9"/>
      <c r="K51" s="118">
        <v>168939</v>
      </c>
      <c r="L51" s="8">
        <f>VLOOKUP(K51,'MAESTRA NO TOCAR'!A:B,2,0)</f>
        <v>105394</v>
      </c>
      <c r="M51" s="91" t="str">
        <f>VLOOKUP(K51,'MAESTRA NO TOCAR'!A:C,3,0)</f>
        <v>CLINDAMICINA 600MG/4ML(150MG/ML) SOL INY INST</v>
      </c>
      <c r="N51" s="92"/>
      <c r="O51" s="53">
        <v>1</v>
      </c>
      <c r="P51" s="8"/>
      <c r="Q51" s="8"/>
      <c r="R51" s="77"/>
    </row>
    <row r="52" spans="2:18" x14ac:dyDescent="0.3">
      <c r="B52" s="122"/>
      <c r="C52" s="123"/>
      <c r="D52" s="8"/>
      <c r="E52" s="95"/>
      <c r="F52" s="96"/>
      <c r="G52" s="8"/>
      <c r="H52" s="13"/>
      <c r="I52" s="13"/>
      <c r="J52" s="14"/>
      <c r="K52" s="118">
        <v>51736</v>
      </c>
      <c r="L52" s="8">
        <f>VLOOKUP(K52,'MAESTRA NO TOCAR'!A:B,2,0)</f>
        <v>101533</v>
      </c>
      <c r="M52" s="91" t="str">
        <f>VLOOKUP(K52,'MAESTRA NO TOCAR'!A:C,3,0)</f>
        <v>DICLOFENACO 75MG/3ML(25MG/ML) SOL INY INST</v>
      </c>
      <c r="N52" s="92"/>
      <c r="O52" s="53">
        <v>1</v>
      </c>
      <c r="P52" s="8"/>
      <c r="Q52" s="8"/>
      <c r="R52" s="77"/>
    </row>
    <row r="53" spans="2:18" x14ac:dyDescent="0.3">
      <c r="B53" s="122"/>
      <c r="C53" s="123"/>
      <c r="D53" s="8"/>
      <c r="E53" s="95"/>
      <c r="F53" s="96"/>
      <c r="G53" s="8"/>
      <c r="H53" s="13"/>
      <c r="I53" s="13"/>
      <c r="J53" s="14"/>
      <c r="K53" s="118">
        <v>123968</v>
      </c>
      <c r="L53" s="8">
        <f>VLOOKUP(K53,'MAESTRA NO TOCAR'!A:B,2,0)</f>
        <v>211644</v>
      </c>
      <c r="M53" s="91" t="str">
        <f>VLOOKUP(K53,'MAESTRA NO TOCAR'!A:C,3,0)</f>
        <v>BACTRODERM 10% SOL TOP INST FCO X 60ML</v>
      </c>
      <c r="N53" s="92"/>
      <c r="O53" s="8">
        <v>1</v>
      </c>
      <c r="P53" s="8"/>
      <c r="Q53" s="8"/>
      <c r="R53" s="77"/>
    </row>
    <row r="54" spans="2:18" ht="13.5" thickBot="1" x14ac:dyDescent="0.35">
      <c r="B54" s="609"/>
      <c r="C54" s="610"/>
      <c r="D54" s="8"/>
      <c r="E54" s="611"/>
      <c r="F54" s="612"/>
      <c r="G54" s="8"/>
      <c r="H54" s="13"/>
      <c r="I54" s="13"/>
      <c r="J54" s="14"/>
      <c r="K54" s="118">
        <v>30766</v>
      </c>
      <c r="L54" s="8">
        <f>VLOOKUP(K54,'MAESTRA NO TOCAR'!A:B,2,0)</f>
        <v>200748</v>
      </c>
      <c r="M54" s="91" t="str">
        <f>VLOOKUP(K54,'MAESTRA NO TOCAR'!A:C,3,0)</f>
        <v>IODIGER ESPUMA 8% ESPUM TOP  FCO X 120ML</v>
      </c>
      <c r="N54" s="92"/>
      <c r="O54" s="8">
        <v>1</v>
      </c>
      <c r="P54" s="8"/>
      <c r="Q54" s="8"/>
      <c r="R54" s="77"/>
    </row>
    <row r="55" spans="2:18" ht="15" customHeight="1" thickBot="1" x14ac:dyDescent="0.35">
      <c r="B55" s="466" t="s">
        <v>71</v>
      </c>
      <c r="C55" s="467"/>
      <c r="D55" s="468"/>
      <c r="E55" s="59"/>
      <c r="F55" s="59"/>
      <c r="G55" s="60"/>
      <c r="H55" s="60"/>
      <c r="I55" s="60"/>
      <c r="J55" s="61"/>
      <c r="K55" s="118">
        <v>19515</v>
      </c>
      <c r="L55" s="8">
        <f>VLOOKUP(K55,'MAESTRA NO TOCAR'!A:B,2,0)</f>
        <v>200998</v>
      </c>
      <c r="M55" s="91" t="str">
        <f>VLOOKUP(K55,'MAESTRA NO TOCAR'!A:C,3,0)</f>
        <v>KENACORT AIA 50MG/5ML(10MG/ML) SUSP INY</v>
      </c>
      <c r="N55" s="92"/>
      <c r="O55" s="8">
        <v>1</v>
      </c>
      <c r="P55" s="8"/>
      <c r="Q55" s="8"/>
      <c r="R55" s="77"/>
    </row>
    <row r="56" spans="2:18" x14ac:dyDescent="0.3">
      <c r="B56" s="469" t="s">
        <v>37</v>
      </c>
      <c r="C56" s="470"/>
      <c r="D56" s="470"/>
      <c r="E56" s="470"/>
      <c r="F56" s="470"/>
      <c r="G56" s="470"/>
      <c r="H56" s="470"/>
      <c r="I56" s="470"/>
      <c r="J56" s="471"/>
      <c r="K56" s="118">
        <v>388781</v>
      </c>
      <c r="L56" s="8">
        <f>VLOOKUP(K56,'MAESTRA NO TOCAR'!A:B,2,0)</f>
        <v>310713</v>
      </c>
      <c r="M56" s="91" t="str">
        <f>VLOOKUP(K56,'MAESTRA NO TOCAR'!A:C,3,0)</f>
        <v>QUIRUCIDAL (0.05+4)% SOL TOP CAJ X 24FCO X 120ML</v>
      </c>
      <c r="N56" s="92"/>
      <c r="O56" s="8">
        <v>1</v>
      </c>
      <c r="P56" s="8"/>
      <c r="Q56" s="8"/>
      <c r="R56" s="77"/>
    </row>
    <row r="57" spans="2:18" ht="15" customHeight="1" thickBot="1" x14ac:dyDescent="0.35">
      <c r="B57" s="472"/>
      <c r="C57" s="473"/>
      <c r="D57" s="473"/>
      <c r="E57" s="473"/>
      <c r="F57" s="473"/>
      <c r="G57" s="473"/>
      <c r="H57" s="473"/>
      <c r="I57" s="473"/>
      <c r="J57" s="474"/>
      <c r="K57" s="118">
        <v>388785</v>
      </c>
      <c r="L57" s="8">
        <f>VLOOKUP(K57,'MAESTRA NO TOCAR'!A:B,2,0)</f>
        <v>301791</v>
      </c>
      <c r="M57" s="91" t="str">
        <f>VLOOKUP(K57,'MAESTRA NO TOCAR'!A:C,3,0)</f>
        <v>QUIRUCIDAL VERDE (1+4)% JAB LIQ 120ML</v>
      </c>
      <c r="N57" s="92"/>
      <c r="O57" s="8">
        <v>1</v>
      </c>
      <c r="P57" s="8"/>
      <c r="Q57" s="8"/>
      <c r="R57" s="77"/>
    </row>
    <row r="58" spans="2:18" x14ac:dyDescent="0.3">
      <c r="B58" s="469" t="s">
        <v>38</v>
      </c>
      <c r="C58" s="470"/>
      <c r="D58" s="470"/>
      <c r="E58" s="470"/>
      <c r="F58" s="470"/>
      <c r="G58" s="470"/>
      <c r="H58" s="470"/>
      <c r="I58" s="470"/>
      <c r="J58" s="471"/>
      <c r="K58" s="118">
        <v>22002</v>
      </c>
      <c r="L58" s="8">
        <f>VLOOKUP(K58,'MAESTRA NO TOCAR'!A:B,2,0)</f>
        <v>203253</v>
      </c>
      <c r="M58" s="91" t="str">
        <f>VLOOKUP(K58,'MAESTRA NO TOCAR'!A:C,3,0)</f>
        <v>ROXICAINA CE 200MG/20ML(1%)+1:200000 SOL INY  FCO X 20ML</v>
      </c>
      <c r="N58" s="92"/>
      <c r="O58" s="8">
        <v>1</v>
      </c>
      <c r="P58" s="8"/>
      <c r="Q58" s="8"/>
      <c r="R58" s="77"/>
    </row>
    <row r="59" spans="2:18" ht="13.5" thickBot="1" x14ac:dyDescent="0.35">
      <c r="B59" s="472"/>
      <c r="C59" s="473"/>
      <c r="D59" s="473"/>
      <c r="E59" s="473"/>
      <c r="F59" s="473"/>
      <c r="G59" s="473"/>
      <c r="H59" s="473"/>
      <c r="I59" s="473"/>
      <c r="J59" s="474"/>
      <c r="K59" s="125">
        <v>22004</v>
      </c>
      <c r="L59" s="17">
        <f>VLOOKUP(K59,'MAESTRA NO TOCAR'!A:B,2,0)</f>
        <v>203255</v>
      </c>
      <c r="M59" s="101" t="str">
        <f>VLOOKUP(K59,'MAESTRA NO TOCAR'!A:C,3,0)</f>
        <v>ROXICAINA CE 400MG/20ML(2%)+1:200000 SOL INY  FCO X 20ML</v>
      </c>
      <c r="N59" s="102"/>
      <c r="O59" s="17">
        <v>1</v>
      </c>
      <c r="P59" s="17"/>
      <c r="Q59" s="17"/>
      <c r="R59" s="78"/>
    </row>
  </sheetData>
  <mergeCells count="90">
    <mergeCell ref="B56:J57"/>
    <mergeCell ref="B58:J59"/>
    <mergeCell ref="B49:C49"/>
    <mergeCell ref="E49:F49"/>
    <mergeCell ref="B50:C50"/>
    <mergeCell ref="E50:F50"/>
    <mergeCell ref="B51:C51"/>
    <mergeCell ref="E51:F51"/>
    <mergeCell ref="B54:C54"/>
    <mergeCell ref="E54:F54"/>
    <mergeCell ref="B55:D55"/>
    <mergeCell ref="B48:C48"/>
    <mergeCell ref="B40:C40"/>
    <mergeCell ref="B41:C41"/>
    <mergeCell ref="B46:C46"/>
    <mergeCell ref="B47:C47"/>
    <mergeCell ref="B44:C44"/>
    <mergeCell ref="B45:C45"/>
    <mergeCell ref="B38:C38"/>
    <mergeCell ref="B39:C39"/>
    <mergeCell ref="B42:C42"/>
    <mergeCell ref="B43:C43"/>
    <mergeCell ref="E36:F36"/>
    <mergeCell ref="B37:C37"/>
    <mergeCell ref="E23:F23"/>
    <mergeCell ref="B34:C34"/>
    <mergeCell ref="B32:C32"/>
    <mergeCell ref="B33:C33"/>
    <mergeCell ref="B30:C30"/>
    <mergeCell ref="B31:C31"/>
    <mergeCell ref="B12:R12"/>
    <mergeCell ref="M13:N13"/>
    <mergeCell ref="B21:C21"/>
    <mergeCell ref="E21:F21"/>
    <mergeCell ref="B22:C22"/>
    <mergeCell ref="E22:F22"/>
    <mergeCell ref="B19:C19"/>
    <mergeCell ref="E19:F19"/>
    <mergeCell ref="B20:C20"/>
    <mergeCell ref="E20:F20"/>
    <mergeCell ref="B17:C17"/>
    <mergeCell ref="E17:F17"/>
    <mergeCell ref="B18:C18"/>
    <mergeCell ref="E18:F18"/>
    <mergeCell ref="B15:C15"/>
    <mergeCell ref="E15:F15"/>
    <mergeCell ref="B16:C16"/>
    <mergeCell ref="E16:F16"/>
    <mergeCell ref="B13:C13"/>
    <mergeCell ref="E13:F13"/>
    <mergeCell ref="B14:C14"/>
    <mergeCell ref="E14:F14"/>
    <mergeCell ref="O10:R10"/>
    <mergeCell ref="J11:M11"/>
    <mergeCell ref="N11:R11"/>
    <mergeCell ref="G10:I10"/>
    <mergeCell ref="G11:I11"/>
    <mergeCell ref="B10:D10"/>
    <mergeCell ref="E10:F10"/>
    <mergeCell ref="B11:D11"/>
    <mergeCell ref="E11:F11"/>
    <mergeCell ref="K10:M10"/>
    <mergeCell ref="C7:D7"/>
    <mergeCell ref="B8:D8"/>
    <mergeCell ref="E8:F9"/>
    <mergeCell ref="F4:M5"/>
    <mergeCell ref="K7:L7"/>
    <mergeCell ref="F6:R6"/>
    <mergeCell ref="N7:R7"/>
    <mergeCell ref="N8:R8"/>
    <mergeCell ref="O9:R9"/>
    <mergeCell ref="F7:I7"/>
    <mergeCell ref="G8:I8"/>
    <mergeCell ref="G9:I9"/>
    <mergeCell ref="K45:R45"/>
    <mergeCell ref="K23:R23"/>
    <mergeCell ref="K31:R31"/>
    <mergeCell ref="B35:C35"/>
    <mergeCell ref="B36:C36"/>
    <mergeCell ref="B25:C25"/>
    <mergeCell ref="E32:F32"/>
    <mergeCell ref="E33:F33"/>
    <mergeCell ref="E44:F44"/>
    <mergeCell ref="B28:C28"/>
    <mergeCell ref="B29:C29"/>
    <mergeCell ref="B26:C26"/>
    <mergeCell ref="E26:F26"/>
    <mergeCell ref="B27:C27"/>
    <mergeCell ref="B24:C24"/>
    <mergeCell ref="B23:C23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B3:R58"/>
  <sheetViews>
    <sheetView zoomScale="80" zoomScaleNormal="80" workbookViewId="0">
      <selection activeCell="K10" sqref="K10:M10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8" ht="12.75" customHeight="1" x14ac:dyDescent="0.3">
      <c r="G3" s="40"/>
      <c r="H3" s="40"/>
      <c r="I3" s="40"/>
      <c r="J3" s="40"/>
      <c r="K3" s="40"/>
      <c r="L3" s="40"/>
      <c r="M3" s="40"/>
    </row>
    <row r="4" spans="2:18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8" x14ac:dyDescent="0.3">
      <c r="F5" s="475"/>
      <c r="G5" s="475"/>
      <c r="H5" s="475"/>
      <c r="I5" s="475"/>
      <c r="J5" s="475"/>
      <c r="K5" s="475"/>
      <c r="L5" s="475"/>
      <c r="M5" s="475"/>
    </row>
    <row r="6" spans="2:18" ht="13.5" thickBot="1" x14ac:dyDescent="0.35">
      <c r="F6" s="438" t="s">
        <v>501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2:18" ht="16.5" customHeight="1" thickBot="1" x14ac:dyDescent="0.35">
      <c r="B7" s="105" t="s">
        <v>17</v>
      </c>
      <c r="C7" s="476"/>
      <c r="D7" s="477"/>
      <c r="E7" s="106" t="s">
        <v>16</v>
      </c>
      <c r="F7" s="382"/>
      <c r="G7" s="383"/>
      <c r="H7" s="383"/>
      <c r="I7" s="383"/>
      <c r="J7" s="129" t="s">
        <v>111</v>
      </c>
      <c r="K7" s="423"/>
      <c r="L7" s="424"/>
      <c r="M7" s="62" t="s">
        <v>39</v>
      </c>
      <c r="N7" s="452"/>
      <c r="O7" s="453"/>
      <c r="P7" s="453"/>
      <c r="Q7" s="453"/>
      <c r="R7" s="454"/>
    </row>
    <row r="8" spans="2:18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603"/>
      <c r="K8" s="604"/>
      <c r="L8" s="604"/>
      <c r="M8" s="605"/>
      <c r="N8" s="494" t="s">
        <v>115</v>
      </c>
      <c r="O8" s="495"/>
      <c r="P8" s="495"/>
      <c r="Q8" s="495"/>
      <c r="R8" s="496"/>
    </row>
    <row r="9" spans="2:18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8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8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51</v>
      </c>
      <c r="O11" s="483"/>
      <c r="P11" s="483"/>
      <c r="Q11" s="483"/>
      <c r="R11" s="510"/>
    </row>
    <row r="12" spans="2:18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8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</row>
    <row r="14" spans="2:18" x14ac:dyDescent="0.3">
      <c r="B14" s="448">
        <v>110940</v>
      </c>
      <c r="C14" s="449"/>
      <c r="D14" s="8">
        <f>VLOOKUP(B14,'MAESTRA NO TOCAR'!A:B,2,0)</f>
        <v>103968</v>
      </c>
      <c r="E14" s="450" t="str">
        <f>VLOOKUP(B14,'MAESTRA NO TOCAR'!A:C,3,0)</f>
        <v>ATROPINA SULFATO 1MG/ML SOL INY</v>
      </c>
      <c r="F14" s="451"/>
      <c r="G14" s="8">
        <f>VLOOKUP(B14,'MAESTRA NO TOCAR'!A:D,4,0)</f>
        <v>1</v>
      </c>
      <c r="H14" s="8"/>
      <c r="I14" s="8"/>
      <c r="J14" s="9"/>
      <c r="K14" s="118">
        <v>107205</v>
      </c>
      <c r="L14" s="8">
        <f>VLOOKUP(K14,'MAESTRA NO TOCAR'!A:B,2,0)</f>
        <v>336699</v>
      </c>
      <c r="M14" s="91" t="str">
        <f>VLOOKUP(K14,'MAESTRA NO TOCAR'!A:C,3,0)</f>
        <v>TUBO ENDOTRAQUEAL CON BALON REF 86111 SOB 7.0FR</v>
      </c>
      <c r="N14" s="92"/>
      <c r="O14" s="8">
        <f>VLOOKUP(K14,'MAESTRA NO TOCAR'!A:D,4,0)</f>
        <v>1</v>
      </c>
      <c r="P14" s="8"/>
      <c r="Q14" s="8"/>
      <c r="R14" s="77"/>
    </row>
    <row r="15" spans="2:18" x14ac:dyDescent="0.3">
      <c r="B15" s="448">
        <v>388890</v>
      </c>
      <c r="C15" s="449"/>
      <c r="D15" s="8">
        <f>VLOOKUP(B15,'MAESTRA NO TOCAR'!A:B,2,0)</f>
        <v>207008</v>
      </c>
      <c r="E15" s="450" t="str">
        <f>VLOOKUP(B15,'MAESTRA NO TOCAR'!A:C,3,0)</f>
        <v>BUPINEST 75MG/10ML(0.75%) SOL INY</v>
      </c>
      <c r="F15" s="451"/>
      <c r="G15" s="8">
        <f>VLOOKUP(B15,'MAESTRA NO TOCAR'!A:D,4,0)</f>
        <v>3</v>
      </c>
      <c r="H15" s="8"/>
      <c r="I15" s="8"/>
      <c r="J15" s="9"/>
      <c r="K15" s="118">
        <v>107206</v>
      </c>
      <c r="L15" s="8">
        <f>VLOOKUP(K15,'MAESTRA NO TOCAR'!A:B,2,0)</f>
        <v>336714</v>
      </c>
      <c r="M15" s="91" t="str">
        <f>VLOOKUP(K15,'MAESTRA NO TOCAR'!A:C,3,0)</f>
        <v>TUBO ENDOTRAQUEAL CON BALON REF 86112 SOB 7.5FR</v>
      </c>
      <c r="N15" s="92"/>
      <c r="O15" s="8">
        <f>VLOOKUP(K15,'MAESTRA NO TOCAR'!A:D,4,0)</f>
        <v>1</v>
      </c>
      <c r="P15" s="8"/>
      <c r="Q15" s="8"/>
      <c r="R15" s="77"/>
    </row>
    <row r="16" spans="2:18" x14ac:dyDescent="0.3">
      <c r="B16" s="444">
        <v>166164</v>
      </c>
      <c r="C16" s="445"/>
      <c r="D16" s="66">
        <f>VLOOKUP(B16,'MAESTRA NO TOCAR'!A:B,2,0)</f>
        <v>105358</v>
      </c>
      <c r="E16" s="446" t="str">
        <f>VLOOKUP(B16,'MAESTRA NO TOCAR'!A:C,3,0)</f>
        <v>CEFAZOLINA 1GR POLV INY INST CAJ X 10VIAL VITALIS</v>
      </c>
      <c r="F16" s="447"/>
      <c r="G16" s="53">
        <f>VLOOKUP(B16,'MAESTRA NO TOCAR'!A:D,4,0)</f>
        <v>2</v>
      </c>
      <c r="H16" s="66"/>
      <c r="I16" s="66"/>
      <c r="J16" s="67"/>
      <c r="K16" s="118">
        <v>107207</v>
      </c>
      <c r="L16" s="8">
        <f>VLOOKUP(K16,'MAESTRA NO TOCAR'!A:B,2,0)</f>
        <v>336715</v>
      </c>
      <c r="M16" s="91" t="str">
        <f>VLOOKUP(K16,'MAESTRA NO TOCAR'!A:C,3,0)</f>
        <v>TUBO ENDOTRAQUEAL CON BALON REF 86113 SOB 8.0FR</v>
      </c>
      <c r="N16" s="92"/>
      <c r="O16" s="8">
        <f>VLOOKUP(K16,'MAESTRA NO TOCAR'!A:D,4,0)</f>
        <v>1</v>
      </c>
      <c r="P16" s="8"/>
      <c r="Q16" s="8"/>
      <c r="R16" s="77"/>
    </row>
    <row r="17" spans="2:18" x14ac:dyDescent="0.3">
      <c r="B17" s="448">
        <v>166495</v>
      </c>
      <c r="C17" s="449"/>
      <c r="D17" s="8">
        <f>VLOOKUP(B17,'MAESTRA NO TOCAR'!A:B,2,0)</f>
        <v>105327</v>
      </c>
      <c r="E17" s="450" t="str">
        <f>VLOOKUP(B17,'MAESTRA NO TOCAR'!A:C,3,0)</f>
        <v>DEXAMETASONA 8MG/2ML(4MG/ML) SOL INY INST</v>
      </c>
      <c r="F17" s="451"/>
      <c r="G17" s="8">
        <f>VLOOKUP(B17,'MAESTRA NO TOCAR'!A:D,4,0)</f>
        <v>1</v>
      </c>
      <c r="H17" s="8"/>
      <c r="I17" s="8"/>
      <c r="J17" s="9"/>
      <c r="K17" s="118">
        <v>158514</v>
      </c>
      <c r="L17" s="8">
        <f>VLOOKUP(K17,'MAESTRA NO TOCAR'!A:B,2,0)</f>
        <v>353757</v>
      </c>
      <c r="M17" s="91" t="str">
        <f>VLOOKUP(K17,'MAESTRA NO TOCAR'!A:C,3,0)</f>
        <v>APOSITO TEGADERM REF 1626W (10CM X 12CM)</v>
      </c>
      <c r="N17" s="92"/>
      <c r="O17" s="8">
        <f>VLOOKUP(K17,'MAESTRA NO TOCAR'!A:D,4,0)</f>
        <v>1</v>
      </c>
      <c r="P17" s="8"/>
      <c r="Q17" s="8"/>
      <c r="R17" s="77"/>
    </row>
    <row r="18" spans="2:18" x14ac:dyDescent="0.3">
      <c r="B18" s="448">
        <v>126102</v>
      </c>
      <c r="C18" s="449"/>
      <c r="D18" s="8">
        <f>VLOOKUP(B18,'MAESTRA NO TOCAR'!A:B,2,0)</f>
        <v>105214</v>
      </c>
      <c r="E18" s="450" t="str">
        <f>VLOOKUP(B18,'MAESTRA NO TOCAR'!A:C,3,0)</f>
        <v>ETILEFRINA 10MG/ML SOL INY</v>
      </c>
      <c r="F18" s="451"/>
      <c r="G18" s="8">
        <f>VLOOKUP(B18,'MAESTRA NO TOCAR'!A:D,4,0)</f>
        <v>1</v>
      </c>
      <c r="H18" s="10"/>
      <c r="I18" s="10"/>
      <c r="J18" s="11"/>
      <c r="K18" s="118">
        <v>145922</v>
      </c>
      <c r="L18" s="8">
        <f>VLOOKUP(K18,'MAESTRA NO TOCAR'!A:B,2,0)</f>
        <v>353355</v>
      </c>
      <c r="M18" s="91" t="str">
        <f>VLOOKUP(K18,'MAESTRA NO TOCAR'!A:C,3,0)</f>
        <v>TUBO SUCCION CON CONECTOR REF 8888301614  6MM X 3.1MM</v>
      </c>
      <c r="N18" s="92"/>
      <c r="O18" s="8">
        <v>2</v>
      </c>
      <c r="P18" s="8"/>
      <c r="Q18" s="8"/>
      <c r="R18" s="77"/>
    </row>
    <row r="19" spans="2:18" ht="15" customHeight="1" x14ac:dyDescent="0.3">
      <c r="B19" s="448">
        <v>388811</v>
      </c>
      <c r="C19" s="449"/>
      <c r="D19" s="8">
        <f>VLOOKUP(B19,'MAESTRA NO TOCAR'!A:B,2,0)</f>
        <v>203031</v>
      </c>
      <c r="E19" s="450" t="str">
        <f>VLOOKUP(B19,'MAESTRA NO TOCAR'!A:C,3,0)</f>
        <v>ROXICAINA SE 100MG/10ML(1%) SOL INY</v>
      </c>
      <c r="F19" s="451"/>
      <c r="G19" s="8">
        <v>1</v>
      </c>
      <c r="H19" s="10"/>
      <c r="I19" s="10"/>
      <c r="J19" s="11"/>
      <c r="K19" s="58"/>
      <c r="L19" s="56"/>
      <c r="M19" s="99" t="str">
        <f>VLOOKUP(K19,'MAESTRA NO TOCAR'!A:C,3,0)</f>
        <v>ARTROSCOPIO</v>
      </c>
      <c r="N19" s="100"/>
      <c r="O19" s="56">
        <f>VLOOKUP(K19,'MAESTRA NO TOCAR'!A:D,4,0)</f>
        <v>0</v>
      </c>
      <c r="P19" s="56"/>
      <c r="Q19" s="56"/>
      <c r="R19" s="115"/>
    </row>
    <row r="20" spans="2:18" x14ac:dyDescent="0.3">
      <c r="B20" s="448">
        <v>145372</v>
      </c>
      <c r="C20" s="449"/>
      <c r="D20" s="8">
        <f>VLOOKUP(B20,'MAESTRA NO TOCAR'!A:B,2,0)</f>
        <v>105232</v>
      </c>
      <c r="E20" s="450" t="str">
        <f>VLOOKUP(B20,'MAESTRA NO TOCAR'!A:C,3,0)</f>
        <v>DIPIRONA SODICA 2.5GR/5ML(0.5GR/ML) SOL INY INST CAJ X 100AMP FARMIONNI SCALPI SA</v>
      </c>
      <c r="F20" s="451"/>
      <c r="G20" s="8">
        <f>VLOOKUP(B20,'MAESTRA NO TOCAR'!A:D,4,0)</f>
        <v>1</v>
      </c>
      <c r="H20" s="8"/>
      <c r="I20" s="8"/>
      <c r="J20" s="9"/>
      <c r="K20" s="118">
        <v>72903</v>
      </c>
      <c r="L20" s="8">
        <f>VLOOKUP(K20,'MAESTRA NO TOCAR'!A:B,2,0)</f>
        <v>317515</v>
      </c>
      <c r="M20" s="91" t="str">
        <f>VLOOKUP(K20,'MAESTRA NO TOCAR'!A:C,3,0)</f>
        <v>LINER SEMI-RIGIDO SOLIDIFI UND  1000ML + 500ML</v>
      </c>
      <c r="N20" s="92"/>
      <c r="O20" s="8" t="s">
        <v>70</v>
      </c>
      <c r="P20" s="8" t="s">
        <v>70</v>
      </c>
      <c r="Q20" s="8" t="s">
        <v>70</v>
      </c>
      <c r="R20" s="9" t="s">
        <v>70</v>
      </c>
    </row>
    <row r="21" spans="2:18" ht="14.5" x14ac:dyDescent="0.35">
      <c r="B21" s="448">
        <v>20041</v>
      </c>
      <c r="C21" s="449"/>
      <c r="D21" s="8">
        <f>VLOOKUP(B21,'MAESTRA NO TOCAR'!A:B,2,0)</f>
        <v>201643</v>
      </c>
      <c r="E21" s="450" t="str">
        <f>VLOOKUP(B21,'MAESTRA NO TOCAR'!A:C,3,0)</f>
        <v>ONDAX 8MG/4ML(2MG/ML) SOL INY INST AMP</v>
      </c>
      <c r="F21" s="451"/>
      <c r="G21" s="8">
        <f>VLOOKUP(B21,'MAESTRA NO TOCAR'!A:D,4,0)</f>
        <v>1</v>
      </c>
      <c r="H21" s="8"/>
      <c r="I21" s="8"/>
      <c r="J21" s="9"/>
      <c r="K21" s="173">
        <v>116840</v>
      </c>
      <c r="L21" s="8">
        <f>VLOOKUP(K21,'MAESTRA NO TOCAR'!A:B,2,0)</f>
        <v>340810</v>
      </c>
      <c r="M21" s="124" t="s">
        <v>467</v>
      </c>
      <c r="N21" s="172"/>
      <c r="O21" s="8">
        <v>1</v>
      </c>
      <c r="P21" s="66"/>
      <c r="Q21" s="66"/>
      <c r="R21" s="83"/>
    </row>
    <row r="22" spans="2:18" ht="13.5" thickBot="1" x14ac:dyDescent="0.35">
      <c r="B22" s="444">
        <v>127697</v>
      </c>
      <c r="C22" s="445"/>
      <c r="D22" s="66">
        <f>VLOOKUP(B22,'MAESTRA NO TOCAR'!A:B,2,0)</f>
        <v>104517</v>
      </c>
      <c r="E22" s="446" t="str">
        <f>VLOOKUP(B22,'MAESTRA NO TOCAR'!A:C,3,0)</f>
        <v>RPQ ACETAMINOFEN 500MG TAB INST</v>
      </c>
      <c r="F22" s="447"/>
      <c r="G22" s="53">
        <f>VLOOKUP(B22,'MAESTRA NO TOCAR'!A:D,4,0)</f>
        <v>2</v>
      </c>
      <c r="H22" s="66"/>
      <c r="I22" s="66"/>
      <c r="J22" s="67"/>
      <c r="K22" s="76">
        <v>119932</v>
      </c>
      <c r="L22" s="66">
        <f>VLOOKUP(K22,'MAESTRA NO TOCAR'!A:B,2,0)</f>
        <v>343983</v>
      </c>
      <c r="M22" s="93" t="str">
        <f>VLOOKUP(K22,'MAESTRA NO TOCAR'!A:C,3,0)</f>
        <v>MEDIA ANTIEMBOLICA MUSLO LARGA REGULAR BN EXENTO-DC.417/2020</v>
      </c>
      <c r="N22" s="94"/>
      <c r="O22" s="53">
        <f>VLOOKUP(K22,'MAESTRA NO TOCAR'!A:D,4,0)</f>
        <v>1</v>
      </c>
      <c r="P22" s="66"/>
      <c r="Q22" s="66"/>
      <c r="R22" s="83"/>
    </row>
    <row r="23" spans="2:18" ht="15" customHeight="1" thickBot="1" x14ac:dyDescent="0.35">
      <c r="B23" s="448">
        <v>17809</v>
      </c>
      <c r="C23" s="449"/>
      <c r="D23" s="8">
        <f>VLOOKUP(B23,'MAESTRA NO TOCAR'!A:B,2,0)</f>
        <v>100513</v>
      </c>
      <c r="E23" s="450" t="str">
        <f>VLOOKUP(B23,'MAESTRA NO TOCAR'!A:C,3,0)</f>
        <v>KETOROLACO 30MG/ML SOL INY INST</v>
      </c>
      <c r="F23" s="451"/>
      <c r="G23" s="8">
        <f>VLOOKUP(B23,'MAESTRA NO TOCAR'!A:D,4,0)</f>
        <v>2</v>
      </c>
      <c r="H23" s="8"/>
      <c r="I23" s="8"/>
      <c r="J23" s="9"/>
      <c r="K23" s="455" t="s">
        <v>54</v>
      </c>
      <c r="L23" s="456"/>
      <c r="M23" s="456"/>
      <c r="N23" s="456"/>
      <c r="O23" s="456"/>
      <c r="P23" s="456"/>
      <c r="Q23" s="456"/>
      <c r="R23" s="457"/>
    </row>
    <row r="24" spans="2:18" x14ac:dyDescent="0.3">
      <c r="B24" s="448">
        <v>135679</v>
      </c>
      <c r="C24" s="449"/>
      <c r="D24" s="8">
        <f>VLOOKUP(B24,'MAESTRA NO TOCAR'!A:B,2,0)</f>
        <v>212916</v>
      </c>
      <c r="E24" s="91" t="str">
        <f>VLOOKUP(B24,'MAESTRA NO TOCAR'!A:C,3,0)</f>
        <v>SERAFOL 200MG/20ML(1%) EMUL INY INST</v>
      </c>
      <c r="F24" s="92"/>
      <c r="G24" s="8">
        <f>VLOOKUP(B24,'MAESTRA NO TOCAR'!A:D,4,0)</f>
        <v>1</v>
      </c>
      <c r="H24" s="8"/>
      <c r="I24" s="8"/>
      <c r="J24" s="9"/>
      <c r="K24" s="118">
        <v>19889</v>
      </c>
      <c r="L24" s="8">
        <f>VLOOKUP(K24,'MAESTRA NO TOCAR'!A:B,2,0)</f>
        <v>202023</v>
      </c>
      <c r="M24" s="91" t="str">
        <f>VLOOKUP(K24,'MAESTRA NO TOCAR'!A:C,3,0)</f>
        <v>AGUA ESTERIL SUSTANCIA PURA SOL INY  BOL X 500ML BAXTER</v>
      </c>
      <c r="N24" s="92"/>
      <c r="O24" s="8">
        <v>1</v>
      </c>
      <c r="P24" s="8"/>
      <c r="Q24" s="8"/>
      <c r="R24" s="77"/>
    </row>
    <row r="25" spans="2:18" x14ac:dyDescent="0.3">
      <c r="B25" s="448">
        <v>388832</v>
      </c>
      <c r="C25" s="449"/>
      <c r="D25" s="8">
        <f>VLOOKUP(B25,'MAESTRA NO TOCAR'!A:B,2,0)</f>
        <v>105421</v>
      </c>
      <c r="E25" s="91" t="str">
        <f>VLOOKUP(B25,'MAESTRA NO TOCAR'!A:C,3,0)</f>
        <v xml:space="preserve">LACTATO DE RINGER (SOLUCION HARTMAN) SOL INY 500ML </v>
      </c>
      <c r="F25" s="92"/>
      <c r="G25" s="8">
        <f>VLOOKUP(B25,'MAESTRA NO TOCAR'!A:D,4,0)</f>
        <v>3</v>
      </c>
      <c r="H25" s="8"/>
      <c r="I25" s="8"/>
      <c r="J25" s="9"/>
      <c r="K25" s="118">
        <v>52085</v>
      </c>
      <c r="L25" s="8">
        <f>VLOOKUP(K25,'MAESTRA NO TOCAR'!A:B,2,0)</f>
        <v>101535</v>
      </c>
      <c r="M25" s="91" t="str">
        <f>VLOOKUP(K25,'MAESTRA NO TOCAR'!A:C,3,0)</f>
        <v>BUPIVACAINA 50MG/10ML(0.5%)+1:200000 SOL INY</v>
      </c>
      <c r="N25" s="92"/>
      <c r="O25" s="8">
        <v>1</v>
      </c>
      <c r="P25" s="8"/>
      <c r="Q25" s="8"/>
      <c r="R25" s="77"/>
    </row>
    <row r="26" spans="2:18" x14ac:dyDescent="0.3">
      <c r="B26" s="444">
        <v>388835</v>
      </c>
      <c r="C26" s="445"/>
      <c r="D26" s="66">
        <f>VLOOKUP(B26,'MAESTRA NO TOCAR'!A:B,2,0)</f>
        <v>105422</v>
      </c>
      <c r="E26" s="446" t="str">
        <f>VLOOKUP(B26,'MAESTRA NO TOCAR'!A:C,3,0)</f>
        <v>CLORURO DE SODIO LIBRE DE PVC 0.9% SOL INY 250ML</v>
      </c>
      <c r="F26" s="447"/>
      <c r="G26" s="53">
        <f>VLOOKUP(B26,'MAESTRA NO TOCAR'!A:D,4,0)</f>
        <v>4</v>
      </c>
      <c r="H26" s="66"/>
      <c r="I26" s="66"/>
      <c r="J26" s="67"/>
      <c r="K26" s="118">
        <v>23145</v>
      </c>
      <c r="L26" s="8">
        <f>VLOOKUP(K26,'MAESTRA NO TOCAR'!A:B,2,0)</f>
        <v>310283</v>
      </c>
      <c r="M26" s="91" t="str">
        <f>VLOOKUP(K26,'MAESTRA NO TOCAR'!A:C,3,0)</f>
        <v>SPONGOSTAN ESTANDAR 7CM X 5CM REF MS0002</v>
      </c>
      <c r="N26" s="92"/>
      <c r="O26" s="8">
        <v>1</v>
      </c>
      <c r="P26" s="8"/>
      <c r="Q26" s="8"/>
      <c r="R26" s="77"/>
    </row>
    <row r="27" spans="2:18" x14ac:dyDescent="0.3">
      <c r="B27" s="448">
        <v>110161</v>
      </c>
      <c r="C27" s="449"/>
      <c r="D27" s="8">
        <f>VLOOKUP(B27,'MAESTRA NO TOCAR'!A:B,2,0)</f>
        <v>0</v>
      </c>
      <c r="E27" s="91" t="str">
        <f>VLOOKUP(B27,'MAESTRA NO TOCAR'!A:C,3,0)</f>
        <v>AGUJA HIPODERMICA 22X1 PULG</v>
      </c>
      <c r="F27" s="92"/>
      <c r="G27" s="8">
        <f>VLOOKUP(B27,'MAESTRA NO TOCAR'!A:D,4,0)</f>
        <v>3</v>
      </c>
      <c r="H27" s="8"/>
      <c r="I27" s="8"/>
      <c r="J27" s="9"/>
      <c r="K27" s="118">
        <v>60688</v>
      </c>
      <c r="L27" s="8">
        <f>VLOOKUP(K27,'MAESTRA NO TOCAR'!A:B,2,0)</f>
        <v>349673</v>
      </c>
      <c r="M27" s="91" t="str">
        <f>VLOOKUP(K27,'MAESTRA NO TOCAR'!A:C,3,0)</f>
        <v>PAQUETE QUIRURGICO ESTERIL REF 1321</v>
      </c>
      <c r="N27" s="92"/>
      <c r="O27" s="8">
        <v>1</v>
      </c>
      <c r="P27" s="8"/>
      <c r="Q27" s="8"/>
      <c r="R27" s="77"/>
    </row>
    <row r="28" spans="2:18" x14ac:dyDescent="0.3">
      <c r="B28" s="448">
        <v>110160</v>
      </c>
      <c r="C28" s="449"/>
      <c r="D28" s="8">
        <f>VLOOKUP(B28,'MAESTRA NO TOCAR'!A:B,2,0)</f>
        <v>347133</v>
      </c>
      <c r="E28" s="91" t="str">
        <f>VLOOKUP(B28,'MAESTRA NO TOCAR'!A:C,3,0)</f>
        <v>AGUJA HIPODERMICA 21X1 1/2 PULG</v>
      </c>
      <c r="F28" s="92"/>
      <c r="G28" s="8">
        <f>VLOOKUP(B28,'MAESTRA NO TOCAR'!A:D,4,0)</f>
        <v>3</v>
      </c>
      <c r="H28" s="10"/>
      <c r="I28" s="10"/>
      <c r="J28" s="11"/>
      <c r="K28" s="118">
        <v>169461</v>
      </c>
      <c r="L28" s="8">
        <f>VLOOKUP(K28,'MAESTRA NO TOCAR'!A:B,2,0)</f>
        <v>358267</v>
      </c>
      <c r="M28" s="91" t="str">
        <f>VLOOKUP(K28,'MAESTRA NO TOCAR'!A:C,3,0)</f>
        <v>V ALGODON LAMINADO ESTERIL REF 244 SOB X 1 5PULG X 5YAR</v>
      </c>
      <c r="N28" s="92"/>
      <c r="O28" s="8">
        <v>2</v>
      </c>
      <c r="P28" s="8"/>
      <c r="Q28" s="8"/>
      <c r="R28" s="77"/>
    </row>
    <row r="29" spans="2:18" x14ac:dyDescent="0.3">
      <c r="B29" s="448">
        <v>156601</v>
      </c>
      <c r="C29" s="449"/>
      <c r="D29" s="8">
        <f>VLOOKUP(B29,'MAESTRA NO TOCAR'!A:B,2,0)</f>
        <v>354434</v>
      </c>
      <c r="E29" s="91" t="str">
        <f>VLOOKUP(B29,'MAESTRA NO TOCAR'!A:C,3,0)</f>
        <v>AGUJA HIPODERMICA 24G X 1 PULG</v>
      </c>
      <c r="F29" s="92"/>
      <c r="G29" s="8">
        <f>VLOOKUP(B29,'MAESTRA NO TOCAR'!A:D,4,0)</f>
        <v>3</v>
      </c>
      <c r="H29" s="8"/>
      <c r="I29" s="8"/>
      <c r="J29" s="9"/>
      <c r="K29" s="118">
        <v>387780</v>
      </c>
      <c r="L29" s="8">
        <f>VLOOKUP(K29,'MAESTRA NO TOCAR'!A:B,2,0)</f>
        <v>0</v>
      </c>
      <c r="M29" s="91" t="str">
        <f>VLOOKUP(K29,'MAESTRA NO TOCAR'!A:C,3,0)</f>
        <v>V ELASTICA BLANCA ESTERIL 4PULG X 5YARD</v>
      </c>
      <c r="N29" s="92"/>
      <c r="O29" s="8">
        <v>2</v>
      </c>
      <c r="P29" s="8"/>
      <c r="Q29" s="8"/>
      <c r="R29" s="77"/>
    </row>
    <row r="30" spans="2:18" ht="13.5" thickBot="1" x14ac:dyDescent="0.35">
      <c r="B30" s="448">
        <v>110163</v>
      </c>
      <c r="C30" s="449"/>
      <c r="D30" s="8">
        <f>VLOOKUP(B30,'MAESTRA NO TOCAR'!A:B,2,0)</f>
        <v>340847</v>
      </c>
      <c r="E30" s="91" t="str">
        <f>VLOOKUP(B30,'MAESTRA NO TOCAR'!A:C,3,0)</f>
        <v>AGUJA HIPODERMICA 23X1 PULG</v>
      </c>
      <c r="F30" s="92"/>
      <c r="G30" s="8">
        <f>VLOOKUP(B30,'MAESTRA NO TOCAR'!A:D,4,0)</f>
        <v>3</v>
      </c>
      <c r="H30" s="8"/>
      <c r="I30" s="8"/>
      <c r="J30" s="9"/>
      <c r="K30" s="58"/>
      <c r="L30" s="56"/>
      <c r="M30" s="99"/>
      <c r="N30" s="100"/>
      <c r="O30" s="56"/>
      <c r="P30" s="56"/>
      <c r="Q30" s="56"/>
      <c r="R30" s="115"/>
    </row>
    <row r="31" spans="2:18" ht="13.5" thickBot="1" x14ac:dyDescent="0.35">
      <c r="B31" s="448">
        <v>110168</v>
      </c>
      <c r="C31" s="449"/>
      <c r="D31" s="8">
        <f>VLOOKUP(B31,'MAESTRA NO TOCAR'!A:B,2,0)</f>
        <v>346383</v>
      </c>
      <c r="E31" s="91" t="str">
        <f>VLOOKUP(B31,'MAESTRA NO TOCAR'!A:C,3,0)</f>
        <v>AGUJA HIPODERMICA 26X1/2</v>
      </c>
      <c r="F31" s="92"/>
      <c r="G31" s="8">
        <f>VLOOKUP(B31,'MAESTRA NO TOCAR'!A:D,4,0)</f>
        <v>3</v>
      </c>
      <c r="H31" s="8"/>
      <c r="I31" s="8"/>
      <c r="J31" s="9"/>
      <c r="K31" s="455" t="s">
        <v>52</v>
      </c>
      <c r="L31" s="456"/>
      <c r="M31" s="456"/>
      <c r="N31" s="456"/>
      <c r="O31" s="456"/>
      <c r="P31" s="456"/>
      <c r="Q31" s="456"/>
      <c r="R31" s="457"/>
    </row>
    <row r="32" spans="2:18" x14ac:dyDescent="0.3">
      <c r="B32" s="444">
        <v>169072</v>
      </c>
      <c r="C32" s="445"/>
      <c r="D32" s="66">
        <f>VLOOKUP(B32,'MAESTRA NO TOCAR'!A:B,2,0)</f>
        <v>357576</v>
      </c>
      <c r="E32" s="446" t="str">
        <f>VLOOKUP(B32,'MAESTRA NO TOCAR'!A:C,3,0)</f>
        <v>CATETER INTRAVENOSO PERIFERICO REF 381844 18G X 1.16PULG</v>
      </c>
      <c r="F32" s="447"/>
      <c r="G32" s="53">
        <f>VLOOKUP(B32,'MAESTRA NO TOCAR'!A:D,4,0)</f>
        <v>1</v>
      </c>
      <c r="H32" s="66"/>
      <c r="I32" s="66"/>
      <c r="J32" s="67"/>
      <c r="K32" s="118" t="s">
        <v>7</v>
      </c>
      <c r="L32" s="8">
        <v>206938</v>
      </c>
      <c r="M32" s="91" t="s">
        <v>8</v>
      </c>
      <c r="N32" s="92"/>
      <c r="O32" s="8"/>
      <c r="P32" s="8"/>
      <c r="Q32" s="8"/>
      <c r="R32" s="77"/>
    </row>
    <row r="33" spans="2:18" ht="15" customHeight="1" x14ac:dyDescent="0.3">
      <c r="B33" s="444">
        <v>169071</v>
      </c>
      <c r="C33" s="445"/>
      <c r="D33" s="66">
        <f>VLOOKUP(B33,'MAESTRA NO TOCAR'!A:B,2,0)</f>
        <v>357585</v>
      </c>
      <c r="E33" s="446" t="str">
        <f>VLOOKUP(B33,'MAESTRA NO TOCAR'!A:C,3,0)</f>
        <v>CATETER INTRAVENOSO PERIFERICO REF 381834 20G X 1.16PULG</v>
      </c>
      <c r="F33" s="447"/>
      <c r="G33" s="53">
        <f>VLOOKUP(B33,'MAESTRA NO TOCAR'!A:D,4,0)</f>
        <v>1</v>
      </c>
      <c r="H33" s="66"/>
      <c r="I33" s="66"/>
      <c r="J33" s="67"/>
      <c r="K33" s="118" t="s">
        <v>9</v>
      </c>
      <c r="L33" s="8">
        <v>203206</v>
      </c>
      <c r="M33" s="91" t="s">
        <v>10</v>
      </c>
      <c r="N33" s="92"/>
      <c r="O33" s="8"/>
      <c r="P33" s="8"/>
      <c r="Q33" s="8"/>
      <c r="R33" s="77"/>
    </row>
    <row r="34" spans="2:18" ht="15" customHeight="1" x14ac:dyDescent="0.3">
      <c r="B34" s="448">
        <v>94747</v>
      </c>
      <c r="C34" s="449"/>
      <c r="D34" s="8">
        <f>VLOOKUP(B34,'MAESTRA NO TOCAR'!A:B,2,0)</f>
        <v>319132</v>
      </c>
      <c r="E34" s="91" t="str">
        <f>VLOOKUP(B34,'MAESTRA NO TOCAR'!A:C,3,0)</f>
        <v>ELECTRODO MONITOREO ESPUMA REF 2228 3.4CM X 3.3CM</v>
      </c>
      <c r="F34" s="92"/>
      <c r="G34" s="8">
        <f>VLOOKUP(B34,'MAESTRA NO TOCAR'!A:D,4,0)</f>
        <v>6</v>
      </c>
      <c r="H34" s="8"/>
      <c r="I34" s="8"/>
      <c r="J34" s="9"/>
      <c r="K34" s="118"/>
      <c r="L34" s="8"/>
      <c r="M34" s="91" t="s">
        <v>49</v>
      </c>
      <c r="N34" s="92"/>
      <c r="O34" s="8"/>
      <c r="P34" s="8"/>
      <c r="Q34" s="8"/>
      <c r="R34" s="77"/>
    </row>
    <row r="35" spans="2:18" x14ac:dyDescent="0.3">
      <c r="B35" s="448">
        <v>162007</v>
      </c>
      <c r="C35" s="449"/>
      <c r="D35" s="8">
        <f>VLOOKUP(B35,'MAESTRA NO TOCAR'!A:B,2,0)</f>
        <v>354946</v>
      </c>
      <c r="E35" s="91" t="str">
        <f>VLOOKUP(B35,'MAESTRA NO TOCAR'!A:C,3,0)</f>
        <v>SET PRIMARIO CON CLAVE REF 14001 PLUM  272CM X 19ML</v>
      </c>
      <c r="F35" s="92"/>
      <c r="G35" s="8">
        <f>VLOOKUP(B35,'MAESTRA NO TOCAR'!A:D,4,0)</f>
        <v>1</v>
      </c>
      <c r="H35" s="8"/>
      <c r="I35" s="8"/>
      <c r="J35" s="9"/>
      <c r="K35" s="118"/>
      <c r="L35" s="8"/>
      <c r="M35" s="91" t="s">
        <v>32</v>
      </c>
      <c r="N35" s="92"/>
      <c r="O35" s="8"/>
      <c r="P35" s="8"/>
      <c r="Q35" s="8"/>
      <c r="R35" s="77"/>
    </row>
    <row r="36" spans="2:18" x14ac:dyDescent="0.3">
      <c r="B36" s="444">
        <v>23677</v>
      </c>
      <c r="C36" s="445"/>
      <c r="D36" s="66">
        <f>VLOOKUP(B36,'MAESTRA NO TOCAR'!A:B,2,0)</f>
        <v>301080</v>
      </c>
      <c r="E36" s="446" t="str">
        <f>VLOOKUP(B36,'MAESTRA NO TOCAR'!A:C,3,0)</f>
        <v>EQUIPO VENOCLISIS EN Y REF MRC0005P</v>
      </c>
      <c r="F36" s="447"/>
      <c r="G36" s="53">
        <f>VLOOKUP(B36,'MAESTRA NO TOCAR'!A:D,4,0)</f>
        <v>1</v>
      </c>
      <c r="H36" s="66"/>
      <c r="I36" s="66"/>
      <c r="J36" s="67"/>
      <c r="K36" s="118"/>
      <c r="L36" s="8"/>
      <c r="M36" s="91" t="s">
        <v>13</v>
      </c>
      <c r="N36" s="92"/>
      <c r="O36" s="8"/>
      <c r="P36" s="8"/>
      <c r="Q36" s="8"/>
      <c r="R36" s="77"/>
    </row>
    <row r="37" spans="2:18" x14ac:dyDescent="0.3">
      <c r="B37" s="448">
        <v>129438</v>
      </c>
      <c r="C37" s="449"/>
      <c r="D37" s="8">
        <f>VLOOKUP(B37,'MAESTRA NO TOCAR'!A:B,2,0)</f>
        <v>355073</v>
      </c>
      <c r="E37" s="91" t="str">
        <f>VLOOKUP(B37,'MAESTRA NO TOCAR'!A:C,3,0)</f>
        <v>GASA ESTERIL CIRUG RADIO-OPACA REF 0384  3X3(7.5X7.5)CM</v>
      </c>
      <c r="F37" s="92"/>
      <c r="G37" s="8">
        <f>VLOOKUP(B37,'MAESTRA NO TOCAR'!A:D,4,0)</f>
        <v>8</v>
      </c>
      <c r="H37" s="10"/>
      <c r="I37" s="10"/>
      <c r="J37" s="11"/>
      <c r="K37" s="118"/>
      <c r="L37" s="8"/>
      <c r="M37" s="91" t="s">
        <v>14</v>
      </c>
      <c r="N37" s="92"/>
      <c r="O37" s="8"/>
      <c r="P37" s="8"/>
      <c r="Q37" s="8"/>
      <c r="R37" s="77"/>
    </row>
    <row r="38" spans="2:18" ht="14.5" x14ac:dyDescent="0.35">
      <c r="B38" s="448">
        <v>47195</v>
      </c>
      <c r="C38" s="449"/>
      <c r="D38" s="8">
        <f>VLOOKUP(B38,'MAESTRA NO TOCAR'!A:B,2,0)</f>
        <v>308282</v>
      </c>
      <c r="E38" s="174" t="str">
        <f>VLOOKUP(B38,'MAESTRA NO TOCAR'!A:C,3,0)</f>
        <v>GASA PRECOR NO TEJ EST REF 1814502  7.5CM X 7.5CM</v>
      </c>
      <c r="F38" s="150"/>
      <c r="G38" s="8">
        <v>8</v>
      </c>
      <c r="H38" s="10"/>
      <c r="I38" s="10"/>
      <c r="J38" s="11"/>
      <c r="K38" s="118"/>
      <c r="L38" s="8"/>
      <c r="M38" s="91" t="s">
        <v>33</v>
      </c>
      <c r="N38" s="92"/>
      <c r="O38" s="8"/>
      <c r="P38" s="8"/>
      <c r="Q38" s="8"/>
      <c r="R38" s="77"/>
    </row>
    <row r="39" spans="2:18" x14ac:dyDescent="0.3">
      <c r="B39" s="448">
        <v>108333</v>
      </c>
      <c r="C39" s="449"/>
      <c r="D39" s="8">
        <f>VLOOKUP(B39,'MAESTRA NO TOCAR'!A:B,2,0)</f>
        <v>348035</v>
      </c>
      <c r="E39" s="91" t="str">
        <f>VLOOKUP(B39,'MAESTRA NO TOCAR'!A:C,3,0)</f>
        <v>GUANTE ESTERIL LATEX S/TALCO REF GULS001  TALLA 6.5</v>
      </c>
      <c r="F39" s="92"/>
      <c r="G39" s="8">
        <f>VLOOKUP(B39,'MAESTRA NO TOCAR'!A:D,4,0)</f>
        <v>5</v>
      </c>
      <c r="H39" s="8"/>
      <c r="I39" s="8"/>
      <c r="J39" s="9"/>
      <c r="K39" s="118"/>
      <c r="L39" s="8"/>
      <c r="M39" s="91" t="s">
        <v>34</v>
      </c>
      <c r="N39" s="92"/>
      <c r="O39" s="8"/>
      <c r="P39" s="8"/>
      <c r="Q39" s="8"/>
      <c r="R39" s="77"/>
    </row>
    <row r="40" spans="2:18" x14ac:dyDescent="0.3">
      <c r="B40" s="448">
        <v>108334</v>
      </c>
      <c r="C40" s="449"/>
      <c r="D40" s="8">
        <f>VLOOKUP(B40,'MAESTRA NO TOCAR'!A:B,2,0)</f>
        <v>343483</v>
      </c>
      <c r="E40" s="91" t="str">
        <f>VLOOKUP(B40,'MAESTRA NO TOCAR'!A:C,3,0)</f>
        <v>GUANTE ESTERIL LATEX REF GULS002 ALFASAFE  TALLA 7.0</v>
      </c>
      <c r="F40" s="92"/>
      <c r="G40" s="8">
        <f>VLOOKUP(B40,'MAESTRA NO TOCAR'!A:D,4,0)</f>
        <v>5</v>
      </c>
      <c r="H40" s="8"/>
      <c r="I40" s="8"/>
      <c r="J40" s="9"/>
      <c r="K40" s="118"/>
      <c r="L40" s="8"/>
      <c r="M40" s="91" t="s">
        <v>41</v>
      </c>
      <c r="N40" s="92"/>
      <c r="O40" s="8"/>
      <c r="P40" s="8"/>
      <c r="Q40" s="8"/>
      <c r="R40" s="77"/>
    </row>
    <row r="41" spans="2:18" x14ac:dyDescent="0.3">
      <c r="B41" s="448">
        <v>38008</v>
      </c>
      <c r="C41" s="449"/>
      <c r="D41" s="8">
        <f>VLOOKUP(B41,'MAESTRA NO TOCAR'!A:B,2,0)</f>
        <v>307771</v>
      </c>
      <c r="E41" s="91" t="str">
        <f>VLOOKUP(B41,'MAESTRA NO TOCAR'!A:C,3,0)</f>
        <v>GUANTE QUIRURGICO  CAJ X 50 PRECISSION  No. 7.5 BN EXENTO-DC.417/2020</v>
      </c>
      <c r="F41" s="92"/>
      <c r="G41" s="8">
        <f>VLOOKUP(B41,'MAESTRA NO TOCAR'!A:D,4,0)</f>
        <v>5</v>
      </c>
      <c r="H41" s="10"/>
      <c r="I41" s="10"/>
      <c r="J41" s="11"/>
      <c r="K41" s="118"/>
      <c r="L41" s="8"/>
      <c r="M41" s="91" t="s">
        <v>53</v>
      </c>
      <c r="N41" s="92"/>
      <c r="O41" s="8"/>
      <c r="P41" s="8"/>
      <c r="Q41" s="8"/>
      <c r="R41" s="77"/>
    </row>
    <row r="42" spans="2:18" x14ac:dyDescent="0.3">
      <c r="B42" s="448">
        <v>161854</v>
      </c>
      <c r="C42" s="449"/>
      <c r="D42" s="8">
        <f>VLOOKUP(B42,'MAESTRA NO TOCAR'!A:B,2,0)</f>
        <v>358497</v>
      </c>
      <c r="E42" s="91" t="str">
        <f>VLOOKUP(B42,'MAESTRA NO TOCAR'!A:C,3,0)</f>
        <v>GUANTE QUIRURGICO DE LATEX REF 2D72N80X PROTEXIS  8</v>
      </c>
      <c r="F42" s="92"/>
      <c r="G42" s="8">
        <f>VLOOKUP(B42,'MAESTRA NO TOCAR'!A:D,4,0)</f>
        <v>3</v>
      </c>
      <c r="H42" s="8"/>
      <c r="I42" s="8"/>
      <c r="J42" s="9"/>
      <c r="K42" s="118"/>
      <c r="L42" s="8"/>
      <c r="M42" s="91" t="s">
        <v>75</v>
      </c>
      <c r="N42" s="92"/>
      <c r="O42" s="8"/>
      <c r="P42" s="8"/>
      <c r="Q42" s="8"/>
      <c r="R42" s="77"/>
    </row>
    <row r="43" spans="2:18" ht="15.75" customHeight="1" thickBot="1" x14ac:dyDescent="0.35">
      <c r="B43" s="448">
        <v>22297</v>
      </c>
      <c r="C43" s="449"/>
      <c r="D43" s="8">
        <f>VLOOKUP(B43,'MAESTRA NO TOCAR'!A:B,2,0)</f>
        <v>300750</v>
      </c>
      <c r="E43" s="91" t="str">
        <f>VLOOKUP(B43,'MAESTRA NO TOCAR'!A:C,3,0)</f>
        <v>JERINGA DESECHABLE REF 308612 BD 3ML - 21G X 1 1/2 PULG</v>
      </c>
      <c r="F43" s="92"/>
      <c r="G43" s="8">
        <f>VLOOKUP(B43,'MAESTRA NO TOCAR'!A:D,4,0)</f>
        <v>4</v>
      </c>
      <c r="H43" s="8"/>
      <c r="I43" s="8"/>
      <c r="J43" s="9"/>
      <c r="K43" s="118"/>
      <c r="L43" s="8"/>
      <c r="M43" s="91" t="s">
        <v>73</v>
      </c>
      <c r="N43" s="92"/>
      <c r="O43" s="8"/>
      <c r="P43" s="8"/>
      <c r="Q43" s="8"/>
      <c r="R43" s="77"/>
    </row>
    <row r="44" spans="2:18" ht="13.5" thickBot="1" x14ac:dyDescent="0.35">
      <c r="B44" s="444">
        <v>22071</v>
      </c>
      <c r="C44" s="445"/>
      <c r="D44" s="66">
        <f>VLOOKUP(B44,'MAESTRA NO TOCAR'!A:B,2,0)</f>
        <v>310186</v>
      </c>
      <c r="E44" s="446" t="str">
        <f>VLOOKUP(B44,'MAESTRA NO TOCAR'!A:C,3,0)</f>
        <v xml:space="preserve">JERINGA A 3 PARTES CON AGUJA  5ML </v>
      </c>
      <c r="F44" s="447"/>
      <c r="G44" s="53">
        <f>VLOOKUP(B44,'MAESTRA NO TOCAR'!A:D,4,0)</f>
        <v>4</v>
      </c>
      <c r="H44" s="66"/>
      <c r="I44" s="66"/>
      <c r="J44" s="67"/>
      <c r="K44" s="455" t="s">
        <v>110</v>
      </c>
      <c r="L44" s="456"/>
      <c r="M44" s="456"/>
      <c r="N44" s="456"/>
      <c r="O44" s="456"/>
      <c r="P44" s="456"/>
      <c r="Q44" s="456"/>
      <c r="R44" s="457"/>
    </row>
    <row r="45" spans="2:18" x14ac:dyDescent="0.3">
      <c r="B45" s="448">
        <v>22303</v>
      </c>
      <c r="C45" s="449"/>
      <c r="D45" s="8">
        <f>VLOOKUP(B45,'MAESTRA NO TOCAR'!A:B,2,0)</f>
        <v>300752</v>
      </c>
      <c r="E45" s="91" t="str">
        <f>VLOOKUP(B45,'MAESTRA NO TOCAR'!A:C,3,0)</f>
        <v>JERINGA DESECHABLE REF 302499 BD 10ML - 21G X 1 1/2</v>
      </c>
      <c r="F45" s="92"/>
      <c r="G45" s="8">
        <f>VLOOKUP(B45,'MAESTRA NO TOCAR'!A:D,4,0)</f>
        <v>4</v>
      </c>
      <c r="H45" s="8"/>
      <c r="I45" s="8"/>
      <c r="J45" s="9"/>
      <c r="K45" s="117">
        <v>383519</v>
      </c>
      <c r="L45" s="5">
        <f>VLOOKUP(K45,'MAESTRA NO TOCAR'!A:B,2,0)</f>
        <v>105384</v>
      </c>
      <c r="M45" s="97" t="str">
        <f>VLOOKUP(K45,'MAESTRA NO TOCAR'!A:C,3,0)</f>
        <v>MIDAZOLAM 15MG/3ML(5MG/ML) SOL INY INST</v>
      </c>
      <c r="N45" s="98"/>
      <c r="O45" s="5">
        <v>1</v>
      </c>
      <c r="P45" s="5"/>
      <c r="Q45" s="5"/>
      <c r="R45" s="128"/>
    </row>
    <row r="46" spans="2:18" x14ac:dyDescent="0.3">
      <c r="B46" s="448">
        <v>113835</v>
      </c>
      <c r="C46" s="449"/>
      <c r="D46" s="8">
        <f>VLOOKUP(B46,'MAESTRA NO TOCAR'!A:B,2,0)</f>
        <v>345596</v>
      </c>
      <c r="E46" s="91" t="str">
        <f>VLOOKUP(B46,'MAESTRA NO TOCAR'!A:C,3,0)</f>
        <v>JERINGA 3PARTES C/A 20ML REF JEHL006  21GX1 PULG 1/2 PULG</v>
      </c>
      <c r="F46" s="92"/>
      <c r="G46" s="8">
        <f>VLOOKUP(B46,'MAESTRA NO TOCAR'!A:D,4,0)</f>
        <v>4</v>
      </c>
      <c r="H46" s="8"/>
      <c r="I46" s="8"/>
      <c r="J46" s="9"/>
      <c r="K46" s="118">
        <v>162397</v>
      </c>
      <c r="L46" s="8">
        <f>VLOOKUP(K46,'MAESTRA NO TOCAR'!A:B,2,0)</f>
        <v>105312</v>
      </c>
      <c r="M46" s="91" t="str">
        <f>VLOOKUP(K46,'MAESTRA NO TOCAR'!A:C,3,0)</f>
        <v>FENTANILO 0.1MG/2ML(0.05MG/ML) SOL INY</v>
      </c>
      <c r="N46" s="92"/>
      <c r="O46" s="8">
        <v>1</v>
      </c>
      <c r="P46" s="8"/>
      <c r="Q46" s="8"/>
      <c r="R46" s="77"/>
    </row>
    <row r="47" spans="2:18" x14ac:dyDescent="0.3">
      <c r="B47" s="448">
        <v>25805</v>
      </c>
      <c r="C47" s="449"/>
      <c r="D47" s="8">
        <f>VLOOKUP(B47,'MAESTRA NO TOCAR'!A:B,2,0)</f>
        <v>300456</v>
      </c>
      <c r="E47" s="91" t="str">
        <f>VLOOKUP(B47,'MAESTRA NO TOCAR'!A:C,3,0)</f>
        <v>CANULA NASAL OXIGENO ADULTO REF COXADU SOB X 1 MEDEX</v>
      </c>
      <c r="F47" s="92"/>
      <c r="G47" s="8">
        <f>VLOOKUP(B47,'MAESTRA NO TOCAR'!A:D,4,0)</f>
        <v>1</v>
      </c>
      <c r="H47" s="8"/>
      <c r="I47" s="8"/>
      <c r="J47" s="9"/>
      <c r="K47" s="118">
        <v>30164</v>
      </c>
      <c r="L47" s="8">
        <f>VLOOKUP(K47,'MAESTRA NO TOCAR'!A:B,2,0)</f>
        <v>100507</v>
      </c>
      <c r="M47" s="91" t="str">
        <f>VLOOKUP(K47,'MAESTRA NO TOCAR'!A:C,3,0)</f>
        <v>388908 MORFINA CLORHIDRATO 10MG/ML SOL INY 1ML</v>
      </c>
      <c r="N47" s="92"/>
      <c r="O47" s="8">
        <v>1</v>
      </c>
      <c r="P47" s="8"/>
      <c r="Q47" s="8"/>
      <c r="R47" s="77"/>
    </row>
    <row r="48" spans="2:18" x14ac:dyDescent="0.3">
      <c r="B48" s="448">
        <v>25697</v>
      </c>
      <c r="C48" s="449"/>
      <c r="D48" s="8">
        <f>VLOOKUP(B48,'MAESTRA NO TOCAR'!A:B,2,0)</f>
        <v>300295</v>
      </c>
      <c r="E48" s="91" t="str">
        <f>VLOOKUP(B48,'MAESTRA NO TOCAR'!A:C,3,0)</f>
        <v>SONDA NELATON REF SN16 SOB X 1 MEDEX  16FR</v>
      </c>
      <c r="F48" s="92"/>
      <c r="G48" s="8">
        <f>VLOOKUP(B48,'MAESTRA NO TOCAR'!A:D,4,0)</f>
        <v>1</v>
      </c>
      <c r="H48" s="8"/>
      <c r="I48" s="8"/>
      <c r="J48" s="9"/>
      <c r="K48" s="118">
        <v>122716</v>
      </c>
      <c r="L48" s="8">
        <f>VLOOKUP(K48,'MAESTRA NO TOCAR'!A:B,2,0)</f>
        <v>211300</v>
      </c>
      <c r="M48" s="91" t="str">
        <f>VLOOKUP(K48,'MAESTRA NO TOCAR'!A:C,3,0)</f>
        <v>OXYRAPID 10MG/ML SOL INY  CAJ X 5AMP X 1ML</v>
      </c>
      <c r="N48" s="92"/>
      <c r="O48" s="8">
        <v>1</v>
      </c>
      <c r="P48" s="8"/>
      <c r="Q48" s="8"/>
      <c r="R48" s="77"/>
    </row>
    <row r="49" spans="2:18" x14ac:dyDescent="0.3">
      <c r="B49" s="448"/>
      <c r="C49" s="449"/>
      <c r="D49" s="8"/>
      <c r="E49" s="450"/>
      <c r="F49" s="451"/>
      <c r="G49" s="8"/>
      <c r="H49" s="10"/>
      <c r="I49" s="10"/>
      <c r="J49" s="11"/>
      <c r="K49" s="118">
        <v>158717</v>
      </c>
      <c r="L49" s="8">
        <f>VLOOKUP(K49,'MAESTRA NO TOCAR'!A:B,2,0)</f>
        <v>213431</v>
      </c>
      <c r="M49" s="91" t="str">
        <f>VLOOKUP(K49,'MAESTRA NO TOCAR'!A:C,3,0)</f>
        <v>ULTIVA 2MG POLV INY  CAJ X 5VIAL</v>
      </c>
      <c r="N49" s="92"/>
      <c r="O49" s="8">
        <v>1</v>
      </c>
      <c r="P49" s="8"/>
      <c r="Q49" s="8"/>
      <c r="R49" s="77"/>
    </row>
    <row r="50" spans="2:18" x14ac:dyDescent="0.3">
      <c r="B50" s="448"/>
      <c r="C50" s="449"/>
      <c r="D50" s="8"/>
      <c r="E50" s="450"/>
      <c r="F50" s="451"/>
      <c r="G50" s="8"/>
      <c r="H50" s="8"/>
      <c r="I50" s="8"/>
      <c r="J50" s="9"/>
      <c r="K50" s="118">
        <v>168939</v>
      </c>
      <c r="L50" s="8">
        <f>VLOOKUP(K50,'MAESTRA NO TOCAR'!A:B,2,0)</f>
        <v>105394</v>
      </c>
      <c r="M50" s="91" t="str">
        <f>VLOOKUP(K50,'MAESTRA NO TOCAR'!A:C,3,0)</f>
        <v>CLINDAMICINA 600MG/4ML(150MG/ML) SOL INY INST</v>
      </c>
      <c r="N50" s="92"/>
      <c r="O50" s="53">
        <v>1</v>
      </c>
      <c r="P50" s="8"/>
      <c r="Q50" s="8"/>
      <c r="R50" s="77"/>
    </row>
    <row r="51" spans="2:18" x14ac:dyDescent="0.3">
      <c r="B51" s="448"/>
      <c r="C51" s="449"/>
      <c r="D51" s="8"/>
      <c r="E51" s="450"/>
      <c r="F51" s="451"/>
      <c r="G51" s="8"/>
      <c r="H51" s="8"/>
      <c r="I51" s="8"/>
      <c r="J51" s="9"/>
      <c r="K51" s="118">
        <v>51736</v>
      </c>
      <c r="L51" s="8">
        <f>VLOOKUP(K51,'MAESTRA NO TOCAR'!A:B,2,0)</f>
        <v>101533</v>
      </c>
      <c r="M51" s="91" t="str">
        <f>VLOOKUP(K51,'MAESTRA NO TOCAR'!A:C,3,0)</f>
        <v>DICLOFENACO 75MG/3ML(25MG/ML) SOL INY INST</v>
      </c>
      <c r="N51" s="92"/>
      <c r="O51" s="53">
        <v>1</v>
      </c>
      <c r="P51" s="8"/>
      <c r="Q51" s="8"/>
      <c r="R51" s="77"/>
    </row>
    <row r="52" spans="2:18" x14ac:dyDescent="0.3">
      <c r="B52" s="448"/>
      <c r="C52" s="449"/>
      <c r="D52" s="8"/>
      <c r="E52" s="450"/>
      <c r="F52" s="451"/>
      <c r="G52" s="8"/>
      <c r="H52" s="8"/>
      <c r="I52" s="8"/>
      <c r="J52" s="9"/>
      <c r="K52" s="118">
        <v>123968</v>
      </c>
      <c r="L52" s="8">
        <f>VLOOKUP(K52,'MAESTRA NO TOCAR'!A:B,2,0)</f>
        <v>211644</v>
      </c>
      <c r="M52" s="91" t="str">
        <f>VLOOKUP(K52,'MAESTRA NO TOCAR'!A:C,3,0)</f>
        <v>BACTRODERM 10% SOL TOP INST FCO X 60ML</v>
      </c>
      <c r="N52" s="92"/>
      <c r="O52" s="8">
        <v>1</v>
      </c>
      <c r="P52" s="8"/>
      <c r="Q52" s="8"/>
      <c r="R52" s="77"/>
    </row>
    <row r="53" spans="2:18" ht="13.5" thickBot="1" x14ac:dyDescent="0.35">
      <c r="B53" s="462"/>
      <c r="C53" s="463"/>
      <c r="D53" s="8"/>
      <c r="E53" s="450"/>
      <c r="F53" s="451"/>
      <c r="G53" s="8"/>
      <c r="H53" s="13"/>
      <c r="I53" s="13"/>
      <c r="J53" s="14"/>
      <c r="K53" s="118">
        <v>30766</v>
      </c>
      <c r="L53" s="8">
        <f>VLOOKUP(K53,'MAESTRA NO TOCAR'!A:B,2,0)</f>
        <v>200748</v>
      </c>
      <c r="M53" s="91" t="str">
        <f>VLOOKUP(K53,'MAESTRA NO TOCAR'!A:C,3,0)</f>
        <v>IODIGER ESPUMA 8% ESPUM TOP  FCO X 120ML</v>
      </c>
      <c r="N53" s="92"/>
      <c r="O53" s="8">
        <v>1</v>
      </c>
      <c r="P53" s="8"/>
      <c r="Q53" s="8"/>
      <c r="R53" s="77"/>
    </row>
    <row r="54" spans="2:18" ht="15" customHeight="1" thickBot="1" x14ac:dyDescent="0.35">
      <c r="B54" s="466" t="s">
        <v>71</v>
      </c>
      <c r="C54" s="467"/>
      <c r="D54" s="468"/>
      <c r="E54" s="59"/>
      <c r="F54" s="59"/>
      <c r="G54" s="60"/>
      <c r="H54" s="60"/>
      <c r="I54" s="60"/>
      <c r="J54" s="61"/>
      <c r="K54" s="118">
        <v>19515</v>
      </c>
      <c r="L54" s="8">
        <f>VLOOKUP(K54,'MAESTRA NO TOCAR'!A:B,2,0)</f>
        <v>200998</v>
      </c>
      <c r="M54" s="91" t="str">
        <f>VLOOKUP(K54,'MAESTRA NO TOCAR'!A:C,3,0)</f>
        <v>KENACORT AIA 50MG/5ML(10MG/ML) SUSP INY</v>
      </c>
      <c r="N54" s="92"/>
      <c r="O54" s="8">
        <v>1</v>
      </c>
      <c r="P54" s="8"/>
      <c r="Q54" s="8"/>
      <c r="R54" s="77"/>
    </row>
    <row r="55" spans="2:18" x14ac:dyDescent="0.3">
      <c r="B55" s="469" t="s">
        <v>37</v>
      </c>
      <c r="C55" s="470"/>
      <c r="D55" s="470"/>
      <c r="E55" s="470"/>
      <c r="F55" s="470"/>
      <c r="G55" s="470"/>
      <c r="H55" s="470"/>
      <c r="I55" s="470"/>
      <c r="J55" s="471"/>
      <c r="K55" s="118">
        <v>388781</v>
      </c>
      <c r="L55" s="8">
        <f>VLOOKUP(K55,'MAESTRA NO TOCAR'!A:B,2,0)</f>
        <v>310713</v>
      </c>
      <c r="M55" s="91" t="str">
        <f>VLOOKUP(K55,'MAESTRA NO TOCAR'!A:C,3,0)</f>
        <v>QUIRUCIDAL (0.05+4)% SOL TOP CAJ X 24FCO X 120ML</v>
      </c>
      <c r="N55" s="92"/>
      <c r="O55" s="8">
        <v>1</v>
      </c>
      <c r="P55" s="8"/>
      <c r="Q55" s="8"/>
      <c r="R55" s="77"/>
    </row>
    <row r="56" spans="2:18" ht="15" customHeight="1" thickBot="1" x14ac:dyDescent="0.35">
      <c r="B56" s="472"/>
      <c r="C56" s="473"/>
      <c r="D56" s="473"/>
      <c r="E56" s="473"/>
      <c r="F56" s="473"/>
      <c r="G56" s="473"/>
      <c r="H56" s="473"/>
      <c r="I56" s="473"/>
      <c r="J56" s="474"/>
      <c r="K56" s="118">
        <v>388785</v>
      </c>
      <c r="L56" s="8">
        <f>VLOOKUP(K56,'MAESTRA NO TOCAR'!A:B,2,0)</f>
        <v>301791</v>
      </c>
      <c r="M56" s="91" t="str">
        <f>VLOOKUP(K56,'MAESTRA NO TOCAR'!A:C,3,0)</f>
        <v>QUIRUCIDAL VERDE (1+4)% JAB LIQ 120ML</v>
      </c>
      <c r="N56" s="92"/>
      <c r="O56" s="8">
        <v>1</v>
      </c>
      <c r="P56" s="8"/>
      <c r="Q56" s="8"/>
      <c r="R56" s="77"/>
    </row>
    <row r="57" spans="2:18" x14ac:dyDescent="0.3">
      <c r="B57" s="469" t="s">
        <v>38</v>
      </c>
      <c r="C57" s="470"/>
      <c r="D57" s="470"/>
      <c r="E57" s="470"/>
      <c r="F57" s="470"/>
      <c r="G57" s="470"/>
      <c r="H57" s="470"/>
      <c r="I57" s="470"/>
      <c r="J57" s="471"/>
      <c r="K57" s="118">
        <v>22002</v>
      </c>
      <c r="L57" s="8">
        <f>VLOOKUP(K57,'MAESTRA NO TOCAR'!A:B,2,0)</f>
        <v>203253</v>
      </c>
      <c r="M57" s="91" t="str">
        <f>VLOOKUP(K57,'MAESTRA NO TOCAR'!A:C,3,0)</f>
        <v>ROXICAINA CE 200MG/20ML(1%)+1:200000 SOL INY  FCO X 20ML</v>
      </c>
      <c r="N57" s="92"/>
      <c r="O57" s="8">
        <v>1</v>
      </c>
      <c r="P57" s="8"/>
      <c r="Q57" s="8"/>
      <c r="R57" s="77"/>
    </row>
    <row r="58" spans="2:18" ht="13.5" thickBot="1" x14ac:dyDescent="0.35">
      <c r="B58" s="472"/>
      <c r="C58" s="473"/>
      <c r="D58" s="473"/>
      <c r="E58" s="473"/>
      <c r="F58" s="473"/>
      <c r="G58" s="473"/>
      <c r="H58" s="473"/>
      <c r="I58" s="473"/>
      <c r="J58" s="474"/>
      <c r="K58" s="125">
        <v>22004</v>
      </c>
      <c r="L58" s="17">
        <f>VLOOKUP(K58,'MAESTRA NO TOCAR'!A:B,2,0)</f>
        <v>203255</v>
      </c>
      <c r="M58" s="101" t="str">
        <f>VLOOKUP(K58,'MAESTRA NO TOCAR'!A:C,3,0)</f>
        <v>ROXICAINA CE 400MG/20ML(2%)+1:200000 SOL INY  FCO X 20ML</v>
      </c>
      <c r="N58" s="102"/>
      <c r="O58" s="17">
        <v>1</v>
      </c>
      <c r="P58" s="17"/>
      <c r="Q58" s="17"/>
      <c r="R58" s="78"/>
    </row>
  </sheetData>
  <mergeCells count="93">
    <mergeCell ref="B55:J56"/>
    <mergeCell ref="B57:J58"/>
    <mergeCell ref="B49:C49"/>
    <mergeCell ref="E49:F49"/>
    <mergeCell ref="B50:C50"/>
    <mergeCell ref="E50:F50"/>
    <mergeCell ref="B51:C51"/>
    <mergeCell ref="E51:F51"/>
    <mergeCell ref="B52:C52"/>
    <mergeCell ref="E52:F52"/>
    <mergeCell ref="B53:C53"/>
    <mergeCell ref="E53:F53"/>
    <mergeCell ref="K10:M10"/>
    <mergeCell ref="O10:R10"/>
    <mergeCell ref="J11:M11"/>
    <mergeCell ref="N11:R11"/>
    <mergeCell ref="B54:D54"/>
    <mergeCell ref="K44:R44"/>
    <mergeCell ref="B30:C30"/>
    <mergeCell ref="B46:C46"/>
    <mergeCell ref="B39:C39"/>
    <mergeCell ref="B34:C34"/>
    <mergeCell ref="B37:C37"/>
    <mergeCell ref="B38:C38"/>
    <mergeCell ref="B40:C40"/>
    <mergeCell ref="B41:C41"/>
    <mergeCell ref="B42:C42"/>
    <mergeCell ref="B31:C31"/>
    <mergeCell ref="F4:M5"/>
    <mergeCell ref="K7:L7"/>
    <mergeCell ref="N7:R7"/>
    <mergeCell ref="N8:R8"/>
    <mergeCell ref="O9:R9"/>
    <mergeCell ref="J8:M8"/>
    <mergeCell ref="F6:R6"/>
    <mergeCell ref="E26:F26"/>
    <mergeCell ref="B26:C26"/>
    <mergeCell ref="B28:C28"/>
    <mergeCell ref="B27:C27"/>
    <mergeCell ref="B29:C29"/>
    <mergeCell ref="B17:C17"/>
    <mergeCell ref="E17:F17"/>
    <mergeCell ref="F7:I7"/>
    <mergeCell ref="G8:I8"/>
    <mergeCell ref="G9:I9"/>
    <mergeCell ref="G10:I10"/>
    <mergeCell ref="C7:D7"/>
    <mergeCell ref="B8:D8"/>
    <mergeCell ref="E8:F9"/>
    <mergeCell ref="B10:D10"/>
    <mergeCell ref="E10:F10"/>
    <mergeCell ref="E16:F16"/>
    <mergeCell ref="B16:C16"/>
    <mergeCell ref="B12:R12"/>
    <mergeCell ref="M13:N13"/>
    <mergeCell ref="G11:I11"/>
    <mergeCell ref="B11:D11"/>
    <mergeCell ref="E11:F11"/>
    <mergeCell ref="B15:C15"/>
    <mergeCell ref="E15:F15"/>
    <mergeCell ref="B13:C13"/>
    <mergeCell ref="E13:F13"/>
    <mergeCell ref="B14:C14"/>
    <mergeCell ref="E14:F14"/>
    <mergeCell ref="K23:R23"/>
    <mergeCell ref="B24:C24"/>
    <mergeCell ref="B25:C25"/>
    <mergeCell ref="B18:C18"/>
    <mergeCell ref="E18:F18"/>
    <mergeCell ref="B23:C23"/>
    <mergeCell ref="E23:F23"/>
    <mergeCell ref="E22:F22"/>
    <mergeCell ref="B20:C20"/>
    <mergeCell ref="E20:F20"/>
    <mergeCell ref="B21:C21"/>
    <mergeCell ref="E21:F21"/>
    <mergeCell ref="B22:C22"/>
    <mergeCell ref="E19:F19"/>
    <mergeCell ref="B19:C19"/>
    <mergeCell ref="B47:C47"/>
    <mergeCell ref="B48:C48"/>
    <mergeCell ref="K31:R31"/>
    <mergeCell ref="E33:F33"/>
    <mergeCell ref="E36:F36"/>
    <mergeCell ref="E32:F32"/>
    <mergeCell ref="E44:F44"/>
    <mergeCell ref="B32:C32"/>
    <mergeCell ref="B33:C33"/>
    <mergeCell ref="B43:C43"/>
    <mergeCell ref="B44:C44"/>
    <mergeCell ref="B45:C45"/>
    <mergeCell ref="B35:C35"/>
    <mergeCell ref="B36:C36"/>
  </mergeCells>
  <printOptions horizontalCentered="1" verticalCentered="1"/>
  <pageMargins left="0" right="0" top="0" bottom="0" header="0" footer="0"/>
  <pageSetup paperSize="9" scale="7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B1:S44"/>
  <sheetViews>
    <sheetView zoomScale="80" zoomScaleNormal="80" workbookViewId="0">
      <selection activeCell="E16" sqref="E16:F16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12.1796875" style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1" spans="2:19" ht="14.5" x14ac:dyDescent="0.35">
      <c r="B1" s="189"/>
      <c r="C1" s="189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2:19" ht="14.5" x14ac:dyDescent="0.35">
      <c r="B2" s="189"/>
      <c r="C2" s="189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spans="2:19" ht="12.75" customHeight="1" x14ac:dyDescent="0.35">
      <c r="B3" s="189"/>
      <c r="C3" s="189"/>
      <c r="D3" s="68"/>
      <c r="E3" s="68"/>
      <c r="F3" s="68"/>
      <c r="G3" s="190"/>
      <c r="H3" s="190"/>
      <c r="I3" s="190"/>
      <c r="J3" s="190"/>
      <c r="K3" s="190"/>
      <c r="L3" s="190"/>
      <c r="M3" s="190"/>
      <c r="N3" s="68"/>
      <c r="O3" s="68"/>
      <c r="P3" s="68"/>
      <c r="Q3" s="68"/>
      <c r="R3" s="68"/>
      <c r="S3" s="68"/>
    </row>
    <row r="4" spans="2:19" ht="12.75" customHeight="1" x14ac:dyDescent="0.35">
      <c r="B4" s="189"/>
      <c r="C4" s="189"/>
      <c r="D4" s="68"/>
      <c r="E4" s="68"/>
      <c r="F4" s="560" t="s">
        <v>26</v>
      </c>
      <c r="G4" s="560"/>
      <c r="H4" s="560"/>
      <c r="I4" s="560"/>
      <c r="J4" s="560"/>
      <c r="K4" s="560"/>
      <c r="L4" s="560"/>
      <c r="M4" s="560"/>
      <c r="N4" s="68"/>
      <c r="O4" s="68"/>
      <c r="P4" s="68"/>
      <c r="Q4" s="68"/>
      <c r="R4" s="68"/>
      <c r="S4" s="68"/>
    </row>
    <row r="5" spans="2:19" ht="14.5" x14ac:dyDescent="0.35">
      <c r="B5" s="189"/>
      <c r="C5" s="189"/>
      <c r="D5" s="68"/>
      <c r="E5" s="68"/>
      <c r="F5" s="560"/>
      <c r="G5" s="560"/>
      <c r="H5" s="560"/>
      <c r="I5" s="560"/>
      <c r="J5" s="560"/>
      <c r="K5" s="560"/>
      <c r="L5" s="560"/>
      <c r="M5" s="560"/>
      <c r="N5" s="68"/>
      <c r="O5" s="68"/>
      <c r="P5" s="68"/>
      <c r="Q5" s="68"/>
      <c r="R5" s="68"/>
      <c r="S5" s="68"/>
    </row>
    <row r="6" spans="2:19" ht="15" thickBot="1" x14ac:dyDescent="0.4">
      <c r="B6" s="189"/>
      <c r="C6" s="189"/>
      <c r="D6" s="68"/>
      <c r="E6" s="68"/>
      <c r="F6" s="523" t="s">
        <v>502</v>
      </c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68"/>
    </row>
    <row r="7" spans="2:19" ht="16.5" customHeight="1" thickBot="1" x14ac:dyDescent="0.4">
      <c r="B7" s="191" t="s">
        <v>17</v>
      </c>
      <c r="C7" s="561">
        <f ca="1">TODAY()</f>
        <v>44809</v>
      </c>
      <c r="D7" s="562"/>
      <c r="E7" s="192" t="s">
        <v>16</v>
      </c>
      <c r="F7" s="613"/>
      <c r="G7" s="614"/>
      <c r="H7" s="614"/>
      <c r="I7" s="614"/>
      <c r="J7" s="129" t="s">
        <v>111</v>
      </c>
      <c r="K7" s="563"/>
      <c r="L7" s="564"/>
      <c r="M7" s="193" t="s">
        <v>39</v>
      </c>
      <c r="N7" s="565"/>
      <c r="O7" s="566"/>
      <c r="P7" s="566"/>
      <c r="Q7" s="566"/>
      <c r="R7" s="567"/>
      <c r="S7" s="68"/>
    </row>
    <row r="8" spans="2:19" ht="15" customHeight="1" thickBot="1" x14ac:dyDescent="0.4">
      <c r="B8" s="568" t="s">
        <v>18</v>
      </c>
      <c r="C8" s="569"/>
      <c r="D8" s="569"/>
      <c r="E8" s="570"/>
      <c r="F8" s="571"/>
      <c r="G8" s="585" t="s">
        <v>15</v>
      </c>
      <c r="H8" s="586"/>
      <c r="I8" s="587"/>
      <c r="J8" s="603"/>
      <c r="K8" s="604"/>
      <c r="L8" s="604"/>
      <c r="M8" s="605"/>
      <c r="N8" s="574" t="s">
        <v>115</v>
      </c>
      <c r="O8" s="575"/>
      <c r="P8" s="575"/>
      <c r="Q8" s="575"/>
      <c r="R8" s="576"/>
      <c r="S8" s="68"/>
    </row>
    <row r="9" spans="2:19" ht="14.5" x14ac:dyDescent="0.35">
      <c r="B9" s="194"/>
      <c r="C9" s="195"/>
      <c r="D9" s="195"/>
      <c r="E9" s="572"/>
      <c r="F9" s="573"/>
      <c r="G9" s="588" t="s">
        <v>23</v>
      </c>
      <c r="H9" s="589"/>
      <c r="I9" s="590"/>
      <c r="J9" s="196"/>
      <c r="K9" s="197"/>
      <c r="L9" s="197"/>
      <c r="M9" s="197"/>
      <c r="N9" s="198" t="s">
        <v>28</v>
      </c>
      <c r="O9" s="577"/>
      <c r="P9" s="577"/>
      <c r="Q9" s="577"/>
      <c r="R9" s="578"/>
      <c r="S9" s="68"/>
    </row>
    <row r="10" spans="2:19" ht="14.5" x14ac:dyDescent="0.35">
      <c r="B10" s="579" t="s">
        <v>29</v>
      </c>
      <c r="C10" s="580"/>
      <c r="D10" s="580"/>
      <c r="E10" s="581"/>
      <c r="F10" s="582"/>
      <c r="G10" s="591" t="s">
        <v>24</v>
      </c>
      <c r="H10" s="592"/>
      <c r="I10" s="593"/>
      <c r="J10" s="199"/>
      <c r="K10" s="583"/>
      <c r="L10" s="583"/>
      <c r="M10" s="584"/>
      <c r="N10" s="198" t="s">
        <v>20</v>
      </c>
      <c r="O10" s="577"/>
      <c r="P10" s="577"/>
      <c r="Q10" s="577"/>
      <c r="R10" s="578"/>
      <c r="S10" s="68"/>
    </row>
    <row r="11" spans="2:19" ht="24.75" customHeight="1" thickBot="1" x14ac:dyDescent="0.4">
      <c r="B11" s="524" t="s">
        <v>19</v>
      </c>
      <c r="C11" s="525"/>
      <c r="D11" s="525"/>
      <c r="E11" s="526"/>
      <c r="F11" s="527"/>
      <c r="G11" s="594" t="s">
        <v>30</v>
      </c>
      <c r="H11" s="595"/>
      <c r="I11" s="596"/>
      <c r="J11" s="528"/>
      <c r="K11" s="528"/>
      <c r="L11" s="528"/>
      <c r="M11" s="529"/>
      <c r="N11" s="530" t="s">
        <v>50</v>
      </c>
      <c r="O11" s="525"/>
      <c r="P11" s="525"/>
      <c r="Q11" s="525"/>
      <c r="R11" s="531"/>
      <c r="S11" s="68"/>
    </row>
    <row r="12" spans="2:19" ht="21" customHeight="1" thickBot="1" x14ac:dyDescent="0.4">
      <c r="B12" s="597" t="s">
        <v>471</v>
      </c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597"/>
      <c r="O12" s="597"/>
      <c r="P12" s="597"/>
      <c r="Q12" s="597"/>
      <c r="R12" s="597"/>
      <c r="S12" s="68"/>
    </row>
    <row r="13" spans="2:19" s="23" customFormat="1" ht="15" thickBot="1" x14ac:dyDescent="0.4">
      <c r="B13" s="598" t="s">
        <v>0</v>
      </c>
      <c r="C13" s="559"/>
      <c r="D13" s="200" t="s">
        <v>1</v>
      </c>
      <c r="E13" s="558" t="s">
        <v>31</v>
      </c>
      <c r="F13" s="559"/>
      <c r="G13" s="200" t="s">
        <v>2</v>
      </c>
      <c r="H13" s="200" t="s">
        <v>3</v>
      </c>
      <c r="I13" s="200" t="s">
        <v>4</v>
      </c>
      <c r="J13" s="201" t="s">
        <v>5</v>
      </c>
      <c r="K13" s="202" t="s">
        <v>0</v>
      </c>
      <c r="L13" s="202" t="s">
        <v>1</v>
      </c>
      <c r="M13" s="558" t="s">
        <v>31</v>
      </c>
      <c r="N13" s="559"/>
      <c r="O13" s="200" t="s">
        <v>2</v>
      </c>
      <c r="P13" s="200" t="s">
        <v>3</v>
      </c>
      <c r="Q13" s="200" t="s">
        <v>4</v>
      </c>
      <c r="R13" s="201" t="s">
        <v>5</v>
      </c>
      <c r="S13" s="189"/>
    </row>
    <row r="14" spans="2:19" ht="14.5" x14ac:dyDescent="0.35">
      <c r="B14" s="532">
        <v>388829</v>
      </c>
      <c r="C14" s="533"/>
      <c r="D14" s="203">
        <f>VLOOKUP(B14,'MAESTRA NO TOCAR'!A:B,2,0)</f>
        <v>100363</v>
      </c>
      <c r="E14" s="534" t="str">
        <f>VLOOKUP(B14,'MAESTRA NO TOCAR'!A:C,3,0)</f>
        <v>BICARBONATO DE NA 10MEQ/10ML(1MEQ/ML) SOL INY</v>
      </c>
      <c r="F14" s="535"/>
      <c r="G14" s="203">
        <f>VLOOKUP(B14,'MAESTRA NO TOCAR'!A:D,4,0)</f>
        <v>1</v>
      </c>
      <c r="H14" s="203"/>
      <c r="I14" s="203"/>
      <c r="J14" s="204"/>
      <c r="K14" s="205">
        <v>158514</v>
      </c>
      <c r="L14" s="203">
        <f>VLOOKUP(K14,'MAESTRA NO TOCAR'!A:B,2,0)</f>
        <v>353757</v>
      </c>
      <c r="M14" s="212" t="str">
        <f>VLOOKUP(K14,'MAESTRA NO TOCAR'!A:C,3,0)</f>
        <v>APOSITO TEGADERM REF 1626W (10CM X 12CM)</v>
      </c>
      <c r="N14" s="213"/>
      <c r="O14" s="203">
        <f>VLOOKUP(K14,'MAESTRA NO TOCAR'!A:D,4,0)</f>
        <v>1</v>
      </c>
      <c r="P14" s="203"/>
      <c r="Q14" s="203"/>
      <c r="R14" s="222"/>
      <c r="S14" s="68"/>
    </row>
    <row r="15" spans="2:19" ht="14.5" x14ac:dyDescent="0.35">
      <c r="B15" s="532">
        <v>388890</v>
      </c>
      <c r="C15" s="533"/>
      <c r="D15" s="203">
        <f>VLOOKUP(B15,'MAESTRA NO TOCAR'!A:B,2,0)</f>
        <v>207008</v>
      </c>
      <c r="E15" s="534" t="str">
        <f>VLOOKUP(B15,'MAESTRA NO TOCAR'!A:C,3,0)</f>
        <v>BUPINEST 75MG/10ML(0.75%) SOL INY</v>
      </c>
      <c r="F15" s="535"/>
      <c r="G15" s="203">
        <v>2</v>
      </c>
      <c r="H15" s="203"/>
      <c r="I15" s="203"/>
      <c r="J15" s="204"/>
      <c r="K15" s="205">
        <v>145922</v>
      </c>
      <c r="L15" s="203">
        <f>VLOOKUP(K15,'MAESTRA NO TOCAR'!A:B,2,0)</f>
        <v>353355</v>
      </c>
      <c r="M15" s="212" t="str">
        <f>VLOOKUP(K15,'MAESTRA NO TOCAR'!A:C,3,0)</f>
        <v>TUBO SUCCION CON CONECTOR REF 8888301614  6MM X 3.1MM</v>
      </c>
      <c r="N15" s="213"/>
      <c r="O15" s="203">
        <v>1</v>
      </c>
      <c r="P15" s="203"/>
      <c r="Q15" s="203"/>
      <c r="R15" s="222"/>
      <c r="S15" s="68"/>
    </row>
    <row r="16" spans="2:19" ht="14.5" x14ac:dyDescent="0.35">
      <c r="B16" s="532">
        <v>388811</v>
      </c>
      <c r="C16" s="533"/>
      <c r="D16" s="203">
        <f>VLOOKUP(B16,'MAESTRA NO TOCAR'!A:B,2,0)</f>
        <v>203031</v>
      </c>
      <c r="E16" s="534" t="str">
        <f>VLOOKUP(B16,'MAESTRA NO TOCAR'!A:C,3,0)</f>
        <v>ROXICAINA SE 100MG/10ML(1%) SOL INY</v>
      </c>
      <c r="F16" s="535"/>
      <c r="G16" s="203">
        <f>VLOOKUP(B16,'MAESTRA NO TOCAR'!A:D,4,0)</f>
        <v>2</v>
      </c>
      <c r="H16" s="203"/>
      <c r="I16" s="203"/>
      <c r="J16" s="204"/>
      <c r="K16" s="205">
        <v>72903</v>
      </c>
      <c r="L16" s="203">
        <f>VLOOKUP(K16,'MAESTRA NO TOCAR'!A:B,2,0)</f>
        <v>317515</v>
      </c>
      <c r="M16" s="212" t="str">
        <f>VLOOKUP(K16,'MAESTRA NO TOCAR'!A:C,3,0)</f>
        <v>LINER SEMI-RIGIDO SOLIDIFI UND  1000ML + 500ML</v>
      </c>
      <c r="N16" s="213"/>
      <c r="O16" s="203" t="s">
        <v>70</v>
      </c>
      <c r="P16" s="203" t="s">
        <v>70</v>
      </c>
      <c r="Q16" s="203" t="s">
        <v>70</v>
      </c>
      <c r="R16" s="204" t="s">
        <v>70</v>
      </c>
      <c r="S16" s="68"/>
    </row>
    <row r="17" spans="2:19" ht="14.5" x14ac:dyDescent="0.35">
      <c r="B17" s="532">
        <v>388835</v>
      </c>
      <c r="C17" s="533"/>
      <c r="D17" s="203">
        <f>VLOOKUP(B17,'MAESTRA NO TOCAR'!A:B,2,0)</f>
        <v>105422</v>
      </c>
      <c r="E17" s="534" t="str">
        <f>VLOOKUP(B17,'MAESTRA NO TOCAR'!A:C,3,0)</f>
        <v>CLORURO DE SODIO LIBRE DE PVC 0.9% SOL INY 250ML</v>
      </c>
      <c r="F17" s="535"/>
      <c r="G17" s="203">
        <v>2</v>
      </c>
      <c r="H17" s="203"/>
      <c r="I17" s="203"/>
      <c r="J17" s="204"/>
      <c r="K17" s="223"/>
      <c r="L17" s="218"/>
      <c r="M17" s="224"/>
      <c r="N17" s="225"/>
      <c r="O17" s="218"/>
      <c r="P17" s="218"/>
      <c r="Q17" s="218"/>
      <c r="R17" s="226"/>
      <c r="S17" s="68"/>
    </row>
    <row r="18" spans="2:19" ht="14.5" x14ac:dyDescent="0.35">
      <c r="B18" s="532">
        <v>110160</v>
      </c>
      <c r="C18" s="533"/>
      <c r="D18" s="203">
        <f>VLOOKUP(B18,'MAESTRA NO TOCAR'!A:B,2,0)</f>
        <v>347133</v>
      </c>
      <c r="E18" s="534" t="str">
        <f>VLOOKUP(B18,'MAESTRA NO TOCAR'!A:C,3,0)</f>
        <v>AGUJA HIPODERMICA 21X1 1/2 PULG</v>
      </c>
      <c r="F18" s="535"/>
      <c r="G18" s="203">
        <f>VLOOKUP(B18,'MAESTRA NO TOCAR'!A:D,4,0)</f>
        <v>3</v>
      </c>
      <c r="H18" s="206"/>
      <c r="I18" s="206"/>
      <c r="J18" s="207"/>
      <c r="K18" s="205"/>
      <c r="L18" s="203"/>
      <c r="M18" s="212" t="s">
        <v>49</v>
      </c>
      <c r="N18" s="213"/>
      <c r="O18" s="203"/>
      <c r="P18" s="203"/>
      <c r="Q18" s="203"/>
      <c r="R18" s="222"/>
      <c r="S18" s="68"/>
    </row>
    <row r="19" spans="2:19" ht="15" customHeight="1" x14ac:dyDescent="0.35">
      <c r="B19" s="532">
        <v>156601</v>
      </c>
      <c r="C19" s="533"/>
      <c r="D19" s="203">
        <f>VLOOKUP(B19,'MAESTRA NO TOCAR'!A:B,2,0)</f>
        <v>354434</v>
      </c>
      <c r="E19" s="534" t="str">
        <f>VLOOKUP(B19,'MAESTRA NO TOCAR'!A:C,3,0)</f>
        <v>AGUJA HIPODERMICA 24G X 1 PULG</v>
      </c>
      <c r="F19" s="535"/>
      <c r="G19" s="203">
        <f>VLOOKUP(B19,'MAESTRA NO TOCAR'!A:D,4,0)</f>
        <v>3</v>
      </c>
      <c r="H19" s="206"/>
      <c r="I19" s="206"/>
      <c r="J19" s="207"/>
      <c r="K19" s="205"/>
      <c r="L19" s="203"/>
      <c r="M19" s="212" t="s">
        <v>34</v>
      </c>
      <c r="N19" s="213"/>
      <c r="O19" s="203"/>
      <c r="P19" s="203"/>
      <c r="Q19" s="203"/>
      <c r="R19" s="222"/>
      <c r="S19" s="68"/>
    </row>
    <row r="20" spans="2:19" ht="14.5" x14ac:dyDescent="0.35">
      <c r="B20" s="532">
        <v>110163</v>
      </c>
      <c r="C20" s="533"/>
      <c r="D20" s="203">
        <f>VLOOKUP(B20,'MAESTRA NO TOCAR'!A:B,2,0)</f>
        <v>340847</v>
      </c>
      <c r="E20" s="534" t="str">
        <f>VLOOKUP(B20,'MAESTRA NO TOCAR'!A:C,3,0)</f>
        <v>AGUJA HIPODERMICA 23X1 PULG</v>
      </c>
      <c r="F20" s="535"/>
      <c r="G20" s="203">
        <f>VLOOKUP(B20,'MAESTRA NO TOCAR'!A:D,4,0)</f>
        <v>3</v>
      </c>
      <c r="H20" s="203"/>
      <c r="I20" s="203"/>
      <c r="J20" s="204"/>
      <c r="K20" s="205"/>
      <c r="L20" s="203"/>
      <c r="M20" s="212" t="s">
        <v>41</v>
      </c>
      <c r="N20" s="213"/>
      <c r="O20" s="203"/>
      <c r="P20" s="203"/>
      <c r="Q20" s="203"/>
      <c r="R20" s="222"/>
      <c r="S20" s="68"/>
    </row>
    <row r="21" spans="2:19" ht="14.5" x14ac:dyDescent="0.35">
      <c r="B21" s="532">
        <v>110168</v>
      </c>
      <c r="C21" s="533"/>
      <c r="D21" s="203">
        <f>VLOOKUP(B21,'MAESTRA NO TOCAR'!A:B,2,0)</f>
        <v>346383</v>
      </c>
      <c r="E21" s="534" t="str">
        <f>VLOOKUP(B21,'MAESTRA NO TOCAR'!A:C,3,0)</f>
        <v>AGUJA HIPODERMICA 26X1/2</v>
      </c>
      <c r="F21" s="535"/>
      <c r="G21" s="203">
        <f>VLOOKUP(B21,'MAESTRA NO TOCAR'!A:D,4,0)</f>
        <v>3</v>
      </c>
      <c r="H21" s="203"/>
      <c r="I21" s="203"/>
      <c r="J21" s="204"/>
      <c r="K21" s="205"/>
      <c r="L21" s="203"/>
      <c r="M21" s="212" t="s">
        <v>75</v>
      </c>
      <c r="N21" s="213"/>
      <c r="O21" s="203"/>
      <c r="P21" s="203"/>
      <c r="Q21" s="203"/>
      <c r="R21" s="222"/>
      <c r="S21" s="68"/>
    </row>
    <row r="22" spans="2:19" ht="14.5" x14ac:dyDescent="0.35">
      <c r="B22" s="532">
        <v>94747</v>
      </c>
      <c r="C22" s="533"/>
      <c r="D22" s="203">
        <f>VLOOKUP(B22,'MAESTRA NO TOCAR'!A:B,2,0)</f>
        <v>319132</v>
      </c>
      <c r="E22" s="534" t="str">
        <f>VLOOKUP(B22,'MAESTRA NO TOCAR'!A:C,3,0)</f>
        <v>ELECTRODO MONITOREO ESPUMA REF 2228 3.4CM X 3.3CM</v>
      </c>
      <c r="F22" s="535"/>
      <c r="G22" s="203">
        <f>VLOOKUP(B22,'MAESTRA NO TOCAR'!A:D,4,0)</f>
        <v>6</v>
      </c>
      <c r="H22" s="203"/>
      <c r="I22" s="203"/>
      <c r="J22" s="204"/>
      <c r="K22" s="205"/>
      <c r="L22" s="203"/>
      <c r="M22" s="212" t="s">
        <v>74</v>
      </c>
      <c r="N22" s="213"/>
      <c r="O22" s="203"/>
      <c r="P22" s="203"/>
      <c r="Q22" s="203"/>
      <c r="R22" s="222"/>
      <c r="S22" s="68"/>
    </row>
    <row r="23" spans="2:19" ht="15" thickBot="1" x14ac:dyDescent="0.4">
      <c r="B23" s="532">
        <v>129438</v>
      </c>
      <c r="C23" s="533"/>
      <c r="D23" s="203">
        <f>VLOOKUP(B23,'MAESTRA NO TOCAR'!A:B,2,0)</f>
        <v>355073</v>
      </c>
      <c r="E23" s="534" t="str">
        <f>VLOOKUP(B23,'MAESTRA NO TOCAR'!A:C,3,0)</f>
        <v>GASA ESTERIL CIRUG RADIO-OPACA REF 0384  3X3(7.5X7.5)CM</v>
      </c>
      <c r="F23" s="535"/>
      <c r="G23" s="203">
        <f>VLOOKUP(B23,'MAESTRA NO TOCAR'!A:D,4,0)</f>
        <v>8</v>
      </c>
      <c r="H23" s="203"/>
      <c r="I23" s="203"/>
      <c r="J23" s="204"/>
      <c r="K23" s="205"/>
      <c r="L23" s="203"/>
      <c r="M23" s="212" t="s">
        <v>73</v>
      </c>
      <c r="N23" s="213"/>
      <c r="O23" s="203"/>
      <c r="P23" s="203"/>
      <c r="Q23" s="203"/>
      <c r="R23" s="222"/>
      <c r="S23" s="68"/>
    </row>
    <row r="24" spans="2:19" ht="15" customHeight="1" thickBot="1" x14ac:dyDescent="0.4">
      <c r="B24" s="532">
        <v>47195</v>
      </c>
      <c r="C24" s="533"/>
      <c r="D24" s="203">
        <f>VLOOKUP(B24,'MAESTRA NO TOCAR'!A:B,2,0)</f>
        <v>308282</v>
      </c>
      <c r="E24" s="534" t="str">
        <f>VLOOKUP(B24,'MAESTRA NO TOCAR'!A:C,3,0)</f>
        <v>GASA PRECOR NO TEJ EST REF 1814502  7.5CM X 7.5CM</v>
      </c>
      <c r="F24" s="535"/>
      <c r="G24" s="203">
        <f>VLOOKUP(B24,'MAESTRA NO TOCAR'!A:D,4,0)</f>
        <v>8</v>
      </c>
      <c r="H24" s="203"/>
      <c r="I24" s="203"/>
      <c r="J24" s="204"/>
      <c r="K24" s="542" t="s">
        <v>110</v>
      </c>
      <c r="L24" s="543"/>
      <c r="M24" s="543"/>
      <c r="N24" s="543"/>
      <c r="O24" s="543"/>
      <c r="P24" s="543"/>
      <c r="Q24" s="543"/>
      <c r="R24" s="544"/>
      <c r="S24" s="68"/>
    </row>
    <row r="25" spans="2:19" ht="14.5" x14ac:dyDescent="0.35">
      <c r="B25" s="532">
        <v>127697</v>
      </c>
      <c r="C25" s="533"/>
      <c r="D25" s="203">
        <f>VLOOKUP(B25,'MAESTRA NO TOCAR'!A:B,2,0)</f>
        <v>104517</v>
      </c>
      <c r="E25" s="534" t="str">
        <f>VLOOKUP(B25,'MAESTRA NO TOCAR'!A:C,3,0)</f>
        <v>RPQ ACETAMINOFEN 500MG TAB INST</v>
      </c>
      <c r="F25" s="535"/>
      <c r="G25" s="203">
        <f>VLOOKUP(B25,'MAESTRA NO TOCAR'!A:D,4,0)</f>
        <v>2</v>
      </c>
      <c r="H25" s="203"/>
      <c r="I25" s="203"/>
      <c r="J25" s="204"/>
      <c r="K25" s="208">
        <v>383519</v>
      </c>
      <c r="L25" s="209">
        <f>VLOOKUP(K25,'MAESTRA NO TOCAR'!A:B,2,0)</f>
        <v>105384</v>
      </c>
      <c r="M25" s="210" t="str">
        <f>VLOOKUP(K25,'MAESTRA NO TOCAR'!A:C,3,0)</f>
        <v>MIDAZOLAM 15MG/3ML(5MG/ML) SOL INY INST</v>
      </c>
      <c r="N25" s="211"/>
      <c r="O25" s="209">
        <v>1</v>
      </c>
      <c r="P25" s="209"/>
      <c r="Q25" s="209"/>
      <c r="R25" s="227"/>
      <c r="S25" s="68"/>
    </row>
    <row r="26" spans="2:19" ht="14.5" x14ac:dyDescent="0.35">
      <c r="B26" s="556"/>
      <c r="C26" s="557"/>
      <c r="D26" s="218">
        <f>VLOOKUP(B26,'MAESTRA NO TOCAR'!A:B,2,0)</f>
        <v>0</v>
      </c>
      <c r="E26" s="554" t="str">
        <f>VLOOKUP(B26,'MAESTRA NO TOCAR'!A:C,3,0)</f>
        <v>ARTROSCOPIO</v>
      </c>
      <c r="F26" s="555"/>
      <c r="G26" s="218">
        <f>VLOOKUP(B26,'MAESTRA NO TOCAR'!A:D,4,0)</f>
        <v>0</v>
      </c>
      <c r="H26" s="218"/>
      <c r="I26" s="218"/>
      <c r="J26" s="228"/>
      <c r="K26" s="205">
        <v>162397</v>
      </c>
      <c r="L26" s="203">
        <f>VLOOKUP(K26,'MAESTRA NO TOCAR'!A:B,2,0)</f>
        <v>105312</v>
      </c>
      <c r="M26" s="212" t="str">
        <f>VLOOKUP(K26,'MAESTRA NO TOCAR'!A:C,3,0)</f>
        <v>FENTANILO 0.1MG/2ML(0.05MG/ML) SOL INY</v>
      </c>
      <c r="N26" s="213"/>
      <c r="O26" s="203">
        <v>1</v>
      </c>
      <c r="P26" s="203"/>
      <c r="Q26" s="203"/>
      <c r="R26" s="222"/>
      <c r="S26" s="68"/>
    </row>
    <row r="27" spans="2:19" ht="14.5" x14ac:dyDescent="0.35">
      <c r="B27" s="532">
        <v>108333</v>
      </c>
      <c r="C27" s="533"/>
      <c r="D27" s="203">
        <f>VLOOKUP(B27,'MAESTRA NO TOCAR'!A:B,2,0)</f>
        <v>348035</v>
      </c>
      <c r="E27" s="534" t="str">
        <f>VLOOKUP(B27,'MAESTRA NO TOCAR'!A:C,3,0)</f>
        <v>GUANTE ESTERIL LATEX S/TALCO REF GULS001  TALLA 6.5</v>
      </c>
      <c r="F27" s="535"/>
      <c r="G27" s="203">
        <v>3</v>
      </c>
      <c r="H27" s="203"/>
      <c r="I27" s="203"/>
      <c r="J27" s="204"/>
      <c r="K27" s="205">
        <v>30164</v>
      </c>
      <c r="L27" s="203">
        <f>VLOOKUP(K27,'MAESTRA NO TOCAR'!A:B,2,0)</f>
        <v>100507</v>
      </c>
      <c r="M27" s="212" t="str">
        <f>VLOOKUP(K27,'MAESTRA NO TOCAR'!A:C,3,0)</f>
        <v>388908 MORFINA CLORHIDRATO 10MG/ML SOL INY 1ML</v>
      </c>
      <c r="N27" s="213"/>
      <c r="O27" s="203">
        <v>1</v>
      </c>
      <c r="P27" s="203"/>
      <c r="Q27" s="203"/>
      <c r="R27" s="222"/>
      <c r="S27" s="68"/>
    </row>
    <row r="28" spans="2:19" ht="14.5" x14ac:dyDescent="0.35">
      <c r="B28" s="532"/>
      <c r="C28" s="533"/>
      <c r="D28" s="203">
        <f>VLOOKUP(B28,'MAESTRA NO TOCAR'!A:B,2,0)</f>
        <v>0</v>
      </c>
      <c r="E28" s="534" t="str">
        <f>VLOOKUP(B28,'MAESTRA NO TOCAR'!A:C,3,0)</f>
        <v>ARTROSCOPIO</v>
      </c>
      <c r="F28" s="535"/>
      <c r="G28" s="203">
        <v>3</v>
      </c>
      <c r="H28" s="203"/>
      <c r="I28" s="203"/>
      <c r="J28" s="204"/>
      <c r="K28" s="205">
        <v>122716</v>
      </c>
      <c r="L28" s="203">
        <f>VLOOKUP(K28,'MAESTRA NO TOCAR'!A:B,2,0)</f>
        <v>211300</v>
      </c>
      <c r="M28" s="212" t="str">
        <f>VLOOKUP(K28,'MAESTRA NO TOCAR'!A:C,3,0)</f>
        <v>OXYRAPID 10MG/ML SOL INY  CAJ X 5AMP X 1ML</v>
      </c>
      <c r="N28" s="213"/>
      <c r="O28" s="203">
        <v>1</v>
      </c>
      <c r="P28" s="203"/>
      <c r="Q28" s="203"/>
      <c r="R28" s="222"/>
      <c r="S28" s="68"/>
    </row>
    <row r="29" spans="2:19" ht="14.5" x14ac:dyDescent="0.35">
      <c r="B29" s="532">
        <v>38008</v>
      </c>
      <c r="C29" s="533"/>
      <c r="D29" s="203">
        <f>VLOOKUP(B29,'MAESTRA NO TOCAR'!A:B,2,0)</f>
        <v>307771</v>
      </c>
      <c r="E29" s="534" t="str">
        <f>VLOOKUP(B29,'MAESTRA NO TOCAR'!A:C,3,0)</f>
        <v>GUANTE QUIRURGICO  CAJ X 50 PRECISSION  No. 7.5 BN EXENTO-DC.417/2020</v>
      </c>
      <c r="F29" s="535"/>
      <c r="G29" s="203">
        <v>3</v>
      </c>
      <c r="H29" s="206"/>
      <c r="I29" s="206"/>
      <c r="J29" s="207"/>
      <c r="K29" s="205">
        <v>158717</v>
      </c>
      <c r="L29" s="203">
        <f>VLOOKUP(K29,'MAESTRA NO TOCAR'!A:B,2,0)</f>
        <v>213431</v>
      </c>
      <c r="M29" s="212" t="str">
        <f>VLOOKUP(K29,'MAESTRA NO TOCAR'!A:C,3,0)</f>
        <v>ULTIVA 2MG POLV INY  CAJ X 5VIAL</v>
      </c>
      <c r="N29" s="213"/>
      <c r="O29" s="203">
        <v>1</v>
      </c>
      <c r="P29" s="203"/>
      <c r="Q29" s="203"/>
      <c r="R29" s="222"/>
      <c r="S29" s="68"/>
    </row>
    <row r="30" spans="2:19" ht="14.5" x14ac:dyDescent="0.35">
      <c r="B30" s="532">
        <v>161854</v>
      </c>
      <c r="C30" s="533"/>
      <c r="D30" s="203">
        <f>VLOOKUP(B30,'MAESTRA NO TOCAR'!A:B,2,0)</f>
        <v>358497</v>
      </c>
      <c r="E30" s="534" t="str">
        <f>VLOOKUP(B30,'MAESTRA NO TOCAR'!A:C,3,0)</f>
        <v>GUANTE QUIRURGICO DE LATEX REF 2D72N80X PROTEXIS  8</v>
      </c>
      <c r="F30" s="535"/>
      <c r="G30" s="203">
        <f>VLOOKUP(B30,'MAESTRA NO TOCAR'!A:D,4,0)</f>
        <v>3</v>
      </c>
      <c r="H30" s="203"/>
      <c r="I30" s="203"/>
      <c r="J30" s="204"/>
      <c r="K30" s="205">
        <v>168939</v>
      </c>
      <c r="L30" s="203">
        <f>VLOOKUP(K30,'MAESTRA NO TOCAR'!A:B,2,0)</f>
        <v>105394</v>
      </c>
      <c r="M30" s="212" t="str">
        <f>VLOOKUP(K30,'MAESTRA NO TOCAR'!A:C,3,0)</f>
        <v>CLINDAMICINA 600MG/4ML(150MG/ML) SOL INY INST</v>
      </c>
      <c r="N30" s="213"/>
      <c r="O30" s="229">
        <v>1</v>
      </c>
      <c r="P30" s="203"/>
      <c r="Q30" s="203"/>
      <c r="R30" s="222"/>
      <c r="S30" s="68"/>
    </row>
    <row r="31" spans="2:19" ht="14.5" x14ac:dyDescent="0.35">
      <c r="B31" s="532">
        <v>22301</v>
      </c>
      <c r="C31" s="533"/>
      <c r="D31" s="203">
        <f>VLOOKUP(B31,'MAESTRA NO TOCAR'!A:B,2,0)</f>
        <v>300756</v>
      </c>
      <c r="E31" s="534" t="str">
        <f>VLOOKUP(B31,'MAESTRA NO TOCAR'!A:C,3,0)</f>
        <v xml:space="preserve">JER TUBERCULINA 302579 1ML 25G X 5/8 </v>
      </c>
      <c r="F31" s="535"/>
      <c r="G31" s="203">
        <f>VLOOKUP(B31,'MAESTRA NO TOCAR'!A:D,4,0)</f>
        <v>2</v>
      </c>
      <c r="H31" s="203"/>
      <c r="I31" s="203"/>
      <c r="J31" s="204"/>
      <c r="K31" s="205">
        <v>51736</v>
      </c>
      <c r="L31" s="203">
        <f>VLOOKUP(K31,'MAESTRA NO TOCAR'!A:B,2,0)</f>
        <v>101533</v>
      </c>
      <c r="M31" s="212" t="str">
        <f>VLOOKUP(K31,'MAESTRA NO TOCAR'!A:C,3,0)</f>
        <v>DICLOFENACO 75MG/3ML(25MG/ML) SOL INY INST</v>
      </c>
      <c r="N31" s="213"/>
      <c r="O31" s="229">
        <v>1</v>
      </c>
      <c r="P31" s="203"/>
      <c r="Q31" s="203"/>
      <c r="R31" s="222"/>
      <c r="S31" s="68"/>
    </row>
    <row r="32" spans="2:19" ht="14.5" x14ac:dyDescent="0.35">
      <c r="B32" s="532">
        <v>22297</v>
      </c>
      <c r="C32" s="533"/>
      <c r="D32" s="203">
        <f>VLOOKUP(B32,'MAESTRA NO TOCAR'!A:B,2,0)</f>
        <v>300750</v>
      </c>
      <c r="E32" s="534" t="str">
        <f>VLOOKUP(B32,'MAESTRA NO TOCAR'!A:C,3,0)</f>
        <v>JERINGA DESECHABLE REF 308612 BD 3ML - 21G X 1 1/2 PULG</v>
      </c>
      <c r="F32" s="535"/>
      <c r="G32" s="203">
        <v>3</v>
      </c>
      <c r="H32" s="203"/>
      <c r="I32" s="203"/>
      <c r="J32" s="204"/>
      <c r="K32" s="205">
        <v>123968</v>
      </c>
      <c r="L32" s="203">
        <f>VLOOKUP(K32,'MAESTRA NO TOCAR'!A:B,2,0)</f>
        <v>211644</v>
      </c>
      <c r="M32" s="212" t="str">
        <f>VLOOKUP(K32,'MAESTRA NO TOCAR'!A:C,3,0)</f>
        <v>BACTRODERM 10% SOL TOP INST FCO X 60ML</v>
      </c>
      <c r="N32" s="213"/>
      <c r="O32" s="203"/>
      <c r="P32" s="203"/>
      <c r="Q32" s="203"/>
      <c r="R32" s="222"/>
      <c r="S32" s="68"/>
    </row>
    <row r="33" spans="2:19" ht="14.5" x14ac:dyDescent="0.35">
      <c r="B33" s="532">
        <v>22071</v>
      </c>
      <c r="C33" s="533"/>
      <c r="D33" s="203">
        <f>VLOOKUP(B33,'MAESTRA NO TOCAR'!A:B,2,0)</f>
        <v>310186</v>
      </c>
      <c r="E33" s="534" t="str">
        <f>VLOOKUP(B33,'MAESTRA NO TOCAR'!A:C,3,0)</f>
        <v xml:space="preserve">JERINGA A 3 PARTES CON AGUJA  5ML </v>
      </c>
      <c r="F33" s="535"/>
      <c r="G33" s="203">
        <v>3</v>
      </c>
      <c r="H33" s="203"/>
      <c r="I33" s="203"/>
      <c r="J33" s="203"/>
      <c r="K33" s="205">
        <v>30766</v>
      </c>
      <c r="L33" s="203">
        <f>VLOOKUP(K33,'MAESTRA NO TOCAR'!A:B,2,0)</f>
        <v>200748</v>
      </c>
      <c r="M33" s="212" t="str">
        <f>VLOOKUP(K33,'MAESTRA NO TOCAR'!A:C,3,0)</f>
        <v>IODIGER ESPUMA 8% ESPUM TOP  FCO X 120ML</v>
      </c>
      <c r="N33" s="213"/>
      <c r="O33" s="203"/>
      <c r="P33" s="203"/>
      <c r="Q33" s="203"/>
      <c r="R33" s="222"/>
      <c r="S33" s="68"/>
    </row>
    <row r="34" spans="2:19" ht="15" customHeight="1" x14ac:dyDescent="0.35">
      <c r="B34" s="532">
        <v>22303</v>
      </c>
      <c r="C34" s="533"/>
      <c r="D34" s="203">
        <f>VLOOKUP(B34,'MAESTRA NO TOCAR'!A:B,2,0)</f>
        <v>300752</v>
      </c>
      <c r="E34" s="534" t="str">
        <f>VLOOKUP(B34,'MAESTRA NO TOCAR'!A:C,3,0)</f>
        <v>JERINGA DESECHABLE REF 302499 BD 10ML - 21G X 1 1/2</v>
      </c>
      <c r="F34" s="535"/>
      <c r="G34" s="203">
        <v>3</v>
      </c>
      <c r="H34" s="203"/>
      <c r="I34" s="203"/>
      <c r="J34" s="230"/>
      <c r="K34" s="205">
        <v>19515</v>
      </c>
      <c r="L34" s="203">
        <f>VLOOKUP(K34,'MAESTRA NO TOCAR'!A:B,2,0)</f>
        <v>200998</v>
      </c>
      <c r="M34" s="212" t="str">
        <f>VLOOKUP(K34,'MAESTRA NO TOCAR'!A:C,3,0)</f>
        <v>KENACORT AIA 50MG/5ML(10MG/ML) SUSP INY</v>
      </c>
      <c r="N34" s="213"/>
      <c r="O34" s="203"/>
      <c r="P34" s="203"/>
      <c r="Q34" s="203"/>
      <c r="R34" s="222"/>
      <c r="S34" s="68"/>
    </row>
    <row r="35" spans="2:19" ht="15" customHeight="1" x14ac:dyDescent="0.35">
      <c r="B35" s="532"/>
      <c r="C35" s="533"/>
      <c r="D35" s="203"/>
      <c r="E35" s="534"/>
      <c r="F35" s="535"/>
      <c r="G35" s="203"/>
      <c r="H35" s="203"/>
      <c r="I35" s="203"/>
      <c r="J35" s="203"/>
      <c r="K35" s="205">
        <v>388781</v>
      </c>
      <c r="L35" s="203">
        <f>VLOOKUP(K35,'MAESTRA NO TOCAR'!A:B,2,0)</f>
        <v>310713</v>
      </c>
      <c r="M35" s="212" t="str">
        <f>VLOOKUP(K35,'MAESTRA NO TOCAR'!A:C,3,0)</f>
        <v>QUIRUCIDAL (0.05+4)% SOL TOP CAJ X 24FCO X 120ML</v>
      </c>
      <c r="N35" s="213"/>
      <c r="O35" s="203">
        <v>1</v>
      </c>
      <c r="P35" s="203"/>
      <c r="Q35" s="203"/>
      <c r="R35" s="222"/>
      <c r="S35" s="68"/>
    </row>
    <row r="36" spans="2:19" ht="14.5" x14ac:dyDescent="0.35">
      <c r="B36" s="532"/>
      <c r="C36" s="533"/>
      <c r="D36" s="203"/>
      <c r="E36" s="534"/>
      <c r="F36" s="535"/>
      <c r="G36" s="203"/>
      <c r="H36" s="203"/>
      <c r="I36" s="203"/>
      <c r="J36" s="230"/>
      <c r="K36" s="205">
        <v>388785</v>
      </c>
      <c r="L36" s="203">
        <f>VLOOKUP(K36,'MAESTRA NO TOCAR'!A:B,2,0)</f>
        <v>301791</v>
      </c>
      <c r="M36" s="212" t="str">
        <f>VLOOKUP(K36,'MAESTRA NO TOCAR'!A:C,3,0)</f>
        <v>QUIRUCIDAL VERDE (1+4)% JAB LIQ 120ML</v>
      </c>
      <c r="N36" s="213"/>
      <c r="O36" s="203">
        <v>1</v>
      </c>
      <c r="P36" s="203"/>
      <c r="Q36" s="203"/>
      <c r="R36" s="222"/>
      <c r="S36" s="68"/>
    </row>
    <row r="37" spans="2:19" ht="14.5" x14ac:dyDescent="0.35">
      <c r="B37" s="532"/>
      <c r="C37" s="533"/>
      <c r="D37" s="203"/>
      <c r="E37" s="534"/>
      <c r="F37" s="535"/>
      <c r="G37" s="203"/>
      <c r="H37" s="203"/>
      <c r="I37" s="203"/>
      <c r="J37" s="204"/>
      <c r="K37" s="205">
        <v>22002</v>
      </c>
      <c r="L37" s="203">
        <f>VLOOKUP(K37,'MAESTRA NO TOCAR'!A:B,2,0)</f>
        <v>203253</v>
      </c>
      <c r="M37" s="212" t="str">
        <f>VLOOKUP(K37,'MAESTRA NO TOCAR'!A:C,3,0)</f>
        <v>ROXICAINA CE 200MG/20ML(1%)+1:200000 SOL INY  FCO X 20ML</v>
      </c>
      <c r="N37" s="213"/>
      <c r="O37" s="203"/>
      <c r="P37" s="203"/>
      <c r="Q37" s="203"/>
      <c r="R37" s="222"/>
      <c r="S37" s="68"/>
    </row>
    <row r="38" spans="2:19" ht="15" thickBot="1" x14ac:dyDescent="0.4">
      <c r="B38" s="532"/>
      <c r="C38" s="533"/>
      <c r="D38" s="203"/>
      <c r="E38" s="534"/>
      <c r="F38" s="535"/>
      <c r="G38" s="203"/>
      <c r="H38" s="206"/>
      <c r="I38" s="206"/>
      <c r="J38" s="207"/>
      <c r="K38" s="205">
        <v>22004</v>
      </c>
      <c r="L38" s="203">
        <f>VLOOKUP(K38,'MAESTRA NO TOCAR'!A:B,2,0)</f>
        <v>203255</v>
      </c>
      <c r="M38" s="212" t="str">
        <f>VLOOKUP(K38,'MAESTRA NO TOCAR'!A:C,3,0)</f>
        <v>ROXICAINA CE 400MG/20ML(2%)+1:200000 SOL INY  FCO X 20ML</v>
      </c>
      <c r="N38" s="213"/>
      <c r="O38" s="203"/>
      <c r="P38" s="203"/>
      <c r="Q38" s="203"/>
      <c r="R38" s="222"/>
      <c r="S38" s="68"/>
    </row>
    <row r="39" spans="2:19" ht="15" customHeight="1" thickBot="1" x14ac:dyDescent="0.4">
      <c r="B39" s="545" t="s">
        <v>71</v>
      </c>
      <c r="C39" s="546"/>
      <c r="D39" s="547"/>
      <c r="E39" s="219"/>
      <c r="F39" s="219"/>
      <c r="G39" s="220"/>
      <c r="H39" s="220"/>
      <c r="I39" s="220"/>
      <c r="J39" s="221"/>
      <c r="K39" s="205"/>
      <c r="L39" s="203"/>
      <c r="M39" s="212"/>
      <c r="N39" s="213"/>
      <c r="O39" s="203"/>
      <c r="P39" s="203"/>
      <c r="Q39" s="203"/>
      <c r="R39" s="222"/>
      <c r="S39" s="68"/>
    </row>
    <row r="40" spans="2:19" ht="14.5" x14ac:dyDescent="0.35">
      <c r="B40" s="548" t="s">
        <v>37</v>
      </c>
      <c r="C40" s="549"/>
      <c r="D40" s="549"/>
      <c r="E40" s="549"/>
      <c r="F40" s="549"/>
      <c r="G40" s="549"/>
      <c r="H40" s="549"/>
      <c r="I40" s="549"/>
      <c r="J40" s="550"/>
      <c r="K40" s="205"/>
      <c r="L40" s="203"/>
      <c r="M40" s="212"/>
      <c r="N40" s="213"/>
      <c r="O40" s="203"/>
      <c r="P40" s="203"/>
      <c r="Q40" s="203"/>
      <c r="R40" s="222"/>
      <c r="S40" s="68"/>
    </row>
    <row r="41" spans="2:19" ht="15" customHeight="1" thickBot="1" x14ac:dyDescent="0.4">
      <c r="B41" s="551"/>
      <c r="C41" s="552"/>
      <c r="D41" s="552"/>
      <c r="E41" s="552"/>
      <c r="F41" s="552"/>
      <c r="G41" s="552"/>
      <c r="H41" s="552"/>
      <c r="I41" s="552"/>
      <c r="J41" s="553"/>
      <c r="K41" s="205"/>
      <c r="L41" s="203"/>
      <c r="M41" s="68"/>
      <c r="N41" s="213"/>
      <c r="O41" s="203"/>
      <c r="P41" s="203"/>
      <c r="Q41" s="203"/>
      <c r="R41" s="222"/>
      <c r="S41" s="68"/>
    </row>
    <row r="42" spans="2:19" ht="14.5" x14ac:dyDescent="0.35">
      <c r="B42" s="548" t="s">
        <v>38</v>
      </c>
      <c r="C42" s="549"/>
      <c r="D42" s="549"/>
      <c r="E42" s="549"/>
      <c r="F42" s="549"/>
      <c r="G42" s="549"/>
      <c r="H42" s="549"/>
      <c r="I42" s="549"/>
      <c r="J42" s="550"/>
      <c r="K42" s="205"/>
      <c r="L42" s="203"/>
      <c r="M42" s="212"/>
      <c r="N42" s="213"/>
      <c r="O42" s="203"/>
      <c r="P42" s="203"/>
      <c r="Q42" s="203"/>
      <c r="R42" s="222"/>
      <c r="S42" s="68"/>
    </row>
    <row r="43" spans="2:19" ht="15" thickBot="1" x14ac:dyDescent="0.4">
      <c r="B43" s="551"/>
      <c r="C43" s="552"/>
      <c r="D43" s="552"/>
      <c r="E43" s="552"/>
      <c r="F43" s="552"/>
      <c r="G43" s="552"/>
      <c r="H43" s="552"/>
      <c r="I43" s="552"/>
      <c r="J43" s="553"/>
      <c r="K43" s="214"/>
      <c r="L43" s="215"/>
      <c r="M43" s="216"/>
      <c r="N43" s="217"/>
      <c r="O43" s="215"/>
      <c r="P43" s="215"/>
      <c r="Q43" s="215"/>
      <c r="R43" s="231"/>
      <c r="S43" s="68"/>
    </row>
    <row r="44" spans="2:19" ht="14.5" x14ac:dyDescent="0.35">
      <c r="B44" s="189"/>
      <c r="C44" s="189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</row>
  </sheetData>
  <mergeCells count="81">
    <mergeCell ref="B39:D39"/>
    <mergeCell ref="B40:J41"/>
    <mergeCell ref="B42:J43"/>
    <mergeCell ref="E21:F21"/>
    <mergeCell ref="E22:F22"/>
    <mergeCell ref="E23:F23"/>
    <mergeCell ref="B28:C28"/>
    <mergeCell ref="B38:C38"/>
    <mergeCell ref="E38:F38"/>
    <mergeCell ref="E32:F32"/>
    <mergeCell ref="E33:F33"/>
    <mergeCell ref="E34:F34"/>
    <mergeCell ref="B36:C36"/>
    <mergeCell ref="E36:F36"/>
    <mergeCell ref="E35:F35"/>
    <mergeCell ref="B37:C37"/>
    <mergeCell ref="B21:C21"/>
    <mergeCell ref="B24:C24"/>
    <mergeCell ref="B27:C27"/>
    <mergeCell ref="B23:C23"/>
    <mergeCell ref="B19:C19"/>
    <mergeCell ref="B22:C22"/>
    <mergeCell ref="B20:C20"/>
    <mergeCell ref="E37:F37"/>
    <mergeCell ref="E31:F31"/>
    <mergeCell ref="B31:C31"/>
    <mergeCell ref="B33:C33"/>
    <mergeCell ref="B32:C32"/>
    <mergeCell ref="B34:C34"/>
    <mergeCell ref="B35:C35"/>
    <mergeCell ref="E18:F18"/>
    <mergeCell ref="E17:F17"/>
    <mergeCell ref="E19:F19"/>
    <mergeCell ref="E20:F20"/>
    <mergeCell ref="B15:C15"/>
    <mergeCell ref="E15:F15"/>
    <mergeCell ref="B16:C16"/>
    <mergeCell ref="E16:F16"/>
    <mergeCell ref="B17:C17"/>
    <mergeCell ref="B18:C18"/>
    <mergeCell ref="B14:C14"/>
    <mergeCell ref="B8:D8"/>
    <mergeCell ref="E8:F9"/>
    <mergeCell ref="B13:C13"/>
    <mergeCell ref="E13:F13"/>
    <mergeCell ref="B10:D10"/>
    <mergeCell ref="E10:F10"/>
    <mergeCell ref="B11:D11"/>
    <mergeCell ref="E14:F14"/>
    <mergeCell ref="B12:R12"/>
    <mergeCell ref="E11:F11"/>
    <mergeCell ref="G9:I9"/>
    <mergeCell ref="G10:I10"/>
    <mergeCell ref="G11:I11"/>
    <mergeCell ref="C7:D7"/>
    <mergeCell ref="F4:M5"/>
    <mergeCell ref="K7:L7"/>
    <mergeCell ref="N7:R7"/>
    <mergeCell ref="N8:R8"/>
    <mergeCell ref="F7:I7"/>
    <mergeCell ref="G8:I8"/>
    <mergeCell ref="J8:M8"/>
    <mergeCell ref="F6:R6"/>
    <mergeCell ref="K24:R24"/>
    <mergeCell ref="M13:N13"/>
    <mergeCell ref="O9:R9"/>
    <mergeCell ref="K10:M10"/>
    <mergeCell ref="O10:R10"/>
    <mergeCell ref="J11:M11"/>
    <mergeCell ref="N11:R11"/>
    <mergeCell ref="B29:C29"/>
    <mergeCell ref="B30:C30"/>
    <mergeCell ref="E29:F29"/>
    <mergeCell ref="E30:F30"/>
    <mergeCell ref="B26:C26"/>
    <mergeCell ref="E24:F24"/>
    <mergeCell ref="E27:F27"/>
    <mergeCell ref="E26:F26"/>
    <mergeCell ref="E28:F28"/>
    <mergeCell ref="B25:C25"/>
    <mergeCell ref="E25:F25"/>
  </mergeCells>
  <printOptions horizontalCentered="1"/>
  <pageMargins left="0" right="0" top="0" bottom="0" header="0" footer="0"/>
  <pageSetup paperSize="9" scale="73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B3:R53"/>
  <sheetViews>
    <sheetView topLeftCell="E1" zoomScale="95" zoomScaleNormal="95" workbookViewId="0">
      <selection activeCell="K9" sqref="K9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8" ht="12.75" customHeight="1" x14ac:dyDescent="0.3">
      <c r="G3" s="40"/>
      <c r="H3" s="40"/>
      <c r="I3" s="40"/>
      <c r="J3" s="40"/>
      <c r="K3" s="40"/>
      <c r="L3" s="40"/>
      <c r="M3" s="40"/>
    </row>
    <row r="4" spans="2:18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8" x14ac:dyDescent="0.3">
      <c r="F5" s="475"/>
      <c r="G5" s="475"/>
      <c r="H5" s="475"/>
      <c r="I5" s="475"/>
      <c r="J5" s="475"/>
      <c r="K5" s="475"/>
      <c r="L5" s="475"/>
      <c r="M5" s="475"/>
    </row>
    <row r="6" spans="2:18" ht="13.5" thickBot="1" x14ac:dyDescent="0.35">
      <c r="F6" s="438" t="s">
        <v>503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</row>
    <row r="7" spans="2:18" ht="16.5" customHeight="1" thickBot="1" x14ac:dyDescent="0.35">
      <c r="B7" s="105" t="s">
        <v>17</v>
      </c>
      <c r="C7" s="476"/>
      <c r="D7" s="477"/>
      <c r="E7" s="106" t="s">
        <v>16</v>
      </c>
      <c r="F7" s="382"/>
      <c r="G7" s="383"/>
      <c r="H7" s="383"/>
      <c r="I7" s="383"/>
      <c r="J7" s="129" t="s">
        <v>111</v>
      </c>
      <c r="K7" s="423"/>
      <c r="L7" s="424"/>
      <c r="M7" s="62" t="s">
        <v>39</v>
      </c>
      <c r="N7" s="452"/>
      <c r="O7" s="453"/>
      <c r="P7" s="453"/>
      <c r="Q7" s="453"/>
      <c r="R7" s="454"/>
    </row>
    <row r="8" spans="2:18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441"/>
      <c r="K8" s="442"/>
      <c r="L8" s="442"/>
      <c r="M8" s="443"/>
      <c r="N8" s="494" t="s">
        <v>489</v>
      </c>
      <c r="O8" s="495"/>
      <c r="P8" s="495"/>
      <c r="Q8" s="495"/>
      <c r="R8" s="496"/>
    </row>
    <row r="9" spans="2:18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8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8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57</v>
      </c>
      <c r="O11" s="483"/>
      <c r="P11" s="483"/>
      <c r="Q11" s="483"/>
      <c r="R11" s="510"/>
    </row>
    <row r="12" spans="2:18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8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</row>
    <row r="14" spans="2:18" x14ac:dyDescent="0.3">
      <c r="B14" s="615">
        <v>110881</v>
      </c>
      <c r="C14" s="616"/>
      <c r="D14" s="5">
        <f>VLOOKUP(B14,'MAESTRA NO TOCAR'!A:B,2,0)</f>
        <v>210705</v>
      </c>
      <c r="E14" s="617" t="str">
        <f>VLOOKUP(B14,'MAESTRA NO TOCAR'!A:C,3,0)</f>
        <v>WASSERFRIN 0.5MG/ML(0.05%) SOL NAS INST FCO X 15ML</v>
      </c>
      <c r="F14" s="618"/>
      <c r="G14" s="5">
        <f>VLOOKUP(B14,'MAESTRA NO TOCAR'!A:D,4,0)</f>
        <v>1</v>
      </c>
      <c r="H14" s="5"/>
      <c r="I14" s="5"/>
      <c r="J14" s="6"/>
      <c r="K14" s="118">
        <v>107205</v>
      </c>
      <c r="L14" s="8">
        <f>VLOOKUP(K14,'MAESTRA NO TOCAR'!A:B,2,0)</f>
        <v>336699</v>
      </c>
      <c r="M14" s="91" t="str">
        <f>VLOOKUP(K14,'MAESTRA NO TOCAR'!A:C,3,0)</f>
        <v>TUBO ENDOTRAQUEAL CON BALON REF 86111 SOB 7.0FR</v>
      </c>
      <c r="N14" s="92"/>
      <c r="O14" s="8">
        <f>VLOOKUP(K14,'MAESTRA NO TOCAR'!A:D,4,0)</f>
        <v>1</v>
      </c>
      <c r="P14" s="8"/>
      <c r="Q14" s="8"/>
      <c r="R14" s="77"/>
    </row>
    <row r="15" spans="2:18" x14ac:dyDescent="0.3">
      <c r="B15" s="448">
        <v>110940</v>
      </c>
      <c r="C15" s="449"/>
      <c r="D15" s="8">
        <f>VLOOKUP(B15,'MAESTRA NO TOCAR'!A:B,2,0)</f>
        <v>103968</v>
      </c>
      <c r="E15" s="175" t="str">
        <f>VLOOKUP(B15,'MAESTRA NO TOCAR'!A:C,3,0)</f>
        <v>ATROPINA SULFATO 1MG/ML SOL INY</v>
      </c>
      <c r="F15" s="176"/>
      <c r="G15" s="8">
        <f>VLOOKUP(B15,'MAESTRA NO TOCAR'!A:D,4,0)</f>
        <v>1</v>
      </c>
      <c r="H15" s="8"/>
      <c r="I15" s="8"/>
      <c r="J15" s="9"/>
      <c r="K15" s="118">
        <v>107206</v>
      </c>
      <c r="L15" s="8">
        <f>VLOOKUP(K15,'MAESTRA NO TOCAR'!A:B,2,0)</f>
        <v>336714</v>
      </c>
      <c r="M15" s="91" t="str">
        <f>VLOOKUP(K15,'MAESTRA NO TOCAR'!A:C,3,0)</f>
        <v>TUBO ENDOTRAQUEAL CON BALON REF 86112 SOB 7.5FR</v>
      </c>
      <c r="N15" s="92"/>
      <c r="O15" s="8">
        <f>VLOOKUP(K15,'MAESTRA NO TOCAR'!A:D,4,0)</f>
        <v>1</v>
      </c>
      <c r="P15" s="8"/>
      <c r="Q15" s="8"/>
      <c r="R15" s="77"/>
    </row>
    <row r="16" spans="2:18" ht="13.5" thickBot="1" x14ac:dyDescent="0.35">
      <c r="B16" s="444">
        <v>166164</v>
      </c>
      <c r="C16" s="445"/>
      <c r="D16" s="66">
        <f>VLOOKUP(B16,'MAESTRA NO TOCAR'!A:B,2,0)</f>
        <v>105358</v>
      </c>
      <c r="E16" s="187" t="str">
        <f>VLOOKUP(B16,'MAESTRA NO TOCAR'!A:C,3,0)</f>
        <v>CEFAZOLINA 1GR POLV INY INST CAJ X 10VIAL VITALIS</v>
      </c>
      <c r="F16" s="188"/>
      <c r="G16" s="53">
        <f>VLOOKUP(B16,'MAESTRA NO TOCAR'!A:D,4,0)</f>
        <v>2</v>
      </c>
      <c r="H16" s="66"/>
      <c r="I16" s="66"/>
      <c r="J16" s="67"/>
      <c r="K16" s="118">
        <v>107207</v>
      </c>
      <c r="L16" s="8">
        <f>VLOOKUP(K16,'MAESTRA NO TOCAR'!A:B,2,0)</f>
        <v>336715</v>
      </c>
      <c r="M16" s="91" t="str">
        <f>VLOOKUP(K16,'MAESTRA NO TOCAR'!A:C,3,0)</f>
        <v>TUBO ENDOTRAQUEAL CON BALON REF 86113 SOB 8.0FR</v>
      </c>
      <c r="N16" s="92"/>
      <c r="O16" s="8">
        <f>VLOOKUP(K16,'MAESTRA NO TOCAR'!A:D,4,0)</f>
        <v>1</v>
      </c>
      <c r="P16" s="8"/>
      <c r="Q16" s="8"/>
      <c r="R16" s="77"/>
    </row>
    <row r="17" spans="2:18" ht="15" customHeight="1" thickBot="1" x14ac:dyDescent="0.35">
      <c r="B17" s="444">
        <v>127697</v>
      </c>
      <c r="C17" s="445"/>
      <c r="D17" s="66">
        <f>VLOOKUP(B17,'MAESTRA NO TOCAR'!A:B,2,0)</f>
        <v>104517</v>
      </c>
      <c r="E17" s="187" t="str">
        <f>VLOOKUP(B17,'MAESTRA NO TOCAR'!A:C,3,0)</f>
        <v>RPQ ACETAMINOFEN 500MG TAB INST</v>
      </c>
      <c r="F17" s="188"/>
      <c r="G17" s="53">
        <f>VLOOKUP(B17,'MAESTRA NO TOCAR'!A:D,4,0)</f>
        <v>2</v>
      </c>
      <c r="H17" s="86"/>
      <c r="I17" s="86"/>
      <c r="J17" s="87"/>
      <c r="K17" s="22" t="s">
        <v>0</v>
      </c>
      <c r="L17" s="22" t="s">
        <v>1</v>
      </c>
      <c r="M17" s="502" t="s">
        <v>31</v>
      </c>
      <c r="N17" s="501"/>
      <c r="O17" s="19" t="s">
        <v>2</v>
      </c>
      <c r="P17" s="19" t="s">
        <v>3</v>
      </c>
      <c r="Q17" s="19" t="s">
        <v>4</v>
      </c>
      <c r="R17" s="20" t="s">
        <v>5</v>
      </c>
    </row>
    <row r="18" spans="2:18" x14ac:dyDescent="0.3">
      <c r="B18" s="448">
        <v>166495</v>
      </c>
      <c r="C18" s="449"/>
      <c r="D18" s="8">
        <f>VLOOKUP(B18,'MAESTRA NO TOCAR'!A:B,2,0)</f>
        <v>105327</v>
      </c>
      <c r="E18" s="175" t="str">
        <f>VLOOKUP(B18,'MAESTRA NO TOCAR'!A:C,3,0)</f>
        <v>DEXAMETASONA 8MG/2ML(4MG/ML) SOL INY INST</v>
      </c>
      <c r="F18" s="176"/>
      <c r="G18" s="8">
        <f>VLOOKUP(B18,'MAESTRA NO TOCAR'!A:D,4,0)</f>
        <v>1</v>
      </c>
      <c r="H18" s="10"/>
      <c r="I18" s="10"/>
      <c r="J18" s="11"/>
      <c r="K18" s="118">
        <v>145922</v>
      </c>
      <c r="L18" s="8">
        <f>VLOOKUP(K18,'MAESTRA NO TOCAR'!A:B,2,0)</f>
        <v>353355</v>
      </c>
      <c r="M18" s="91" t="str">
        <f>VLOOKUP(K18,'MAESTRA NO TOCAR'!A:C,3,0)</f>
        <v>TUBO SUCCION CON CONECTOR REF 8888301614  6MM X 3.1MM</v>
      </c>
      <c r="N18" s="92"/>
      <c r="O18" s="8">
        <v>2</v>
      </c>
      <c r="P18" s="8"/>
      <c r="Q18" s="8"/>
      <c r="R18" s="77"/>
    </row>
    <row r="19" spans="2:18" x14ac:dyDescent="0.3">
      <c r="B19" s="448">
        <v>126102</v>
      </c>
      <c r="C19" s="449"/>
      <c r="D19" s="8">
        <f>VLOOKUP(B19,'MAESTRA NO TOCAR'!A:B,2,0)</f>
        <v>105214</v>
      </c>
      <c r="E19" s="175" t="str">
        <f>VLOOKUP(B19,'MAESTRA NO TOCAR'!A:C,3,0)</f>
        <v>ETILEFRINA 10MG/ML SOL INY</v>
      </c>
      <c r="F19" s="176"/>
      <c r="G19" s="8">
        <f>VLOOKUP(B19,'MAESTRA NO TOCAR'!A:D,4,0)</f>
        <v>1</v>
      </c>
      <c r="H19" s="8"/>
      <c r="I19" s="8"/>
      <c r="J19" s="9"/>
      <c r="K19" s="118">
        <v>72903</v>
      </c>
      <c r="L19" s="8">
        <f>VLOOKUP(K19,'MAESTRA NO TOCAR'!A:B,2,0)</f>
        <v>317515</v>
      </c>
      <c r="M19" s="91" t="str">
        <f>VLOOKUP(K19,'MAESTRA NO TOCAR'!A:C,3,0)</f>
        <v>LINER SEMI-RIGIDO SOLIDIFI UND  1000ML + 500ML</v>
      </c>
      <c r="N19" s="92"/>
      <c r="O19" s="8" t="s">
        <v>70</v>
      </c>
      <c r="P19" s="8" t="s">
        <v>70</v>
      </c>
      <c r="Q19" s="8" t="s">
        <v>70</v>
      </c>
      <c r="R19" s="9" t="s">
        <v>70</v>
      </c>
    </row>
    <row r="20" spans="2:18" x14ac:dyDescent="0.3">
      <c r="B20" s="448">
        <v>145372</v>
      </c>
      <c r="C20" s="449"/>
      <c r="D20" s="8">
        <f>VLOOKUP(B20,'MAESTRA NO TOCAR'!A:B,2,0)</f>
        <v>105232</v>
      </c>
      <c r="E20" s="175" t="str">
        <f>VLOOKUP(B20,'MAESTRA NO TOCAR'!A:C,3,0)</f>
        <v>DIPIRONA SODICA 2.5GR/5ML(0.5GR/ML) SOL INY INST CAJ X 100AMP FARMIONNI SCALPI SA</v>
      </c>
      <c r="F20" s="176"/>
      <c r="G20" s="8">
        <f>VLOOKUP(B20,'MAESTRA NO TOCAR'!A:D,4,0)</f>
        <v>1</v>
      </c>
      <c r="H20" s="8"/>
      <c r="I20" s="8"/>
      <c r="J20" s="9"/>
      <c r="K20" s="118">
        <v>388811</v>
      </c>
      <c r="L20" s="8">
        <f>VLOOKUP(K20,'MAESTRA NO TOCAR'!A:B,2,0)</f>
        <v>203031</v>
      </c>
      <c r="M20" s="91" t="str">
        <f>VLOOKUP(K20,'MAESTRA NO TOCAR'!A:C,3,0)</f>
        <v>ROXICAINA SE 100MG/10ML(1%) SOL INY</v>
      </c>
      <c r="N20" s="92"/>
      <c r="O20" s="8">
        <v>1</v>
      </c>
      <c r="P20" s="8"/>
      <c r="Q20" s="8"/>
      <c r="R20" s="77"/>
    </row>
    <row r="21" spans="2:18" ht="13.5" thickBot="1" x14ac:dyDescent="0.35">
      <c r="B21" s="448">
        <v>20041</v>
      </c>
      <c r="C21" s="449"/>
      <c r="D21" s="8">
        <f>VLOOKUP(B21,'MAESTRA NO TOCAR'!A:B,2,0)</f>
        <v>201643</v>
      </c>
      <c r="E21" s="175" t="str">
        <f>VLOOKUP(B21,'MAESTRA NO TOCAR'!A:C,3,0)</f>
        <v>ONDAX 8MG/4ML(2MG/ML) SOL INY INST AMP</v>
      </c>
      <c r="F21" s="176"/>
      <c r="G21" s="8">
        <f>VLOOKUP(B21,'MAESTRA NO TOCAR'!A:D,4,0)</f>
        <v>1</v>
      </c>
      <c r="H21" s="8"/>
      <c r="I21" s="8"/>
      <c r="J21" s="9"/>
      <c r="K21" s="118">
        <v>158514</v>
      </c>
      <c r="L21" s="8">
        <v>353757</v>
      </c>
      <c r="M21" s="91" t="str">
        <f>VLOOKUP(K21,'MAESTRA NO TOCAR'!A:C,3,0)</f>
        <v>APOSITO TEGADERM REF 1626W (10CM X 12CM)</v>
      </c>
      <c r="N21" s="92"/>
      <c r="O21" s="8">
        <v>1</v>
      </c>
      <c r="P21" s="8"/>
      <c r="Q21" s="8"/>
      <c r="R21" s="77"/>
    </row>
    <row r="22" spans="2:18" ht="15" customHeight="1" thickBot="1" x14ac:dyDescent="0.35">
      <c r="B22" s="448">
        <v>17809</v>
      </c>
      <c r="C22" s="449"/>
      <c r="D22" s="8">
        <f>VLOOKUP(B22,'MAESTRA NO TOCAR'!A:B,2,0)</f>
        <v>100513</v>
      </c>
      <c r="E22" s="175" t="str">
        <f>VLOOKUP(B22,'MAESTRA NO TOCAR'!A:C,3,0)</f>
        <v>KETOROLACO 30MG/ML SOL INY INST</v>
      </c>
      <c r="F22" s="176"/>
      <c r="G22" s="8">
        <f>VLOOKUP(B22,'MAESTRA NO TOCAR'!A:D,4,0)</f>
        <v>2</v>
      </c>
      <c r="H22" s="8"/>
      <c r="I22" s="8"/>
      <c r="J22" s="9"/>
      <c r="K22" s="22" t="s">
        <v>0</v>
      </c>
      <c r="L22" s="22" t="s">
        <v>1</v>
      </c>
      <c r="M22" s="502" t="s">
        <v>31</v>
      </c>
      <c r="N22" s="501"/>
      <c r="O22" s="19" t="s">
        <v>2</v>
      </c>
      <c r="P22" s="19" t="s">
        <v>3</v>
      </c>
      <c r="Q22" s="19" t="s">
        <v>4</v>
      </c>
      <c r="R22" s="20" t="s">
        <v>5</v>
      </c>
    </row>
    <row r="23" spans="2:18" x14ac:dyDescent="0.3">
      <c r="B23" s="448">
        <v>135679</v>
      </c>
      <c r="C23" s="449"/>
      <c r="D23" s="8">
        <f>VLOOKUP(B23,'MAESTRA NO TOCAR'!A:B,2,0)</f>
        <v>212916</v>
      </c>
      <c r="E23" s="175" t="str">
        <f>VLOOKUP(B23,'MAESTRA NO TOCAR'!A:C,3,0)</f>
        <v>SERAFOL 200MG/20ML(1%) EMUL INY INST</v>
      </c>
      <c r="F23" s="176"/>
      <c r="G23" s="8">
        <f>VLOOKUP(B23,'MAESTRA NO TOCAR'!A:D,4,0)</f>
        <v>1</v>
      </c>
      <c r="H23" s="8"/>
      <c r="I23" s="8"/>
      <c r="J23" s="9"/>
      <c r="K23" s="118">
        <v>25700</v>
      </c>
      <c r="L23" s="8">
        <f>VLOOKUP(K23,'MAESTRA NO TOCAR'!A:B,2,0)</f>
        <v>300302</v>
      </c>
      <c r="M23" s="91" t="str">
        <f>VLOOKUP(K23,'MAESTRA NO TOCAR'!A:C,3,0)</f>
        <v>SONDA NELATON REF SN6 SOB X 1 MEDEX  6FR</v>
      </c>
      <c r="N23" s="92"/>
      <c r="O23" s="8">
        <v>1</v>
      </c>
      <c r="P23" s="8"/>
      <c r="Q23" s="8"/>
      <c r="R23" s="77"/>
    </row>
    <row r="24" spans="2:18" x14ac:dyDescent="0.3">
      <c r="B24" s="448">
        <v>388832</v>
      </c>
      <c r="C24" s="449"/>
      <c r="D24" s="8">
        <f>VLOOKUP(B24,'MAESTRA NO TOCAR'!A:B,2,0)</f>
        <v>105421</v>
      </c>
      <c r="E24" s="175" t="str">
        <f>VLOOKUP(B24,'MAESTRA NO TOCAR'!A:C,3,0)</f>
        <v xml:space="preserve">LACTATO DE RINGER (SOLUCION HARTMAN) SOL INY 500ML </v>
      </c>
      <c r="F24" s="176"/>
      <c r="G24" s="8">
        <f>VLOOKUP(B24,'MAESTRA NO TOCAR'!A:D,4,0)</f>
        <v>3</v>
      </c>
      <c r="H24" s="8"/>
      <c r="I24" s="8"/>
      <c r="J24" s="9"/>
      <c r="K24" s="118">
        <v>25858</v>
      </c>
      <c r="L24" s="8">
        <f>VLOOKUP(K24,'MAESTRA NO TOCAR'!A:B,2,0)</f>
        <v>300490</v>
      </c>
      <c r="M24" s="91" t="str">
        <f>VLOOKUP(K24,'MAESTRA NO TOCAR'!A:C,3,0)</f>
        <v>BACTIGRAS REF 7461 (15CM X 20CM)</v>
      </c>
      <c r="N24" s="92"/>
      <c r="O24" s="8">
        <v>2</v>
      </c>
      <c r="P24" s="8"/>
      <c r="Q24" s="8"/>
      <c r="R24" s="77"/>
    </row>
    <row r="25" spans="2:18" x14ac:dyDescent="0.3">
      <c r="B25" s="448">
        <v>388835</v>
      </c>
      <c r="C25" s="449"/>
      <c r="D25" s="8">
        <f>VLOOKUP(B25,'MAESTRA NO TOCAR'!A:B,2,0)</f>
        <v>105422</v>
      </c>
      <c r="E25" s="175" t="str">
        <f>VLOOKUP(B25,'MAESTRA NO TOCAR'!A:C,3,0)</f>
        <v>CLORURO DE SODIO LIBRE DE PVC 0.9% SOL INY 250ML</v>
      </c>
      <c r="F25" s="176"/>
      <c r="G25" s="8">
        <f>VLOOKUP(B25,'MAESTRA NO TOCAR'!A:D,4,0)</f>
        <v>4</v>
      </c>
      <c r="H25" s="8"/>
      <c r="I25" s="8"/>
      <c r="J25" s="9"/>
      <c r="K25" s="118">
        <v>22890</v>
      </c>
      <c r="L25" s="8">
        <f>VLOOKUP(K25,'MAESTRA NO TOCAR'!A:B,2,0)</f>
        <v>300733</v>
      </c>
      <c r="M25" s="91" t="str">
        <f>VLOOKUP(K25,'MAESTRA NO TOCAR'!A:C,3,0)</f>
        <v>MEROCEL TAPON NASAL REF 400402 SOB X 1 DISEVEN  8CM</v>
      </c>
      <c r="N25" s="92"/>
      <c r="O25" s="8">
        <v>2</v>
      </c>
      <c r="P25" s="8"/>
      <c r="Q25" s="8"/>
      <c r="R25" s="77"/>
    </row>
    <row r="26" spans="2:18" x14ac:dyDescent="0.3">
      <c r="B26" s="448">
        <v>110161</v>
      </c>
      <c r="C26" s="449"/>
      <c r="D26" s="8">
        <f>VLOOKUP(B26,'MAESTRA NO TOCAR'!A:B,2,0)</f>
        <v>0</v>
      </c>
      <c r="E26" s="175" t="str">
        <f>VLOOKUP(B26,'MAESTRA NO TOCAR'!A:C,3,0)</f>
        <v>AGUJA HIPODERMICA 22X1 PULG</v>
      </c>
      <c r="F26" s="176"/>
      <c r="G26" s="8">
        <f>VLOOKUP(B26,'MAESTRA NO TOCAR'!A:D,4,0)</f>
        <v>3</v>
      </c>
      <c r="H26" s="8"/>
      <c r="I26" s="8"/>
      <c r="J26" s="9"/>
      <c r="K26" s="118">
        <v>22891</v>
      </c>
      <c r="L26" s="8">
        <f>VLOOKUP(K26,'MAESTRA NO TOCAR'!A:B,2,0)</f>
        <v>300734</v>
      </c>
      <c r="M26" s="91" t="str">
        <f>VLOOKUP(K26,'MAESTRA NO TOCAR'!A:C,3,0)</f>
        <v>MEROCEL TAPON NASAL REF 400410 SOB X 1 DISEVEN  8CM</v>
      </c>
      <c r="N26" s="92"/>
      <c r="O26" s="8">
        <v>2</v>
      </c>
      <c r="P26" s="8"/>
      <c r="Q26" s="8"/>
      <c r="R26" s="77"/>
    </row>
    <row r="27" spans="2:18" ht="13.5" thickBot="1" x14ac:dyDescent="0.35">
      <c r="B27" s="448">
        <v>110160</v>
      </c>
      <c r="C27" s="449"/>
      <c r="D27" s="8">
        <f>VLOOKUP(B27,'MAESTRA NO TOCAR'!A:B,2,0)</f>
        <v>347133</v>
      </c>
      <c r="E27" s="175" t="str">
        <f>VLOOKUP(B27,'MAESTRA NO TOCAR'!A:C,3,0)</f>
        <v>AGUJA HIPODERMICA 21X1 1/2 PULG</v>
      </c>
      <c r="F27" s="176"/>
      <c r="G27" s="8">
        <f>VLOOKUP(B27,'MAESTRA NO TOCAR'!A:D,4,0)</f>
        <v>3</v>
      </c>
      <c r="H27" s="8"/>
      <c r="I27" s="8"/>
      <c r="J27" s="9"/>
      <c r="K27" s="118">
        <v>23145</v>
      </c>
      <c r="L27" s="8">
        <f>VLOOKUP(K27,'MAESTRA NO TOCAR'!A:B,2,0)</f>
        <v>310283</v>
      </c>
      <c r="M27" s="91" t="str">
        <f>VLOOKUP(K27,'MAESTRA NO TOCAR'!A:C,3,0)</f>
        <v>SPONGOSTAN ESTANDAR 7CM X 5CM REF MS0002</v>
      </c>
      <c r="N27" s="92"/>
      <c r="O27" s="8">
        <v>1</v>
      </c>
      <c r="P27" s="8"/>
      <c r="Q27" s="8"/>
      <c r="R27" s="77"/>
    </row>
    <row r="28" spans="2:18" ht="13.5" thickBot="1" x14ac:dyDescent="0.35">
      <c r="B28" s="448">
        <v>156601</v>
      </c>
      <c r="C28" s="449"/>
      <c r="D28" s="8">
        <f>VLOOKUP(B28,'MAESTRA NO TOCAR'!A:B,2,0)</f>
        <v>354434</v>
      </c>
      <c r="E28" s="175" t="str">
        <f>VLOOKUP(B28,'MAESTRA NO TOCAR'!A:C,3,0)</f>
        <v>AGUJA HIPODERMICA 24G X 1 PULG</v>
      </c>
      <c r="F28" s="176"/>
      <c r="G28" s="8">
        <f>VLOOKUP(B28,'MAESTRA NO TOCAR'!A:D,4,0)</f>
        <v>3</v>
      </c>
      <c r="H28" s="10"/>
      <c r="I28" s="10"/>
      <c r="J28" s="11"/>
      <c r="K28" s="455" t="s">
        <v>110</v>
      </c>
      <c r="L28" s="456"/>
      <c r="M28" s="456"/>
      <c r="N28" s="456"/>
      <c r="O28" s="456"/>
      <c r="P28" s="456"/>
      <c r="Q28" s="456"/>
      <c r="R28" s="457"/>
    </row>
    <row r="29" spans="2:18" x14ac:dyDescent="0.3">
      <c r="B29" s="448">
        <v>110163</v>
      </c>
      <c r="C29" s="449"/>
      <c r="D29" s="8">
        <f>VLOOKUP(B29,'MAESTRA NO TOCAR'!A:B,2,0)</f>
        <v>340847</v>
      </c>
      <c r="E29" s="175" t="str">
        <f>VLOOKUP(B29,'MAESTRA NO TOCAR'!A:C,3,0)</f>
        <v>AGUJA HIPODERMICA 23X1 PULG</v>
      </c>
      <c r="F29" s="176"/>
      <c r="G29" s="8">
        <f>VLOOKUP(B29,'MAESTRA NO TOCAR'!A:D,4,0)</f>
        <v>3</v>
      </c>
      <c r="H29" s="8"/>
      <c r="I29" s="8"/>
      <c r="J29" s="9"/>
      <c r="K29" s="117">
        <v>383519</v>
      </c>
      <c r="L29" s="5">
        <f>VLOOKUP(K29,'MAESTRA NO TOCAR'!A:B,2,0)</f>
        <v>105384</v>
      </c>
      <c r="M29" s="97" t="str">
        <f>VLOOKUP(K29,'MAESTRA NO TOCAR'!A:C,3,0)</f>
        <v>MIDAZOLAM 15MG/3ML(5MG/ML) SOL INY INST</v>
      </c>
      <c r="N29" s="98"/>
      <c r="O29" s="5">
        <v>1</v>
      </c>
      <c r="P29" s="5"/>
      <c r="Q29" s="5"/>
      <c r="R29" s="128"/>
    </row>
    <row r="30" spans="2:18" x14ac:dyDescent="0.3">
      <c r="B30" s="180"/>
      <c r="C30" s="181"/>
      <c r="D30" s="133"/>
      <c r="E30" s="133"/>
      <c r="F30" s="133"/>
      <c r="G30" s="133"/>
      <c r="H30" s="133"/>
      <c r="I30" s="133"/>
      <c r="J30" s="134"/>
      <c r="K30" s="118">
        <v>162397</v>
      </c>
      <c r="L30" s="8">
        <f>VLOOKUP(K30,'MAESTRA NO TOCAR'!A:B,2,0)</f>
        <v>105312</v>
      </c>
      <c r="M30" s="91" t="str">
        <f>VLOOKUP(K30,'MAESTRA NO TOCAR'!A:C,3,0)</f>
        <v>FENTANILO 0.1MG/2ML(0.05MG/ML) SOL INY</v>
      </c>
      <c r="N30" s="92"/>
      <c r="O30" s="8">
        <v>1</v>
      </c>
      <c r="P30" s="8"/>
      <c r="Q30" s="8"/>
      <c r="R30" s="77"/>
    </row>
    <row r="31" spans="2:18" x14ac:dyDescent="0.3">
      <c r="B31" s="444">
        <v>169072</v>
      </c>
      <c r="C31" s="445"/>
      <c r="D31" s="66">
        <f>VLOOKUP(B31,'MAESTRA NO TOCAR'!A:B,2,0)</f>
        <v>357576</v>
      </c>
      <c r="E31" s="177" t="str">
        <f>VLOOKUP(B31,'MAESTRA NO TOCAR'!A:C,3,0)</f>
        <v>CATETER INTRAVENOSO PERIFERICO REF 381844 18G X 1.16PULG</v>
      </c>
      <c r="F31" s="178"/>
      <c r="G31" s="53">
        <f>VLOOKUP(B31,'MAESTRA NO TOCAR'!A:D,4,0)</f>
        <v>1</v>
      </c>
      <c r="H31" s="66"/>
      <c r="I31" s="66"/>
      <c r="J31" s="67"/>
      <c r="K31" s="118">
        <v>30164</v>
      </c>
      <c r="L31" s="8">
        <f>VLOOKUP(K31,'MAESTRA NO TOCAR'!A:B,2,0)</f>
        <v>100507</v>
      </c>
      <c r="M31" s="91" t="str">
        <f>VLOOKUP(K31,'MAESTRA NO TOCAR'!A:C,3,0)</f>
        <v>388908 MORFINA CLORHIDRATO 10MG/ML SOL INY 1ML</v>
      </c>
      <c r="N31" s="92"/>
      <c r="O31" s="8">
        <v>1</v>
      </c>
      <c r="P31" s="8"/>
      <c r="Q31" s="8"/>
      <c r="R31" s="77"/>
    </row>
    <row r="32" spans="2:18" ht="15" customHeight="1" x14ac:dyDescent="0.3">
      <c r="B32" s="444">
        <v>169071</v>
      </c>
      <c r="C32" s="445"/>
      <c r="D32" s="66">
        <f>VLOOKUP(B32,'MAESTRA NO TOCAR'!A:B,2,0)</f>
        <v>357585</v>
      </c>
      <c r="E32" s="177" t="str">
        <f>VLOOKUP(B32,'MAESTRA NO TOCAR'!A:C,3,0)</f>
        <v>CATETER INTRAVENOSO PERIFERICO REF 381834 20G X 1.16PULG</v>
      </c>
      <c r="F32" s="178"/>
      <c r="G32" s="53">
        <f>VLOOKUP(B32,'MAESTRA NO TOCAR'!A:D,4,0)</f>
        <v>1</v>
      </c>
      <c r="H32" s="66"/>
      <c r="I32" s="66"/>
      <c r="J32" s="67"/>
      <c r="K32" s="118">
        <v>122716</v>
      </c>
      <c r="L32" s="8">
        <f>VLOOKUP(K32,'MAESTRA NO TOCAR'!A:B,2,0)</f>
        <v>211300</v>
      </c>
      <c r="M32" s="91" t="str">
        <f>VLOOKUP(K32,'MAESTRA NO TOCAR'!A:C,3,0)</f>
        <v>OXYRAPID 10MG/ML SOL INY  CAJ X 5AMP X 1ML</v>
      </c>
      <c r="N32" s="92"/>
      <c r="O32" s="8">
        <v>1</v>
      </c>
      <c r="P32" s="8"/>
      <c r="Q32" s="8"/>
      <c r="R32" s="77"/>
    </row>
    <row r="33" spans="2:18" ht="15" customHeight="1" x14ac:dyDescent="0.3">
      <c r="B33" s="448">
        <v>94747</v>
      </c>
      <c r="C33" s="449"/>
      <c r="D33" s="8">
        <f>VLOOKUP(B33,'MAESTRA NO TOCAR'!A:B,2,0)</f>
        <v>319132</v>
      </c>
      <c r="E33" s="175" t="str">
        <f>VLOOKUP(B33,'MAESTRA NO TOCAR'!A:C,3,0)</f>
        <v>ELECTRODO MONITOREO ESPUMA REF 2228 3.4CM X 3.3CM</v>
      </c>
      <c r="F33" s="176"/>
      <c r="G33" s="8">
        <f>VLOOKUP(B33,'MAESTRA NO TOCAR'!A:D,4,0)</f>
        <v>6</v>
      </c>
      <c r="H33" s="8"/>
      <c r="I33" s="8"/>
      <c r="J33" s="9"/>
      <c r="K33" s="118">
        <v>158717</v>
      </c>
      <c r="L33" s="8">
        <f>VLOOKUP(K33,'MAESTRA NO TOCAR'!A:B,2,0)</f>
        <v>213431</v>
      </c>
      <c r="M33" s="91" t="str">
        <f>VLOOKUP(K33,'MAESTRA NO TOCAR'!A:C,3,0)</f>
        <v>ULTIVA 2MG POLV INY  CAJ X 5VIAL</v>
      </c>
      <c r="N33" s="92"/>
      <c r="O33" s="8">
        <v>1</v>
      </c>
      <c r="P33" s="8"/>
      <c r="Q33" s="8"/>
      <c r="R33" s="77"/>
    </row>
    <row r="34" spans="2:18" x14ac:dyDescent="0.3">
      <c r="B34" s="448">
        <v>162007</v>
      </c>
      <c r="C34" s="449"/>
      <c r="D34" s="8">
        <f>VLOOKUP(B34,'MAESTRA NO TOCAR'!A:B,2,0)</f>
        <v>354946</v>
      </c>
      <c r="E34" s="175" t="str">
        <f>VLOOKUP(B34,'MAESTRA NO TOCAR'!A:C,3,0)</f>
        <v>SET PRIMARIO CON CLAVE REF 14001 PLUM  272CM X 19ML</v>
      </c>
      <c r="F34" s="176"/>
      <c r="G34" s="8">
        <f>VLOOKUP(B34,'MAESTRA NO TOCAR'!A:D,4,0)</f>
        <v>1</v>
      </c>
      <c r="H34" s="8"/>
      <c r="I34" s="8"/>
      <c r="J34" s="9"/>
      <c r="K34" s="118">
        <v>168939</v>
      </c>
      <c r="L34" s="8">
        <f>VLOOKUP(K34,'MAESTRA NO TOCAR'!A:B,2,0)</f>
        <v>105394</v>
      </c>
      <c r="M34" s="91" t="str">
        <f>VLOOKUP(K34,'MAESTRA NO TOCAR'!A:C,3,0)</f>
        <v>CLINDAMICINA 600MG/4ML(150MG/ML) SOL INY INST</v>
      </c>
      <c r="N34" s="92"/>
      <c r="O34" s="8">
        <v>1</v>
      </c>
      <c r="P34" s="8"/>
      <c r="Q34" s="8"/>
      <c r="R34" s="77"/>
    </row>
    <row r="35" spans="2:18" x14ac:dyDescent="0.3">
      <c r="B35" s="448">
        <v>23677</v>
      </c>
      <c r="C35" s="449"/>
      <c r="D35" s="8">
        <f>VLOOKUP(B35,'MAESTRA NO TOCAR'!A:B,2,0)</f>
        <v>301080</v>
      </c>
      <c r="E35" s="175" t="str">
        <f>VLOOKUP(B35,'MAESTRA NO TOCAR'!A:C,3,0)</f>
        <v>EQUIPO VENOCLISIS EN Y REF MRC0005P</v>
      </c>
      <c r="F35" s="176"/>
      <c r="G35" s="8">
        <f>VLOOKUP(B35,'MAESTRA NO TOCAR'!A:D,4,0)</f>
        <v>1</v>
      </c>
      <c r="H35" s="8"/>
      <c r="I35" s="8"/>
      <c r="J35" s="9"/>
      <c r="K35" s="118">
        <v>51736</v>
      </c>
      <c r="L35" s="8">
        <f>VLOOKUP(K35,'MAESTRA NO TOCAR'!A:B,2,0)</f>
        <v>101533</v>
      </c>
      <c r="M35" s="91" t="str">
        <f>VLOOKUP(K35,'MAESTRA NO TOCAR'!A:C,3,0)</f>
        <v>DICLOFENACO 75MG/3ML(25MG/ML) SOL INY INST</v>
      </c>
      <c r="N35" s="92"/>
      <c r="O35" s="53">
        <v>1</v>
      </c>
      <c r="P35" s="8"/>
      <c r="Q35" s="8"/>
      <c r="R35" s="77"/>
    </row>
    <row r="36" spans="2:18" x14ac:dyDescent="0.3">
      <c r="B36" s="448">
        <v>129438</v>
      </c>
      <c r="C36" s="449"/>
      <c r="D36" s="8">
        <f>VLOOKUP(B36,'MAESTRA NO TOCAR'!A:B,2,0)</f>
        <v>355073</v>
      </c>
      <c r="E36" s="175" t="str">
        <f>VLOOKUP(B36,'MAESTRA NO TOCAR'!A:C,3,0)</f>
        <v>GASA ESTERIL CIRUG RADIO-OPACA REF 0384  3X3(7.5X7.5)CM</v>
      </c>
      <c r="F36" s="176"/>
      <c r="G36" s="8">
        <f>VLOOKUP(B36,'MAESTRA NO TOCAR'!A:D,4,0)</f>
        <v>8</v>
      </c>
      <c r="H36" s="8"/>
      <c r="I36" s="8"/>
      <c r="J36" s="9"/>
      <c r="K36" s="118">
        <v>123968</v>
      </c>
      <c r="L36" s="8">
        <f>VLOOKUP(K36,'MAESTRA NO TOCAR'!A:B,2,0)</f>
        <v>211644</v>
      </c>
      <c r="M36" s="91" t="str">
        <f>VLOOKUP(K36,'MAESTRA NO TOCAR'!A:C,3,0)</f>
        <v>BACTRODERM 10% SOL TOP INST FCO X 60ML</v>
      </c>
      <c r="N36" s="92"/>
      <c r="O36" s="8">
        <v>1</v>
      </c>
      <c r="P36" s="8"/>
      <c r="Q36" s="8"/>
      <c r="R36" s="77"/>
    </row>
    <row r="37" spans="2:18" x14ac:dyDescent="0.3">
      <c r="B37" s="448">
        <v>47195</v>
      </c>
      <c r="C37" s="449"/>
      <c r="D37" s="8">
        <f>VLOOKUP(B37,'MAESTRA NO TOCAR'!A:B,2,0)</f>
        <v>308282</v>
      </c>
      <c r="E37" s="175" t="str">
        <f>VLOOKUP(B37,'MAESTRA NO TOCAR'!A:C,3,0)</f>
        <v>GASA PRECOR NO TEJ EST REF 1814502  7.5CM X 7.5CM</v>
      </c>
      <c r="F37" s="176"/>
      <c r="G37" s="8">
        <f>VLOOKUP(B37,'MAESTRA NO TOCAR'!A:D,4,0)</f>
        <v>8</v>
      </c>
      <c r="H37" s="8"/>
      <c r="I37" s="8"/>
      <c r="J37" s="9"/>
      <c r="K37" s="118">
        <v>30766</v>
      </c>
      <c r="L37" s="8">
        <f>VLOOKUP(K37,'MAESTRA NO TOCAR'!A:B,2,0)</f>
        <v>200748</v>
      </c>
      <c r="M37" s="91" t="str">
        <f>VLOOKUP(K37,'MAESTRA NO TOCAR'!A:C,3,0)</f>
        <v>IODIGER ESPUMA 8% ESPUM TOP  FCO X 120ML</v>
      </c>
      <c r="N37" s="92"/>
      <c r="O37" s="8">
        <v>1</v>
      </c>
      <c r="P37" s="8"/>
      <c r="Q37" s="8"/>
      <c r="R37" s="77"/>
    </row>
    <row r="38" spans="2:18" x14ac:dyDescent="0.3">
      <c r="B38" s="448">
        <v>108333</v>
      </c>
      <c r="C38" s="449"/>
      <c r="D38" s="8">
        <f>VLOOKUP(B38,'MAESTRA NO TOCAR'!A:B,2,0)</f>
        <v>348035</v>
      </c>
      <c r="E38" s="175" t="str">
        <f>VLOOKUP(B38,'MAESTRA NO TOCAR'!A:C,3,0)</f>
        <v>GUANTE ESTERIL LATEX S/TALCO REF GULS001  TALLA 6.5</v>
      </c>
      <c r="F38" s="176"/>
      <c r="G38" s="8">
        <f>VLOOKUP(B38,'MAESTRA NO TOCAR'!A:D,4,0)</f>
        <v>5</v>
      </c>
      <c r="H38" s="10"/>
      <c r="I38" s="10"/>
      <c r="J38" s="11"/>
      <c r="K38" s="118">
        <v>19515</v>
      </c>
      <c r="L38" s="8">
        <f>VLOOKUP(K38,'MAESTRA NO TOCAR'!A:B,2,0)</f>
        <v>200998</v>
      </c>
      <c r="M38" s="91" t="str">
        <f>VLOOKUP(K38,'MAESTRA NO TOCAR'!A:C,3,0)</f>
        <v>KENACORT AIA 50MG/5ML(10MG/ML) SUSP INY</v>
      </c>
      <c r="N38" s="92"/>
      <c r="O38" s="8">
        <v>1</v>
      </c>
      <c r="P38" s="8"/>
      <c r="Q38" s="8"/>
      <c r="R38" s="77"/>
    </row>
    <row r="39" spans="2:18" x14ac:dyDescent="0.3">
      <c r="B39" s="448">
        <v>108334</v>
      </c>
      <c r="C39" s="449"/>
      <c r="D39" s="8">
        <f>VLOOKUP(B39,'MAESTRA NO TOCAR'!A:B,2,0)</f>
        <v>343483</v>
      </c>
      <c r="E39" s="175" t="str">
        <f>VLOOKUP(B39,'MAESTRA NO TOCAR'!A:C,3,0)</f>
        <v>GUANTE ESTERIL LATEX REF GULS002 ALFASAFE  TALLA 7.0</v>
      </c>
      <c r="F39" s="176"/>
      <c r="G39" s="8">
        <f>VLOOKUP(B39,'MAESTRA NO TOCAR'!A:D,4,0)</f>
        <v>5</v>
      </c>
      <c r="H39" s="10"/>
      <c r="I39" s="10"/>
      <c r="J39" s="11"/>
      <c r="K39" s="118">
        <v>388781</v>
      </c>
      <c r="L39" s="8">
        <f>VLOOKUP(K39,'MAESTRA NO TOCAR'!A:B,2,0)</f>
        <v>310713</v>
      </c>
      <c r="M39" s="91" t="str">
        <f>VLOOKUP(K39,'MAESTRA NO TOCAR'!A:C,3,0)</f>
        <v>QUIRUCIDAL (0.05+4)% SOL TOP CAJ X 24FCO X 120ML</v>
      </c>
      <c r="N39" s="92"/>
      <c r="O39" s="8">
        <v>1</v>
      </c>
      <c r="P39" s="8"/>
      <c r="Q39" s="8"/>
      <c r="R39" s="77"/>
    </row>
    <row r="40" spans="2:18" x14ac:dyDescent="0.3">
      <c r="B40" s="448">
        <v>38008</v>
      </c>
      <c r="C40" s="449"/>
      <c r="D40" s="8">
        <f>VLOOKUP(B40,'MAESTRA NO TOCAR'!A:B,2,0)</f>
        <v>307771</v>
      </c>
      <c r="E40" s="175" t="str">
        <f>VLOOKUP(B40,'MAESTRA NO TOCAR'!A:C,3,0)</f>
        <v>GUANTE QUIRURGICO  CAJ X 50 PRECISSION  No. 7.5 BN EXENTO-DC.417/2020</v>
      </c>
      <c r="F40" s="176"/>
      <c r="G40" s="8">
        <f>VLOOKUP(B40,'MAESTRA NO TOCAR'!A:D,4,0)</f>
        <v>5</v>
      </c>
      <c r="H40" s="8"/>
      <c r="I40" s="8"/>
      <c r="J40" s="9"/>
      <c r="K40" s="118">
        <v>388785</v>
      </c>
      <c r="L40" s="8">
        <f>VLOOKUP(K40,'MAESTRA NO TOCAR'!A:B,2,0)</f>
        <v>301791</v>
      </c>
      <c r="M40" s="91" t="str">
        <f>VLOOKUP(K40,'MAESTRA NO TOCAR'!A:C,3,0)</f>
        <v>QUIRUCIDAL VERDE (1+4)% JAB LIQ 120ML</v>
      </c>
      <c r="N40" s="92"/>
      <c r="O40" s="8">
        <v>1</v>
      </c>
      <c r="P40" s="8"/>
      <c r="Q40" s="8"/>
      <c r="R40" s="77"/>
    </row>
    <row r="41" spans="2:18" x14ac:dyDescent="0.3">
      <c r="B41" s="448">
        <v>161854</v>
      </c>
      <c r="C41" s="449"/>
      <c r="D41" s="8">
        <f>VLOOKUP(B41,'MAESTRA NO TOCAR'!A:B,2,0)</f>
        <v>358497</v>
      </c>
      <c r="E41" s="175" t="str">
        <f>VLOOKUP(B41,'MAESTRA NO TOCAR'!A:C,3,0)</f>
        <v>GUANTE QUIRURGICO DE LATEX REF 2D72N80X PROTEXIS  8</v>
      </c>
      <c r="F41" s="176"/>
      <c r="G41" s="8">
        <f>VLOOKUP(B41,'MAESTRA NO TOCAR'!A:D,4,0)</f>
        <v>3</v>
      </c>
      <c r="H41" s="8"/>
      <c r="I41" s="8"/>
      <c r="J41" s="9"/>
      <c r="K41" s="118">
        <v>22002</v>
      </c>
      <c r="L41" s="8">
        <f>VLOOKUP(K41,'MAESTRA NO TOCAR'!A:B,2,0)</f>
        <v>203253</v>
      </c>
      <c r="M41" s="91" t="str">
        <f>VLOOKUP(K41,'MAESTRA NO TOCAR'!A:C,3,0)</f>
        <v>ROXICAINA CE 200MG/20ML(1%)+1:200000 SOL INY  FCO X 20ML</v>
      </c>
      <c r="N41" s="92"/>
      <c r="O41" s="8">
        <v>1</v>
      </c>
      <c r="P41" s="8"/>
      <c r="Q41" s="8"/>
      <c r="R41" s="77"/>
    </row>
    <row r="42" spans="2:18" ht="15.75" customHeight="1" thickBot="1" x14ac:dyDescent="0.35">
      <c r="B42" s="448">
        <v>22297</v>
      </c>
      <c r="C42" s="449"/>
      <c r="D42" s="8">
        <f>VLOOKUP(B42,'MAESTRA NO TOCAR'!A:B,2,0)</f>
        <v>300750</v>
      </c>
      <c r="E42" s="175" t="str">
        <f>VLOOKUP(B42,'MAESTRA NO TOCAR'!A:C,3,0)</f>
        <v>JERINGA DESECHABLE REF 308612 BD 3ML - 21G X 1 1/2 PULG</v>
      </c>
      <c r="F42" s="176"/>
      <c r="G42" s="8">
        <f>VLOOKUP(B42,'MAESTRA NO TOCAR'!A:D,4,0)</f>
        <v>4</v>
      </c>
      <c r="H42" s="10"/>
      <c r="I42" s="10"/>
      <c r="J42" s="11"/>
      <c r="K42" s="125">
        <v>22004</v>
      </c>
      <c r="L42" s="17">
        <f>VLOOKUP(K42,'MAESTRA NO TOCAR'!A:B,2,0)</f>
        <v>203255</v>
      </c>
      <c r="M42" s="101" t="str">
        <f>VLOOKUP(K42,'MAESTRA NO TOCAR'!A:C,3,0)</f>
        <v>ROXICAINA CE 400MG/20ML(2%)+1:200000 SOL INY  FCO X 20ML</v>
      </c>
      <c r="N42" s="102"/>
      <c r="O42" s="179">
        <v>1</v>
      </c>
      <c r="P42" s="17"/>
      <c r="Q42" s="17"/>
      <c r="R42" s="78"/>
    </row>
    <row r="43" spans="2:18" ht="15" customHeight="1" x14ac:dyDescent="0.3">
      <c r="B43" s="444">
        <v>22071</v>
      </c>
      <c r="C43" s="445"/>
      <c r="D43" s="66">
        <f>VLOOKUP(B43,'MAESTRA NO TOCAR'!A:B,2,0)</f>
        <v>310186</v>
      </c>
      <c r="E43" s="177" t="str">
        <f>VLOOKUP(B43,'MAESTRA NO TOCAR'!A:C,3,0)</f>
        <v xml:space="preserve">JERINGA A 3 PARTES CON AGUJA  5ML </v>
      </c>
      <c r="F43" s="178"/>
      <c r="G43" s="53">
        <f>VLOOKUP(B43,'MAESTRA NO TOCAR'!A:D,4,0)</f>
        <v>4</v>
      </c>
      <c r="H43" s="66"/>
      <c r="I43" s="66"/>
      <c r="J43" s="67"/>
      <c r="K43" s="118"/>
      <c r="L43" s="8"/>
      <c r="M43" s="91"/>
      <c r="N43" s="92"/>
      <c r="O43" s="8"/>
      <c r="P43" s="8"/>
      <c r="Q43" s="8"/>
      <c r="R43" s="77"/>
    </row>
    <row r="44" spans="2:18" x14ac:dyDescent="0.3">
      <c r="B44" s="448">
        <v>22303</v>
      </c>
      <c r="C44" s="449"/>
      <c r="D44" s="8">
        <f>VLOOKUP(B44,'MAESTRA NO TOCAR'!A:B,2,0)</f>
        <v>300752</v>
      </c>
      <c r="E44" s="175" t="str">
        <f>VLOOKUP(B44,'MAESTRA NO TOCAR'!A:C,3,0)</f>
        <v>JERINGA DESECHABLE REF 302499 BD 10ML - 21G X 1 1/2</v>
      </c>
      <c r="F44" s="176"/>
      <c r="G44" s="8">
        <f>VLOOKUP(B44,'MAESTRA NO TOCAR'!A:D,4,0)</f>
        <v>4</v>
      </c>
      <c r="H44" s="8"/>
      <c r="I44" s="8"/>
      <c r="J44" s="9"/>
      <c r="K44" s="118"/>
      <c r="L44" s="8"/>
      <c r="M44" s="91" t="s">
        <v>14</v>
      </c>
      <c r="N44" s="92"/>
      <c r="O44" s="8"/>
      <c r="P44" s="8"/>
      <c r="Q44" s="8"/>
      <c r="R44" s="77"/>
    </row>
    <row r="45" spans="2:18" x14ac:dyDescent="0.3">
      <c r="B45" s="448">
        <v>27107</v>
      </c>
      <c r="C45" s="449"/>
      <c r="D45" s="8">
        <f>VLOOKUP(B45,'MAESTRA NO TOCAR'!A:B,2,0)</f>
        <v>300714</v>
      </c>
      <c r="E45" s="175" t="str">
        <f>VLOOKUP(B45,'MAESTRA NO TOCAR'!A:C,3,0)</f>
        <v>MECHA DRENAJE NASAL ESTERIL  REF 2248 STERISPONGES 3/8PULG X 24PULG</v>
      </c>
      <c r="F45" s="176"/>
      <c r="G45" s="8">
        <f>VLOOKUP(B45,'MAESTRA NO TOCAR'!A:D,4,0)</f>
        <v>2</v>
      </c>
      <c r="H45" s="8"/>
      <c r="I45" s="8"/>
      <c r="J45" s="9"/>
      <c r="K45" s="118"/>
      <c r="L45" s="8"/>
      <c r="M45" s="91" t="s">
        <v>33</v>
      </c>
      <c r="N45" s="92"/>
      <c r="O45" s="8"/>
      <c r="P45" s="8"/>
      <c r="Q45" s="8"/>
      <c r="R45" s="77"/>
    </row>
    <row r="46" spans="2:18" x14ac:dyDescent="0.3">
      <c r="B46" s="448">
        <v>25805</v>
      </c>
      <c r="C46" s="449"/>
      <c r="D46" s="8">
        <f>VLOOKUP(B46,'MAESTRA NO TOCAR'!A:B,2,0)</f>
        <v>300456</v>
      </c>
      <c r="E46" s="175" t="str">
        <f>VLOOKUP(B46,'MAESTRA NO TOCAR'!A:C,3,0)</f>
        <v>CANULA NASAL OXIGENO ADULTO REF COXADU SOB X 1 MEDEX</v>
      </c>
      <c r="F46" s="176"/>
      <c r="G46" s="8">
        <f>VLOOKUP(B46,'MAESTRA NO TOCAR'!A:D,4,0)</f>
        <v>1</v>
      </c>
      <c r="H46" s="8"/>
      <c r="I46" s="8"/>
      <c r="J46" s="9"/>
      <c r="K46" s="118"/>
      <c r="L46" s="8"/>
      <c r="M46" s="91" t="s">
        <v>34</v>
      </c>
      <c r="N46" s="92"/>
      <c r="O46" s="8"/>
      <c r="P46" s="8"/>
      <c r="Q46" s="8"/>
      <c r="R46" s="77"/>
    </row>
    <row r="47" spans="2:18" x14ac:dyDescent="0.3">
      <c r="B47" s="448">
        <v>25697</v>
      </c>
      <c r="C47" s="449"/>
      <c r="D47" s="8">
        <f>VLOOKUP(B47,'MAESTRA NO TOCAR'!A:B,2,0)</f>
        <v>300295</v>
      </c>
      <c r="E47" s="175" t="str">
        <f>VLOOKUP(B47,'MAESTRA NO TOCAR'!A:C,3,0)</f>
        <v>SONDA NELATON REF SN16 SOB X 1 MEDEX  16FR</v>
      </c>
      <c r="F47" s="176"/>
      <c r="G47" s="8">
        <f>VLOOKUP(B47,'MAESTRA NO TOCAR'!A:D,4,0)</f>
        <v>1</v>
      </c>
      <c r="H47" s="8"/>
      <c r="I47" s="8"/>
      <c r="J47" s="9"/>
      <c r="K47" s="118"/>
      <c r="L47" s="8"/>
      <c r="M47" s="91" t="s">
        <v>41</v>
      </c>
      <c r="N47" s="92"/>
      <c r="O47" s="8"/>
      <c r="P47" s="8"/>
      <c r="Q47" s="8"/>
      <c r="R47" s="77"/>
    </row>
    <row r="48" spans="2:18" ht="13.5" thickBot="1" x14ac:dyDescent="0.35">
      <c r="B48" s="609"/>
      <c r="C48" s="610"/>
      <c r="D48" s="17"/>
      <c r="E48" s="611"/>
      <c r="F48" s="612"/>
      <c r="G48" s="17"/>
      <c r="H48" s="17"/>
      <c r="I48" s="17"/>
      <c r="J48" s="18"/>
      <c r="K48" s="118"/>
      <c r="L48" s="8"/>
      <c r="M48" s="91" t="s">
        <v>53</v>
      </c>
      <c r="N48" s="92"/>
      <c r="O48" s="8"/>
      <c r="P48" s="8"/>
      <c r="Q48" s="8"/>
      <c r="R48" s="77"/>
    </row>
    <row r="49" spans="2:18" ht="15" customHeight="1" thickBot="1" x14ac:dyDescent="0.35">
      <c r="B49" s="466" t="s">
        <v>71</v>
      </c>
      <c r="C49" s="467"/>
      <c r="D49" s="468"/>
      <c r="E49" s="59"/>
      <c r="F49" s="59"/>
      <c r="G49" s="60"/>
      <c r="H49" s="60"/>
      <c r="I49" s="60"/>
      <c r="J49" s="61"/>
      <c r="K49" s="118"/>
      <c r="L49" s="8"/>
      <c r="M49" s="91"/>
      <c r="N49" s="92"/>
      <c r="O49" s="8"/>
      <c r="P49" s="8"/>
      <c r="Q49" s="8"/>
      <c r="R49" s="77"/>
    </row>
    <row r="50" spans="2:18" x14ac:dyDescent="0.3">
      <c r="B50" s="469" t="s">
        <v>37</v>
      </c>
      <c r="C50" s="470"/>
      <c r="D50" s="470"/>
      <c r="E50" s="470"/>
      <c r="F50" s="470"/>
      <c r="G50" s="470"/>
      <c r="H50" s="470"/>
      <c r="I50" s="470"/>
      <c r="J50" s="471"/>
      <c r="K50" s="118"/>
      <c r="L50" s="8"/>
      <c r="M50" s="91"/>
      <c r="N50" s="92"/>
      <c r="O50" s="8"/>
      <c r="P50" s="8"/>
      <c r="Q50" s="8"/>
      <c r="R50" s="77"/>
    </row>
    <row r="51" spans="2:18" ht="15" customHeight="1" thickBot="1" x14ac:dyDescent="0.4">
      <c r="B51" s="472"/>
      <c r="C51" s="473"/>
      <c r="D51" s="473"/>
      <c r="E51" s="473"/>
      <c r="F51" s="473"/>
      <c r="G51" s="473"/>
      <c r="H51" s="473"/>
      <c r="I51" s="473"/>
      <c r="J51" s="474"/>
      <c r="K51" s="118"/>
      <c r="L51" s="8"/>
      <c r="M51" s="124"/>
      <c r="N51" s="92"/>
      <c r="O51" s="8"/>
      <c r="P51" s="8"/>
      <c r="Q51" s="8"/>
      <c r="R51" s="77"/>
    </row>
    <row r="52" spans="2:18" x14ac:dyDescent="0.3">
      <c r="B52" s="469" t="s">
        <v>38</v>
      </c>
      <c r="C52" s="470"/>
      <c r="D52" s="470"/>
      <c r="E52" s="470"/>
      <c r="F52" s="470"/>
      <c r="G52" s="470"/>
      <c r="H52" s="470"/>
      <c r="I52" s="470"/>
      <c r="J52" s="471"/>
      <c r="K52" s="118"/>
      <c r="L52" s="8"/>
      <c r="M52" s="91"/>
      <c r="N52" s="92"/>
      <c r="O52" s="8"/>
      <c r="P52" s="8"/>
      <c r="Q52" s="8"/>
      <c r="R52" s="77"/>
    </row>
    <row r="53" spans="2:18" ht="13.5" thickBot="1" x14ac:dyDescent="0.35">
      <c r="B53" s="472"/>
      <c r="C53" s="473"/>
      <c r="D53" s="473"/>
      <c r="E53" s="473"/>
      <c r="F53" s="473"/>
      <c r="G53" s="473"/>
      <c r="H53" s="473"/>
      <c r="I53" s="473"/>
      <c r="J53" s="474"/>
      <c r="K53" s="125"/>
      <c r="L53" s="17"/>
      <c r="M53" s="101"/>
      <c r="N53" s="102"/>
      <c r="O53" s="17"/>
      <c r="P53" s="17"/>
      <c r="Q53" s="17"/>
      <c r="R53" s="78"/>
    </row>
  </sheetData>
  <mergeCells count="69">
    <mergeCell ref="F4:M5"/>
    <mergeCell ref="B31:C31"/>
    <mergeCell ref="B32:C32"/>
    <mergeCell ref="B36:C36"/>
    <mergeCell ref="B28:C28"/>
    <mergeCell ref="B24:C24"/>
    <mergeCell ref="B25:C25"/>
    <mergeCell ref="B19:C19"/>
    <mergeCell ref="B17:C17"/>
    <mergeCell ref="B18:C18"/>
    <mergeCell ref="M22:N22"/>
    <mergeCell ref="B20:C20"/>
    <mergeCell ref="B21:C21"/>
    <mergeCell ref="B14:C14"/>
    <mergeCell ref="E14:F14"/>
    <mergeCell ref="B33:C33"/>
    <mergeCell ref="N11:R11"/>
    <mergeCell ref="B12:R12"/>
    <mergeCell ref="B13:C13"/>
    <mergeCell ref="B34:C34"/>
    <mergeCell ref="B35:C35"/>
    <mergeCell ref="B29:C29"/>
    <mergeCell ref="B26:C26"/>
    <mergeCell ref="B27:C27"/>
    <mergeCell ref="B23:C23"/>
    <mergeCell ref="E13:F13"/>
    <mergeCell ref="M13:N13"/>
    <mergeCell ref="B22:C22"/>
    <mergeCell ref="N7:R7"/>
    <mergeCell ref="B8:D8"/>
    <mergeCell ref="E8:F9"/>
    <mergeCell ref="O9:R9"/>
    <mergeCell ref="B10:D10"/>
    <mergeCell ref="E10:F10"/>
    <mergeCell ref="K10:M10"/>
    <mergeCell ref="N8:R8"/>
    <mergeCell ref="J8:M8"/>
    <mergeCell ref="B43:C43"/>
    <mergeCell ref="B38:C38"/>
    <mergeCell ref="B48:C48"/>
    <mergeCell ref="F6:P6"/>
    <mergeCell ref="E48:F48"/>
    <mergeCell ref="B42:C42"/>
    <mergeCell ref="B39:C39"/>
    <mergeCell ref="B40:C40"/>
    <mergeCell ref="B41:C41"/>
    <mergeCell ref="B47:C47"/>
    <mergeCell ref="B45:C45"/>
    <mergeCell ref="B46:C46"/>
    <mergeCell ref="B44:C44"/>
    <mergeCell ref="O10:R10"/>
    <mergeCell ref="C7:D7"/>
    <mergeCell ref="K7:L7"/>
    <mergeCell ref="B50:J51"/>
    <mergeCell ref="B52:J53"/>
    <mergeCell ref="F7:I7"/>
    <mergeCell ref="G8:I8"/>
    <mergeCell ref="G9:I9"/>
    <mergeCell ref="G10:I10"/>
    <mergeCell ref="G11:I11"/>
    <mergeCell ref="B15:C15"/>
    <mergeCell ref="B11:D11"/>
    <mergeCell ref="E11:F11"/>
    <mergeCell ref="J11:M11"/>
    <mergeCell ref="B16:C16"/>
    <mergeCell ref="K28:R28"/>
    <mergeCell ref="B37:C37"/>
    <mergeCell ref="M17:N17"/>
    <mergeCell ref="B49:D49"/>
  </mergeCells>
  <printOptions horizontalCentered="1" verticalCentered="1"/>
  <pageMargins left="0" right="0" top="0" bottom="0" header="0" footer="0"/>
  <pageSetup paperSize="9" scale="74" fitToHeight="0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1" sqref="P21"/>
    </sheetView>
  </sheetViews>
  <sheetFormatPr baseColWidth="10" defaultRowHeight="14.5" x14ac:dyDescent="0.3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/>
  <dimension ref="A1"/>
  <sheetViews>
    <sheetView workbookViewId="0">
      <selection activeCell="N16" sqref="N16"/>
    </sheetView>
  </sheetViews>
  <sheetFormatPr baseColWidth="10" defaultRowHeight="14.5" x14ac:dyDescent="0.3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B3:R59"/>
  <sheetViews>
    <sheetView zoomScale="80" zoomScaleNormal="80" workbookViewId="0">
      <selection activeCell="K7" sqref="K7:L7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19.1796875" style="1" bestFit="1" customWidth="1"/>
    <col min="14" max="14" width="34.54296875" style="1" customWidth="1"/>
    <col min="15" max="18" width="5" style="1" customWidth="1"/>
    <col min="19" max="16384" width="47.81640625" style="1"/>
  </cols>
  <sheetData>
    <row r="3" spans="2:18" ht="12.75" customHeight="1" x14ac:dyDescent="0.3">
      <c r="G3" s="40"/>
      <c r="H3" s="40"/>
      <c r="I3" s="40"/>
      <c r="J3" s="40"/>
      <c r="K3" s="40"/>
      <c r="L3" s="40"/>
      <c r="M3" s="40"/>
    </row>
    <row r="4" spans="2:18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8" x14ac:dyDescent="0.3">
      <c r="F5" s="475"/>
      <c r="G5" s="475"/>
      <c r="H5" s="475"/>
      <c r="I5" s="475"/>
      <c r="J5" s="475"/>
      <c r="K5" s="475"/>
      <c r="L5" s="475"/>
      <c r="M5" s="475"/>
    </row>
    <row r="6" spans="2:18" ht="13.5" thickBot="1" x14ac:dyDescent="0.35">
      <c r="F6" s="438" t="s">
        <v>504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2:18" ht="16.5" customHeight="1" thickBot="1" x14ac:dyDescent="0.35">
      <c r="B7" s="105" t="s">
        <v>17</v>
      </c>
      <c r="C7" s="476">
        <f ca="1">TODAY()+2</f>
        <v>44811</v>
      </c>
      <c r="D7" s="477"/>
      <c r="E7" s="106" t="s">
        <v>16</v>
      </c>
      <c r="F7" s="382"/>
      <c r="G7" s="383"/>
      <c r="H7" s="383"/>
      <c r="I7" s="383"/>
      <c r="J7" s="129" t="s">
        <v>111</v>
      </c>
      <c r="K7" s="423"/>
      <c r="L7" s="424"/>
      <c r="M7" s="62" t="s">
        <v>39</v>
      </c>
      <c r="N7" s="452"/>
      <c r="O7" s="453"/>
      <c r="P7" s="453"/>
      <c r="Q7" s="453"/>
      <c r="R7" s="454"/>
    </row>
    <row r="8" spans="2:18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441" t="s">
        <v>485</v>
      </c>
      <c r="K8" s="442"/>
      <c r="L8" s="442"/>
      <c r="M8" s="443"/>
      <c r="N8" s="494" t="s">
        <v>22</v>
      </c>
      <c r="O8" s="495"/>
      <c r="P8" s="495"/>
      <c r="Q8" s="495"/>
      <c r="R8" s="496"/>
    </row>
    <row r="9" spans="2:18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8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8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58</v>
      </c>
      <c r="O11" s="483"/>
      <c r="P11" s="483"/>
      <c r="Q11" s="483"/>
      <c r="R11" s="510"/>
    </row>
    <row r="12" spans="2:18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8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</row>
    <row r="14" spans="2:18" x14ac:dyDescent="0.3">
      <c r="B14" s="448">
        <v>140747</v>
      </c>
      <c r="C14" s="449"/>
      <c r="D14" s="8">
        <f>VLOOKUP(B14,'MAESTRA NO TOCAR'!A:B,2,0)</f>
        <v>213331</v>
      </c>
      <c r="E14" s="450" t="str">
        <f>VLOOKUP(B14,'MAESTRA NO TOCAR'!A:C,3,0)</f>
        <v>CLINTRANEX 500MG/5ML(100MG/ML) SOL INY</v>
      </c>
      <c r="F14" s="451"/>
      <c r="G14" s="8">
        <f>VLOOKUP(B14,'MAESTRA NO TOCAR'!A:D,4,0)</f>
        <v>10</v>
      </c>
      <c r="H14" s="8"/>
      <c r="I14" s="8"/>
      <c r="J14" s="9"/>
      <c r="K14" s="118">
        <v>107205</v>
      </c>
      <c r="L14" s="8">
        <f>VLOOKUP(K14,'MAESTRA NO TOCAR'!A:B,2,0)</f>
        <v>336699</v>
      </c>
      <c r="M14" s="91" t="str">
        <f>VLOOKUP(K14,'MAESTRA NO TOCAR'!A:C,3,0)</f>
        <v>TUBO ENDOTRAQUEAL CON BALON REF 86111 SOB 7.0FR</v>
      </c>
      <c r="N14" s="92"/>
      <c r="O14" s="8">
        <f>VLOOKUP(K14,'MAESTRA NO TOCAR'!A:D,4,0)</f>
        <v>1</v>
      </c>
      <c r="P14" s="8"/>
      <c r="Q14" s="8"/>
      <c r="R14" s="77"/>
    </row>
    <row r="15" spans="2:18" x14ac:dyDescent="0.3">
      <c r="B15" s="448">
        <v>110940</v>
      </c>
      <c r="C15" s="449"/>
      <c r="D15" s="8">
        <f>VLOOKUP(B15,'MAESTRA NO TOCAR'!A:B,2,0)</f>
        <v>103968</v>
      </c>
      <c r="E15" s="450" t="str">
        <f>VLOOKUP(B15,'MAESTRA NO TOCAR'!A:C,3,0)</f>
        <v>ATROPINA SULFATO 1MG/ML SOL INY</v>
      </c>
      <c r="F15" s="451"/>
      <c r="G15" s="8">
        <f>VLOOKUP(B15,'MAESTRA NO TOCAR'!A:D,4,0)</f>
        <v>1</v>
      </c>
      <c r="H15" s="8"/>
      <c r="I15" s="8"/>
      <c r="J15" s="9"/>
      <c r="K15" s="118">
        <v>107206</v>
      </c>
      <c r="L15" s="8">
        <f>VLOOKUP(K15,'MAESTRA NO TOCAR'!A:B,2,0)</f>
        <v>336714</v>
      </c>
      <c r="M15" s="91" t="str">
        <f>VLOOKUP(K15,'MAESTRA NO TOCAR'!A:C,3,0)</f>
        <v>TUBO ENDOTRAQUEAL CON BALON REF 86112 SOB 7.5FR</v>
      </c>
      <c r="N15" s="92"/>
      <c r="O15" s="8">
        <f>VLOOKUP(K15,'MAESTRA NO TOCAR'!A:D,4,0)</f>
        <v>1</v>
      </c>
      <c r="P15" s="8"/>
      <c r="Q15" s="8"/>
      <c r="R15" s="77"/>
    </row>
    <row r="16" spans="2:18" x14ac:dyDescent="0.3">
      <c r="B16" s="448">
        <v>388890</v>
      </c>
      <c r="C16" s="449"/>
      <c r="D16" s="8">
        <f>VLOOKUP(B16,'MAESTRA NO TOCAR'!A:B,2,0)</f>
        <v>207008</v>
      </c>
      <c r="E16" s="450" t="str">
        <f>VLOOKUP(B16,'MAESTRA NO TOCAR'!A:C,3,0)</f>
        <v>BUPINEST 75MG/10ML(0.75%) SOL INY</v>
      </c>
      <c r="F16" s="451"/>
      <c r="G16" s="8">
        <f>VLOOKUP(B16,'MAESTRA NO TOCAR'!A:D,4,0)</f>
        <v>3</v>
      </c>
      <c r="H16" s="8"/>
      <c r="I16" s="8"/>
      <c r="J16" s="9"/>
      <c r="K16" s="118">
        <v>107207</v>
      </c>
      <c r="L16" s="8">
        <f>VLOOKUP(K16,'MAESTRA NO TOCAR'!A:B,2,0)</f>
        <v>336715</v>
      </c>
      <c r="M16" s="91" t="str">
        <f>VLOOKUP(K16,'MAESTRA NO TOCAR'!A:C,3,0)</f>
        <v>TUBO ENDOTRAQUEAL CON BALON REF 86113 SOB 8.0FR</v>
      </c>
      <c r="N16" s="92"/>
      <c r="O16" s="8">
        <f>VLOOKUP(K16,'MAESTRA NO TOCAR'!A:D,4,0)</f>
        <v>1</v>
      </c>
      <c r="P16" s="8"/>
      <c r="Q16" s="8"/>
      <c r="R16" s="77"/>
    </row>
    <row r="17" spans="2:18" x14ac:dyDescent="0.3">
      <c r="B17" s="448">
        <v>64736</v>
      </c>
      <c r="C17" s="449"/>
      <c r="D17" s="8">
        <f>VLOOKUP(B17,'MAESTRA NO TOCAR'!A:B,2,0)</f>
        <v>208096</v>
      </c>
      <c r="E17" s="450" t="str">
        <f>VLOOKUP(B17,'MAESTRA NO TOCAR'!A:C,3,0)</f>
        <v>BUPIROP PESADO (20+320)MG/4ML(0.5+8)% SOL INY</v>
      </c>
      <c r="F17" s="451"/>
      <c r="G17" s="8">
        <f>VLOOKUP(B17,'MAESTRA NO TOCAR'!A:D,4,0)</f>
        <v>1</v>
      </c>
      <c r="H17" s="8"/>
      <c r="I17" s="8"/>
      <c r="J17" s="9"/>
      <c r="K17" s="184">
        <v>116840</v>
      </c>
      <c r="L17" s="66">
        <f>VLOOKUP(K17,'MAESTRA NO TOCAR'!A:B,2,0)</f>
        <v>340810</v>
      </c>
      <c r="M17" s="185" t="str">
        <f>VLOOKUP(K17,'MAESTRA NO TOCAR'!A:C,3,0)</f>
        <v xml:space="preserve">MEDIA ANTIEMBOLICA MUSLO MEDIANA REGULAR </v>
      </c>
      <c r="N17" s="186"/>
      <c r="O17" s="53">
        <v>1</v>
      </c>
      <c r="P17" s="66"/>
      <c r="Q17" s="66"/>
      <c r="R17" s="83"/>
    </row>
    <row r="18" spans="2:18" x14ac:dyDescent="0.3">
      <c r="B18" s="448">
        <v>52085</v>
      </c>
      <c r="C18" s="449"/>
      <c r="D18" s="8">
        <f>VLOOKUP(B18,'MAESTRA NO TOCAR'!A:B,2,0)</f>
        <v>101535</v>
      </c>
      <c r="E18" s="450" t="str">
        <f>VLOOKUP(B18,'MAESTRA NO TOCAR'!A:C,3,0)</f>
        <v>BUPIVACAINA 50MG/10ML(0.5%)+1:200000 SOL INY</v>
      </c>
      <c r="F18" s="451"/>
      <c r="G18" s="8">
        <f>VLOOKUP(B18,'MAESTRA NO TOCAR'!A:D,4,0)</f>
        <v>3</v>
      </c>
      <c r="H18" s="10"/>
      <c r="I18" s="10"/>
      <c r="J18" s="11"/>
      <c r="K18" s="76">
        <v>119932</v>
      </c>
      <c r="L18" s="66">
        <f>VLOOKUP(K18,'MAESTRA NO TOCAR'!A:B,2,0)</f>
        <v>343983</v>
      </c>
      <c r="M18" s="185" t="str">
        <f>VLOOKUP(K18,'MAESTRA NO TOCAR'!A:C,3,0)</f>
        <v>MEDIA ANTIEMBOLICA MUSLO LARGA REGULAR BN EXENTO-DC.417/2020</v>
      </c>
      <c r="N18" s="94"/>
      <c r="O18" s="53">
        <f>VLOOKUP(K18,'MAESTRA NO TOCAR'!A:D,4,0)</f>
        <v>1</v>
      </c>
      <c r="P18" s="66"/>
      <c r="Q18" s="66"/>
      <c r="R18" s="83"/>
    </row>
    <row r="19" spans="2:18" ht="15" customHeight="1" x14ac:dyDescent="0.3">
      <c r="B19" s="444">
        <v>166164</v>
      </c>
      <c r="C19" s="445"/>
      <c r="D19" s="66">
        <f>VLOOKUP(B19,'MAESTRA NO TOCAR'!A:B,2,0)</f>
        <v>105358</v>
      </c>
      <c r="E19" s="446" t="str">
        <f>VLOOKUP(B19,'MAESTRA NO TOCAR'!A:C,3,0)</f>
        <v>CEFAZOLINA 1GR POLV INY INST CAJ X 10VIAL VITALIS</v>
      </c>
      <c r="F19" s="447"/>
      <c r="G19" s="53">
        <f>VLOOKUP(B19,'MAESTRA NO TOCAR'!A:D,4,0)</f>
        <v>2</v>
      </c>
      <c r="H19" s="86"/>
      <c r="I19" s="86"/>
      <c r="J19" s="87"/>
      <c r="K19" s="118">
        <v>145922</v>
      </c>
      <c r="L19" s="8">
        <f>VLOOKUP(K19,'MAESTRA NO TOCAR'!A:B,2,0)</f>
        <v>353355</v>
      </c>
      <c r="M19" s="91" t="str">
        <f>VLOOKUP(K19,'MAESTRA NO TOCAR'!A:C,3,0)</f>
        <v>TUBO SUCCION CON CONECTOR REF 8888301614  6MM X 3.1MM</v>
      </c>
      <c r="N19" s="92"/>
      <c r="O19" s="8">
        <f>VLOOKUP(K19,'MAESTRA NO TOCAR'!A:D,4,0)</f>
        <v>2</v>
      </c>
      <c r="P19" s="8"/>
      <c r="Q19" s="8"/>
      <c r="R19" s="77"/>
    </row>
    <row r="20" spans="2:18" x14ac:dyDescent="0.3">
      <c r="B20" s="444">
        <v>127697</v>
      </c>
      <c r="C20" s="445"/>
      <c r="D20" s="66">
        <f>VLOOKUP(B20,'MAESTRA NO TOCAR'!A:B,2,0)</f>
        <v>104517</v>
      </c>
      <c r="E20" s="446" t="str">
        <f>VLOOKUP(B20,'MAESTRA NO TOCAR'!A:C,3,0)</f>
        <v>RPQ ACETAMINOFEN 500MG TAB INST</v>
      </c>
      <c r="F20" s="447"/>
      <c r="G20" s="53">
        <f>VLOOKUP(B20,'MAESTRA NO TOCAR'!A:D,4,0)</f>
        <v>2</v>
      </c>
      <c r="H20" s="66"/>
      <c r="I20" s="66"/>
      <c r="J20" s="67"/>
      <c r="K20" s="58"/>
      <c r="L20" s="56">
        <f>VLOOKUP(K20,'MAESTRA NO TOCAR'!A:B,2,0)</f>
        <v>0</v>
      </c>
      <c r="M20" s="99" t="str">
        <f>VLOOKUP(K20,'MAESTRA NO TOCAR'!A:C,3,0)</f>
        <v>ARTROSCOPIO</v>
      </c>
      <c r="N20" s="100"/>
      <c r="O20" s="56">
        <f>VLOOKUP(K20,'MAESTRA NO TOCAR'!A:D,4,0)</f>
        <v>0</v>
      </c>
      <c r="P20" s="56"/>
      <c r="Q20" s="56"/>
      <c r="R20" s="115"/>
    </row>
    <row r="21" spans="2:18" x14ac:dyDescent="0.3">
      <c r="B21" s="448">
        <v>166495</v>
      </c>
      <c r="C21" s="449"/>
      <c r="D21" s="8">
        <f>VLOOKUP(B21,'MAESTRA NO TOCAR'!A:B,2,0)</f>
        <v>105327</v>
      </c>
      <c r="E21" s="450" t="str">
        <f>VLOOKUP(B21,'MAESTRA NO TOCAR'!A:C,3,0)</f>
        <v>DEXAMETASONA 8MG/2ML(4MG/ML) SOL INY INST</v>
      </c>
      <c r="F21" s="451"/>
      <c r="G21" s="8">
        <f>VLOOKUP(B21,'MAESTRA NO TOCAR'!A:D,4,0)</f>
        <v>1</v>
      </c>
      <c r="H21" s="8"/>
      <c r="I21" s="8"/>
      <c r="J21" s="9"/>
      <c r="K21" s="118">
        <v>158513</v>
      </c>
      <c r="L21" s="8">
        <f>VLOOKUP(K21,'MAESTRA NO TOCAR'!A:B,2,0)</f>
        <v>353756</v>
      </c>
      <c r="M21" s="91" t="str">
        <f>VLOOKUP(K21,'MAESTRA NO TOCAR'!A:C,3,0)</f>
        <v>JERINGA DESECHABLE SIN AGUJA REF 309653 50ML</v>
      </c>
      <c r="N21" s="92"/>
      <c r="O21" s="8">
        <f>VLOOKUP(K21,'MAESTRA NO TOCAR'!A:D,4,0)</f>
        <v>2</v>
      </c>
      <c r="P21" s="8"/>
      <c r="Q21" s="8"/>
      <c r="R21" s="77"/>
    </row>
    <row r="22" spans="2:18" x14ac:dyDescent="0.3">
      <c r="B22" s="448">
        <v>126102</v>
      </c>
      <c r="C22" s="449"/>
      <c r="D22" s="8">
        <f>VLOOKUP(B22,'MAESTRA NO TOCAR'!A:B,2,0)</f>
        <v>105214</v>
      </c>
      <c r="E22" s="450" t="str">
        <f>VLOOKUP(B22,'MAESTRA NO TOCAR'!A:C,3,0)</f>
        <v>ETILEFRINA 10MG/ML SOL INY</v>
      </c>
      <c r="F22" s="451"/>
      <c r="G22" s="8">
        <f>VLOOKUP(B22,'MAESTRA NO TOCAR'!A:D,4,0)</f>
        <v>1</v>
      </c>
      <c r="H22" s="8"/>
      <c r="I22" s="8"/>
      <c r="J22" s="9"/>
      <c r="K22" s="118">
        <v>158514</v>
      </c>
      <c r="L22" s="8">
        <f>VLOOKUP(K22,'MAESTRA NO TOCAR'!A:B,2,0)</f>
        <v>353757</v>
      </c>
      <c r="M22" s="91" t="str">
        <f>VLOOKUP(K22,'MAESTRA NO TOCAR'!A:C,3,0)</f>
        <v>APOSITO TEGADERM REF 1626W (10CM X 12CM)</v>
      </c>
      <c r="N22" s="92"/>
      <c r="O22" s="8">
        <f>VLOOKUP(K22,'MAESTRA NO TOCAR'!A:D,4,0)</f>
        <v>1</v>
      </c>
      <c r="P22" s="8"/>
      <c r="Q22" s="8"/>
      <c r="R22" s="77"/>
    </row>
    <row r="23" spans="2:18" x14ac:dyDescent="0.3">
      <c r="B23" s="448">
        <v>145372</v>
      </c>
      <c r="C23" s="449"/>
      <c r="D23" s="8">
        <f>VLOOKUP(B23,'MAESTRA NO TOCAR'!A:B,2,0)</f>
        <v>105232</v>
      </c>
      <c r="E23" s="450" t="str">
        <f>VLOOKUP(B23,'MAESTRA NO TOCAR'!A:C,3,0)</f>
        <v>DIPIRONA SODICA 2.5GR/5ML(0.5GR/ML) SOL INY INST CAJ X 100AMP FARMIONNI SCALPI SA</v>
      </c>
      <c r="F23" s="451"/>
      <c r="G23" s="8">
        <f>VLOOKUP(B23,'MAESTRA NO TOCAR'!A:D,4,0)</f>
        <v>1</v>
      </c>
      <c r="H23" s="8"/>
      <c r="I23" s="8"/>
      <c r="J23" s="9"/>
      <c r="K23" s="118">
        <v>22361</v>
      </c>
      <c r="L23" s="8">
        <f>VLOOKUP(K23,'MAESTRA NO TOCAR'!A:B,2,0)</f>
        <v>300527</v>
      </c>
      <c r="M23" s="91" t="str">
        <f>VLOOKUP(K23,'MAESTRA NO TOCAR'!A:C,3,0)</f>
        <v>APOSITO TEGADERM + FILM REF 1628 (15CM X 20CM)</v>
      </c>
      <c r="N23" s="92"/>
      <c r="O23" s="8">
        <f>VLOOKUP(K23,'MAESTRA NO TOCAR'!A:D,4,0)</f>
        <v>1</v>
      </c>
      <c r="P23" s="8"/>
      <c r="Q23" s="8"/>
      <c r="R23" s="77"/>
    </row>
    <row r="24" spans="2:18" ht="15" customHeight="1" x14ac:dyDescent="0.3">
      <c r="B24" s="448">
        <v>20041</v>
      </c>
      <c r="C24" s="449"/>
      <c r="D24" s="8">
        <f>VLOOKUP(B24,'MAESTRA NO TOCAR'!A:B,2,0)</f>
        <v>201643</v>
      </c>
      <c r="E24" s="450" t="str">
        <f>VLOOKUP(B24,'MAESTRA NO TOCAR'!A:C,3,0)</f>
        <v>ONDAX 8MG/4ML(2MG/ML) SOL INY INST AMP</v>
      </c>
      <c r="F24" s="451"/>
      <c r="G24" s="8">
        <f>VLOOKUP(B24,'MAESTRA NO TOCAR'!A:D,4,0)</f>
        <v>1</v>
      </c>
      <c r="H24" s="8"/>
      <c r="I24" s="8"/>
      <c r="J24" s="9"/>
      <c r="K24" s="118">
        <v>169462</v>
      </c>
      <c r="L24" s="8">
        <f>VLOOKUP(K24,'MAESTRA NO TOCAR'!A:B,2,0)</f>
        <v>358268</v>
      </c>
      <c r="M24" s="91" t="str">
        <f>VLOOKUP(K24,'MAESTRA NO TOCAR'!A:C,3,0)</f>
        <v>V ALGODON LAMINADO ESTERIL 6PULG X 5YAR REF 513 SOB X 1</v>
      </c>
      <c r="N24" s="92"/>
      <c r="O24" s="8">
        <f>VLOOKUP(K24,'MAESTRA NO TOCAR'!A:D,4,0)</f>
        <v>2</v>
      </c>
      <c r="P24" s="8"/>
      <c r="Q24" s="8"/>
      <c r="R24" s="77"/>
    </row>
    <row r="25" spans="2:18" x14ac:dyDescent="0.3">
      <c r="B25" s="448">
        <v>17809</v>
      </c>
      <c r="C25" s="449"/>
      <c r="D25" s="8">
        <f>VLOOKUP(B25,'MAESTRA NO TOCAR'!A:B,2,0)</f>
        <v>100513</v>
      </c>
      <c r="E25" s="450" t="str">
        <f>VLOOKUP(B25,'MAESTRA NO TOCAR'!A:C,3,0)</f>
        <v>KETOROLACO 30MG/ML SOL INY INST</v>
      </c>
      <c r="F25" s="451"/>
      <c r="G25" s="8">
        <f>VLOOKUP(B25,'MAESTRA NO TOCAR'!A:D,4,0)</f>
        <v>2</v>
      </c>
      <c r="H25" s="8"/>
      <c r="I25" s="8"/>
      <c r="J25" s="9"/>
      <c r="K25" s="118">
        <v>387783</v>
      </c>
      <c r="L25" s="8">
        <f>VLOOKUP(K25,'MAESTRA NO TOCAR'!A:B,2,0)</f>
        <v>0</v>
      </c>
      <c r="M25" s="91" t="str">
        <f>VLOOKUP(K25,'MAESTRA NO TOCAR'!A:C,3,0)</f>
        <v>V ELASTICA BLANCA ESTERIL 6PULG X 5YARD</v>
      </c>
      <c r="N25" s="92"/>
      <c r="O25" s="8">
        <f>VLOOKUP(K25,'MAESTRA NO TOCAR'!A:D,4,0)</f>
        <v>3</v>
      </c>
      <c r="P25" s="8"/>
      <c r="Q25" s="8"/>
      <c r="R25" s="77"/>
    </row>
    <row r="26" spans="2:18" x14ac:dyDescent="0.3">
      <c r="B26" s="448">
        <v>135679</v>
      </c>
      <c r="C26" s="449"/>
      <c r="D26" s="8">
        <f>VLOOKUP(B26,'MAESTRA NO TOCAR'!A:B,2,0)</f>
        <v>212916</v>
      </c>
      <c r="E26" s="450" t="str">
        <f>VLOOKUP(B26,'MAESTRA NO TOCAR'!A:C,3,0)</f>
        <v>SERAFOL 200MG/20ML(1%) EMUL INY INST</v>
      </c>
      <c r="F26" s="451"/>
      <c r="G26" s="8">
        <f>VLOOKUP(B26,'MAESTRA NO TOCAR'!A:D,4,0)</f>
        <v>1</v>
      </c>
      <c r="H26" s="8"/>
      <c r="I26" s="8"/>
      <c r="J26" s="9"/>
      <c r="K26" s="118">
        <v>19929</v>
      </c>
      <c r="L26" s="8">
        <f>VLOOKUP(K26,'MAESTRA NO TOCAR'!A:B,2,0)</f>
        <v>202036</v>
      </c>
      <c r="M26" s="91" t="str">
        <f>VLOOKUP(K26,'MAESTRA NO TOCAR'!A:C,3,0)</f>
        <v>CLORURO NA USP O SUERO FISIOL 0.9% SOL INY 100ML</v>
      </c>
      <c r="N26" s="92"/>
      <c r="O26" s="8">
        <f>VLOOKUP(K26,'MAESTRA NO TOCAR'!A:D,4,0)</f>
        <v>4</v>
      </c>
      <c r="P26" s="8"/>
      <c r="Q26" s="8"/>
      <c r="R26" s="77"/>
    </row>
    <row r="27" spans="2:18" x14ac:dyDescent="0.3">
      <c r="B27" s="448">
        <v>388811</v>
      </c>
      <c r="C27" s="449"/>
      <c r="D27" s="8">
        <f>VLOOKUP(B27,'MAESTRA NO TOCAR'!A:B,2,0)</f>
        <v>203031</v>
      </c>
      <c r="E27" s="450" t="str">
        <f>VLOOKUP(B27,'MAESTRA NO TOCAR'!A:C,3,0)</f>
        <v>ROXICAINA SE 100MG/10ML(1%) SOL INY</v>
      </c>
      <c r="F27" s="451"/>
      <c r="G27" s="8">
        <f>VLOOKUP(B27,'MAESTRA NO TOCAR'!A:D,4,0)</f>
        <v>2</v>
      </c>
      <c r="H27" s="8"/>
      <c r="I27" s="8"/>
      <c r="J27" s="9"/>
      <c r="K27" s="118">
        <v>388840</v>
      </c>
      <c r="L27" s="8">
        <f>VLOOKUP(K27,'MAESTRA NO TOCAR'!A:B,2,0)</f>
        <v>202037</v>
      </c>
      <c r="M27" s="91" t="str">
        <f>VLOOKUP(K27,'MAESTRA NO TOCAR'!A:C,3,0)</f>
        <v>CLORURO NA USP O SUERO FISIOL 0.9% SOL INY 1000ML</v>
      </c>
      <c r="N27" s="92"/>
      <c r="O27" s="8">
        <f>VLOOKUP(K27,'MAESTRA NO TOCAR'!A:D,4,0)</f>
        <v>3</v>
      </c>
      <c r="P27" s="8"/>
      <c r="Q27" s="8"/>
      <c r="R27" s="77"/>
    </row>
    <row r="28" spans="2:18" x14ac:dyDescent="0.3">
      <c r="B28" s="448">
        <v>168772</v>
      </c>
      <c r="C28" s="449"/>
      <c r="D28" s="8">
        <f>VLOOKUP(B28,'MAESTRA NO TOCAR'!A:B,2,0)</f>
        <v>105403</v>
      </c>
      <c r="E28" s="450" t="str">
        <f>VLOOKUP(B28,'MAESTRA NO TOCAR'!A:C,3,0)</f>
        <v>LIDOCAINA 2% SOL INY  CAJ X 50AMP X 10ML</v>
      </c>
      <c r="F28" s="451"/>
      <c r="G28" s="8">
        <f>VLOOKUP(B28,'MAESTRA NO TOCAR'!A:D,4,0)</f>
        <v>1</v>
      </c>
      <c r="H28" s="8"/>
      <c r="I28" s="8"/>
      <c r="J28" s="9"/>
      <c r="K28" s="118">
        <v>82969</v>
      </c>
      <c r="L28" s="8">
        <f>VLOOKUP(K28,'MAESTRA NO TOCAR'!A:B,2,0)</f>
        <v>318413</v>
      </c>
      <c r="M28" s="91" t="str">
        <f>VLOOKUP(K28,'MAESTRA NO TOCAR'!A:C,3,0)</f>
        <v>JER ASEPTO REF LM-86-3032 LM 60ONZ</v>
      </c>
      <c r="N28" s="92"/>
      <c r="O28" s="8">
        <f>VLOOKUP(K28,'MAESTRA NO TOCAR'!A:D,4,0)</f>
        <v>2</v>
      </c>
      <c r="P28" s="8"/>
      <c r="Q28" s="8"/>
      <c r="R28" s="77"/>
    </row>
    <row r="29" spans="2:18" x14ac:dyDescent="0.3">
      <c r="B29" s="448">
        <v>388832</v>
      </c>
      <c r="C29" s="449"/>
      <c r="D29" s="8">
        <f>VLOOKUP(B29,'MAESTRA NO TOCAR'!A:B,2,0)</f>
        <v>105421</v>
      </c>
      <c r="E29" s="450" t="str">
        <f>VLOOKUP(B29,'MAESTRA NO TOCAR'!A:C,3,0)</f>
        <v xml:space="preserve">LACTATO DE RINGER (SOLUCION HARTMAN) SOL INY 500ML </v>
      </c>
      <c r="F29" s="451"/>
      <c r="G29" s="8">
        <f>VLOOKUP(B29,'MAESTRA NO TOCAR'!A:D,4,0)</f>
        <v>3</v>
      </c>
      <c r="H29" s="10"/>
      <c r="I29" s="10"/>
      <c r="J29" s="11"/>
      <c r="K29" s="118">
        <v>105188</v>
      </c>
      <c r="L29" s="8">
        <f>VLOOKUP(K29,'MAESTRA NO TOCAR'!A:B,2,0)</f>
        <v>103745</v>
      </c>
      <c r="M29" s="91" t="str">
        <f>VLOOKUP(K29,'MAESTRA NO TOCAR'!A:C,3,0)</f>
        <v xml:space="preserve">ADRENALINA 1MG/ML SOL INY </v>
      </c>
      <c r="N29" s="92"/>
      <c r="O29" s="8">
        <f>VLOOKUP(K29,'MAESTRA NO TOCAR'!A:D,4,0)</f>
        <v>3</v>
      </c>
      <c r="P29" s="8"/>
      <c r="Q29" s="8"/>
      <c r="R29" s="77"/>
    </row>
    <row r="30" spans="2:18" ht="13.5" thickBot="1" x14ac:dyDescent="0.35">
      <c r="B30" s="444">
        <v>388835</v>
      </c>
      <c r="C30" s="445"/>
      <c r="D30" s="66">
        <f>VLOOKUP(B30,'MAESTRA NO TOCAR'!A:B,2,0)</f>
        <v>105422</v>
      </c>
      <c r="E30" s="446" t="str">
        <f>VLOOKUP(B30,'MAESTRA NO TOCAR'!A:C,3,0)</f>
        <v>CLORURO DE SODIO LIBRE DE PVC 0.9% SOL INY 250ML</v>
      </c>
      <c r="F30" s="447"/>
      <c r="G30" s="53">
        <f>VLOOKUP(B30,'MAESTRA NO TOCAR'!A:D,4,0)</f>
        <v>4</v>
      </c>
      <c r="H30" s="66"/>
      <c r="I30" s="66"/>
      <c r="J30" s="67"/>
      <c r="K30" s="118">
        <v>72905</v>
      </c>
      <c r="L30" s="8">
        <f>VLOOKUP(K30,'MAESTRA NO TOCAR'!A:B,2,0)</f>
        <v>317514</v>
      </c>
      <c r="M30" s="91" t="str">
        <f>VLOOKUP(K30,'MAESTRA NO TOCAR'!A:C,3,0)</f>
        <v>LINER SEMI-RIGIDO SOLIDIFICANT  3000ML + 1000ML</v>
      </c>
      <c r="N30" s="92"/>
      <c r="O30" s="8" t="s">
        <v>70</v>
      </c>
      <c r="P30" s="8" t="s">
        <v>70</v>
      </c>
      <c r="Q30" s="8" t="s">
        <v>70</v>
      </c>
      <c r="R30" s="9" t="s">
        <v>70</v>
      </c>
    </row>
    <row r="31" spans="2:18" ht="13.5" thickBot="1" x14ac:dyDescent="0.35">
      <c r="B31" s="448">
        <v>22308</v>
      </c>
      <c r="C31" s="449"/>
      <c r="D31" s="8">
        <f>VLOOKUP(B31,'MAESTRA NO TOCAR'!A:B,2,0)</f>
        <v>300881</v>
      </c>
      <c r="E31" s="450" t="str">
        <f>VLOOKUP(B31,'MAESTRA NO TOCAR'!A:C,3,0)</f>
        <v>AGUJA DESECHABLE 16G X 1 1/2 P REF 305198</v>
      </c>
      <c r="F31" s="451"/>
      <c r="G31" s="8">
        <f>VLOOKUP(B31,'MAESTRA NO TOCAR'!A:D,4,0)</f>
        <v>3</v>
      </c>
      <c r="H31" s="8"/>
      <c r="I31" s="8"/>
      <c r="J31" s="9"/>
      <c r="K31" s="455" t="s">
        <v>52</v>
      </c>
      <c r="L31" s="456"/>
      <c r="M31" s="456"/>
      <c r="N31" s="456"/>
      <c r="O31" s="456"/>
      <c r="P31" s="456"/>
      <c r="Q31" s="456"/>
      <c r="R31" s="457"/>
    </row>
    <row r="32" spans="2:18" x14ac:dyDescent="0.3">
      <c r="B32" s="448">
        <v>156755</v>
      </c>
      <c r="C32" s="449"/>
      <c r="D32" s="8">
        <f>VLOOKUP(B32,'MAESTRA NO TOCAR'!A:B,2,0)</f>
        <v>0</v>
      </c>
      <c r="E32" s="91" t="str">
        <f>VLOOKUP(B32,'MAESTRA NO TOCAR'!A:C,3,0)</f>
        <v>AGUJA HIPODERMICA 18G X 1 1/2 PULG</v>
      </c>
      <c r="F32" s="92"/>
      <c r="G32" s="8">
        <f>VLOOKUP(B32,'MAESTRA NO TOCAR'!A:D,4,0)</f>
        <v>3</v>
      </c>
      <c r="H32" s="8"/>
      <c r="I32" s="8"/>
      <c r="J32" s="9"/>
      <c r="K32" s="118"/>
      <c r="L32" s="8">
        <v>31355</v>
      </c>
      <c r="M32" s="91" t="s">
        <v>6</v>
      </c>
      <c r="N32" s="92"/>
      <c r="O32" s="8"/>
      <c r="P32" s="8"/>
      <c r="Q32" s="8"/>
      <c r="R32" s="77"/>
    </row>
    <row r="33" spans="2:18" ht="15" customHeight="1" x14ac:dyDescent="0.3">
      <c r="B33" s="448">
        <v>110160</v>
      </c>
      <c r="C33" s="449"/>
      <c r="D33" s="8">
        <f>VLOOKUP(B33,'MAESTRA NO TOCAR'!A:B,2,0)</f>
        <v>347133</v>
      </c>
      <c r="E33" s="91" t="str">
        <f>VLOOKUP(B33,'MAESTRA NO TOCAR'!A:C,3,0)</f>
        <v>AGUJA HIPODERMICA 21X1 1/2 PULG</v>
      </c>
      <c r="F33" s="92"/>
      <c r="G33" s="8">
        <f>VLOOKUP(B33,'MAESTRA NO TOCAR'!A:D,4,0)</f>
        <v>3</v>
      </c>
      <c r="H33" s="8"/>
      <c r="I33" s="8"/>
      <c r="J33" s="8"/>
      <c r="K33" s="118" t="s">
        <v>7</v>
      </c>
      <c r="L33" s="8">
        <v>206938</v>
      </c>
      <c r="M33" s="91" t="s">
        <v>8</v>
      </c>
      <c r="N33" s="92"/>
      <c r="O33" s="8"/>
      <c r="P33" s="8"/>
      <c r="Q33" s="8"/>
      <c r="R33" s="77"/>
    </row>
    <row r="34" spans="2:18" ht="15" customHeight="1" x14ac:dyDescent="0.3">
      <c r="B34" s="448">
        <v>110161</v>
      </c>
      <c r="C34" s="449"/>
      <c r="D34" s="8">
        <f>VLOOKUP(B34,'MAESTRA NO TOCAR'!A:B,2,0)</f>
        <v>0</v>
      </c>
      <c r="E34" s="91" t="str">
        <f>VLOOKUP(B34,'MAESTRA NO TOCAR'!A:C,3,0)</f>
        <v>AGUJA HIPODERMICA 22X1 PULG</v>
      </c>
      <c r="F34" s="92"/>
      <c r="G34" s="8">
        <f>VLOOKUP(B34,'MAESTRA NO TOCAR'!A:D,4,0)</f>
        <v>3</v>
      </c>
      <c r="H34" s="8"/>
      <c r="I34" s="8"/>
      <c r="J34" s="9"/>
      <c r="K34" s="118" t="s">
        <v>9</v>
      </c>
      <c r="L34" s="8">
        <v>203206</v>
      </c>
      <c r="M34" s="91" t="s">
        <v>10</v>
      </c>
      <c r="N34" s="92"/>
      <c r="O34" s="8"/>
      <c r="P34" s="8"/>
      <c r="Q34" s="8"/>
      <c r="R34" s="77"/>
    </row>
    <row r="35" spans="2:18" x14ac:dyDescent="0.3">
      <c r="B35" s="448">
        <v>105593</v>
      </c>
      <c r="C35" s="449"/>
      <c r="D35" s="8">
        <f>VLOOKUP(B35,'MAESTRA NO TOCAR'!A:B,2,0)</f>
        <v>336101</v>
      </c>
      <c r="E35" s="91" t="str">
        <f>VLOOKUP(B35,'MAESTRA NO TOCAR'!A:C,3,0)</f>
        <v>AGUJA LOCOPLEX REF 5194-103 SOB X 1 VYGON  21GX100MM</v>
      </c>
      <c r="F35" s="92"/>
      <c r="G35" s="8">
        <f>VLOOKUP(B35,'MAESTRA NO TOCAR'!A:D,4,0)</f>
        <v>1</v>
      </c>
      <c r="H35" s="8"/>
      <c r="I35" s="8"/>
      <c r="J35" s="9"/>
      <c r="K35" s="118"/>
      <c r="L35" s="8"/>
      <c r="M35" s="91" t="s">
        <v>11</v>
      </c>
      <c r="N35" s="92"/>
      <c r="O35" s="8"/>
      <c r="P35" s="8"/>
      <c r="Q35" s="8"/>
      <c r="R35" s="77"/>
    </row>
    <row r="36" spans="2:18" x14ac:dyDescent="0.3">
      <c r="B36" s="448">
        <v>22523</v>
      </c>
      <c r="C36" s="449"/>
      <c r="D36" s="8">
        <f>VLOOKUP(B36,'MAESTRA NO TOCAR'!A:B,2,0)</f>
        <v>300866</v>
      </c>
      <c r="E36" s="91" t="str">
        <f>VLOOKUP(B36,'MAESTRA NO TOCAR'!A:C,3,0)</f>
        <v>AGUJA SPINOCAN 27G X 3 1/2 PU REF 4503902</v>
      </c>
      <c r="F36" s="92"/>
      <c r="G36" s="8">
        <f>VLOOKUP(B36,'MAESTRA NO TOCAR'!A:D,4,0)</f>
        <v>1</v>
      </c>
      <c r="H36" s="8"/>
      <c r="I36" s="8"/>
      <c r="J36" s="9"/>
      <c r="K36" s="118"/>
      <c r="L36" s="8"/>
      <c r="M36" s="91" t="s">
        <v>12</v>
      </c>
      <c r="N36" s="92"/>
      <c r="O36" s="8"/>
      <c r="P36" s="8"/>
      <c r="Q36" s="8"/>
      <c r="R36" s="77"/>
    </row>
    <row r="37" spans="2:18" x14ac:dyDescent="0.3">
      <c r="B37" s="460"/>
      <c r="C37" s="461"/>
      <c r="D37" s="56">
        <f>VLOOKUP(B37,'MAESTRA NO TOCAR'!A:B,2,0)</f>
        <v>0</v>
      </c>
      <c r="E37" s="458" t="str">
        <f>VLOOKUP(B37,'MAESTRA NO TOCAR'!A:C,3,0)</f>
        <v>ARTROSCOPIO</v>
      </c>
      <c r="F37" s="459"/>
      <c r="G37" s="56">
        <f>VLOOKUP(B37,'MAESTRA NO TOCAR'!A:D,4,0)</f>
        <v>0</v>
      </c>
      <c r="H37" s="113"/>
      <c r="I37" s="113"/>
      <c r="J37" s="114"/>
      <c r="K37" s="118"/>
      <c r="L37" s="8"/>
      <c r="M37" s="91" t="s">
        <v>75</v>
      </c>
      <c r="N37" s="92"/>
      <c r="O37" s="8"/>
      <c r="P37" s="8"/>
      <c r="Q37" s="8"/>
      <c r="R37" s="77"/>
    </row>
    <row r="38" spans="2:18" x14ac:dyDescent="0.3">
      <c r="B38" s="444">
        <v>169072</v>
      </c>
      <c r="C38" s="445"/>
      <c r="D38" s="66">
        <f>VLOOKUP(B38,'MAESTRA NO TOCAR'!A:B,2,0)</f>
        <v>357576</v>
      </c>
      <c r="E38" s="93" t="str">
        <f>VLOOKUP(B38,'MAESTRA NO TOCAR'!A:C,3,0)</f>
        <v>CATETER INTRAVENOSO PERIFERICO REF 381844 18G X 1.16PULG</v>
      </c>
      <c r="F38" s="94"/>
      <c r="G38" s="53">
        <f>VLOOKUP(B38,'MAESTRA NO TOCAR'!A:D,4,0)</f>
        <v>1</v>
      </c>
      <c r="H38" s="66"/>
      <c r="I38" s="66"/>
      <c r="J38" s="67"/>
      <c r="K38" s="118"/>
      <c r="L38" s="8"/>
      <c r="M38" s="91" t="s">
        <v>74</v>
      </c>
      <c r="N38" s="92"/>
      <c r="O38" s="8"/>
      <c r="P38" s="8"/>
      <c r="Q38" s="8"/>
      <c r="R38" s="77"/>
    </row>
    <row r="39" spans="2:18" x14ac:dyDescent="0.3">
      <c r="B39" s="444">
        <v>169071</v>
      </c>
      <c r="C39" s="445"/>
      <c r="D39" s="66">
        <f>VLOOKUP(B39,'MAESTRA NO TOCAR'!A:B,2,0)</f>
        <v>357585</v>
      </c>
      <c r="E39" s="93" t="str">
        <f>VLOOKUP(B39,'MAESTRA NO TOCAR'!A:C,3,0)</f>
        <v>CATETER INTRAVENOSO PERIFERICO REF 381834 20G X 1.16PULG</v>
      </c>
      <c r="F39" s="94"/>
      <c r="G39" s="53">
        <f>VLOOKUP(B39,'MAESTRA NO TOCAR'!A:D,4,0)</f>
        <v>1</v>
      </c>
      <c r="H39" s="66"/>
      <c r="I39" s="66"/>
      <c r="J39" s="67"/>
      <c r="K39" s="118"/>
      <c r="L39" s="8"/>
      <c r="M39" s="91" t="s">
        <v>73</v>
      </c>
      <c r="N39" s="92"/>
      <c r="O39" s="8"/>
      <c r="P39" s="8"/>
      <c r="Q39" s="8"/>
      <c r="R39" s="77"/>
    </row>
    <row r="40" spans="2:18" x14ac:dyDescent="0.3">
      <c r="B40" s="448">
        <v>94747</v>
      </c>
      <c r="C40" s="449"/>
      <c r="D40" s="8">
        <f>VLOOKUP(B40,'MAESTRA NO TOCAR'!A:B,2,0)</f>
        <v>319132</v>
      </c>
      <c r="E40" s="91" t="str">
        <f>VLOOKUP(B40,'MAESTRA NO TOCAR'!A:C,3,0)</f>
        <v>ELECTRODO MONITOREO ESPUMA REF 2228 3.4CM X 3.3CM</v>
      </c>
      <c r="F40" s="92"/>
      <c r="G40" s="8">
        <f>VLOOKUP(B40,'MAESTRA NO TOCAR'!A:D,4,0)</f>
        <v>6</v>
      </c>
      <c r="H40" s="8"/>
      <c r="I40" s="8"/>
      <c r="J40" s="9"/>
      <c r="K40" s="118"/>
      <c r="L40" s="8"/>
      <c r="M40" s="91" t="s">
        <v>13</v>
      </c>
      <c r="N40" s="92"/>
      <c r="O40" s="8"/>
      <c r="P40" s="8"/>
      <c r="Q40" s="8"/>
      <c r="R40" s="77"/>
    </row>
    <row r="41" spans="2:18" x14ac:dyDescent="0.3">
      <c r="B41" s="448">
        <v>162007</v>
      </c>
      <c r="C41" s="449"/>
      <c r="D41" s="8">
        <f>VLOOKUP(B41,'MAESTRA NO TOCAR'!A:B,2,0)</f>
        <v>354946</v>
      </c>
      <c r="E41" s="91" t="str">
        <f>VLOOKUP(B41,'MAESTRA NO TOCAR'!A:C,3,0)</f>
        <v>SET PRIMARIO CON CLAVE REF 14001 PLUM  272CM X 19ML</v>
      </c>
      <c r="F41" s="92"/>
      <c r="G41" s="8">
        <f>VLOOKUP(B41,'MAESTRA NO TOCAR'!A:D,4,0)</f>
        <v>1</v>
      </c>
      <c r="H41" s="10"/>
      <c r="I41" s="10"/>
      <c r="J41" s="11"/>
      <c r="K41" s="118"/>
      <c r="L41" s="8"/>
      <c r="M41" s="91" t="s">
        <v>14</v>
      </c>
      <c r="N41" s="92"/>
      <c r="O41" s="8"/>
      <c r="P41" s="8"/>
      <c r="Q41" s="8"/>
      <c r="R41" s="77"/>
    </row>
    <row r="42" spans="2:18" x14ac:dyDescent="0.3">
      <c r="B42" s="444">
        <v>23677</v>
      </c>
      <c r="C42" s="445"/>
      <c r="D42" s="66">
        <f>VLOOKUP(B42,'MAESTRA NO TOCAR'!A:B,2,0)</f>
        <v>301080</v>
      </c>
      <c r="E42" s="93" t="str">
        <f>VLOOKUP(B42,'MAESTRA NO TOCAR'!A:C,3,0)</f>
        <v>EQUIPO VENOCLISIS EN Y REF MRC0005P</v>
      </c>
      <c r="F42" s="94"/>
      <c r="G42" s="53">
        <f>VLOOKUP(B42,'MAESTRA NO TOCAR'!A:D,4,0)</f>
        <v>1</v>
      </c>
      <c r="H42" s="66"/>
      <c r="I42" s="66"/>
      <c r="J42" s="67"/>
      <c r="K42" s="118"/>
      <c r="L42" s="8"/>
      <c r="M42" s="91" t="s">
        <v>33</v>
      </c>
      <c r="N42" s="92"/>
      <c r="O42" s="8"/>
      <c r="P42" s="8"/>
      <c r="Q42" s="8"/>
      <c r="R42" s="77"/>
    </row>
    <row r="43" spans="2:18" ht="15.75" customHeight="1" x14ac:dyDescent="0.3">
      <c r="B43" s="448">
        <v>47195</v>
      </c>
      <c r="C43" s="449"/>
      <c r="D43" s="8">
        <f>VLOOKUP(B43,'MAESTRA NO TOCAR'!A:B,2,0)</f>
        <v>308282</v>
      </c>
      <c r="E43" s="91" t="str">
        <f>VLOOKUP(B43,'MAESTRA NO TOCAR'!A:C,3,0)</f>
        <v>GASA PRECOR NO TEJ EST REF 1814502  7.5CM X 7.5CM</v>
      </c>
      <c r="F43" s="92"/>
      <c r="G43" s="8">
        <f>VLOOKUP(B43,'MAESTRA NO TOCAR'!A:D,4,0)</f>
        <v>8</v>
      </c>
      <c r="H43" s="8"/>
      <c r="I43" s="8"/>
      <c r="J43" s="9"/>
      <c r="K43" s="118"/>
      <c r="L43" s="8"/>
      <c r="M43" s="91" t="s">
        <v>34</v>
      </c>
      <c r="N43" s="92"/>
      <c r="O43" s="8"/>
      <c r="P43" s="8"/>
      <c r="Q43" s="8"/>
      <c r="R43" s="77"/>
    </row>
    <row r="44" spans="2:18" ht="15" customHeight="1" thickBot="1" x14ac:dyDescent="0.35">
      <c r="B44" s="448">
        <v>108333</v>
      </c>
      <c r="C44" s="449"/>
      <c r="D44" s="8">
        <f>VLOOKUP(B44,'MAESTRA NO TOCAR'!A:B,2,0)</f>
        <v>348035</v>
      </c>
      <c r="E44" s="91" t="str">
        <f>VLOOKUP(B44,'MAESTRA NO TOCAR'!A:C,3,0)</f>
        <v>GUANTE ESTERIL LATEX S/TALCO REF GULS001  TALLA 6.5</v>
      </c>
      <c r="F44" s="92"/>
      <c r="G44" s="8">
        <f>VLOOKUP(B44,'MAESTRA NO TOCAR'!A:D,4,0)</f>
        <v>5</v>
      </c>
      <c r="H44" s="8"/>
      <c r="I44" s="8"/>
      <c r="J44" s="9"/>
      <c r="K44" s="118"/>
      <c r="L44" s="8"/>
      <c r="M44" s="91" t="s">
        <v>35</v>
      </c>
      <c r="N44" s="92"/>
      <c r="O44" s="8"/>
      <c r="P44" s="8"/>
      <c r="Q44" s="8"/>
      <c r="R44" s="77"/>
    </row>
    <row r="45" spans="2:18" ht="13.5" thickBot="1" x14ac:dyDescent="0.35">
      <c r="B45" s="448"/>
      <c r="C45" s="449"/>
      <c r="D45" s="8">
        <f>VLOOKUP(B45,'MAESTRA NO TOCAR'!A:B,2,0)</f>
        <v>0</v>
      </c>
      <c r="E45" s="91" t="str">
        <f>VLOOKUP(B45,'MAESTRA NO TOCAR'!A:C,3,0)</f>
        <v>ARTROSCOPIO</v>
      </c>
      <c r="F45" s="92"/>
      <c r="G45" s="8">
        <f>VLOOKUP(B45,'MAESTRA NO TOCAR'!A:D,4,0)</f>
        <v>0</v>
      </c>
      <c r="H45" s="8"/>
      <c r="I45" s="8"/>
      <c r="J45" s="9"/>
      <c r="K45" s="455" t="s">
        <v>110</v>
      </c>
      <c r="L45" s="456"/>
      <c r="M45" s="456"/>
      <c r="N45" s="456"/>
      <c r="O45" s="456"/>
      <c r="P45" s="456"/>
      <c r="Q45" s="456"/>
      <c r="R45" s="457"/>
    </row>
    <row r="46" spans="2:18" x14ac:dyDescent="0.3">
      <c r="B46" s="448">
        <v>38008</v>
      </c>
      <c r="C46" s="449"/>
      <c r="D46" s="8">
        <f>VLOOKUP(B46,'MAESTRA NO TOCAR'!A:B,2,0)</f>
        <v>307771</v>
      </c>
      <c r="E46" s="91" t="str">
        <f>VLOOKUP(B46,'MAESTRA NO TOCAR'!A:C,3,0)</f>
        <v>GUANTE QUIRURGICO  CAJ X 50 PRECISSION  No. 7.5 BN EXENTO-DC.417/2020</v>
      </c>
      <c r="F46" s="92"/>
      <c r="G46" s="8">
        <f>VLOOKUP(B46,'MAESTRA NO TOCAR'!A:D,4,0)</f>
        <v>5</v>
      </c>
      <c r="H46" s="8"/>
      <c r="I46" s="8"/>
      <c r="J46" s="9"/>
      <c r="K46" s="117">
        <v>383519</v>
      </c>
      <c r="L46" s="5">
        <f>VLOOKUP(K46,'MAESTRA NO TOCAR'!A:B,2,0)</f>
        <v>105384</v>
      </c>
      <c r="M46" s="97" t="str">
        <f>VLOOKUP(K46,'MAESTRA NO TOCAR'!A:C,3,0)</f>
        <v>MIDAZOLAM 15MG/3ML(5MG/ML) SOL INY INST</v>
      </c>
      <c r="N46" s="98"/>
      <c r="O46" s="5">
        <v>1</v>
      </c>
      <c r="P46" s="5"/>
      <c r="Q46" s="5"/>
      <c r="R46" s="128"/>
    </row>
    <row r="47" spans="2:18" x14ac:dyDescent="0.3">
      <c r="B47" s="448">
        <v>161854</v>
      </c>
      <c r="C47" s="449"/>
      <c r="D47" s="8">
        <f>VLOOKUP(B47,'MAESTRA NO TOCAR'!A:B,2,0)</f>
        <v>358497</v>
      </c>
      <c r="E47" s="91" t="str">
        <f>VLOOKUP(B47,'MAESTRA NO TOCAR'!A:C,3,0)</f>
        <v>GUANTE QUIRURGICO DE LATEX REF 2D72N80X PROTEXIS  8</v>
      </c>
      <c r="F47" s="92"/>
      <c r="G47" s="8">
        <f>VLOOKUP(B47,'MAESTRA NO TOCAR'!A:D,4,0)</f>
        <v>3</v>
      </c>
      <c r="H47" s="8"/>
      <c r="I47" s="8"/>
      <c r="J47" s="9"/>
      <c r="K47" s="118">
        <v>162397</v>
      </c>
      <c r="L47" s="8">
        <f>VLOOKUP(K47,'MAESTRA NO TOCAR'!A:B,2,0)</f>
        <v>105312</v>
      </c>
      <c r="M47" s="91" t="str">
        <f>VLOOKUP(K47,'MAESTRA NO TOCAR'!A:C,3,0)</f>
        <v>FENTANILO 0.1MG/2ML(0.05MG/ML) SOL INY</v>
      </c>
      <c r="N47" s="92"/>
      <c r="O47" s="8">
        <v>1</v>
      </c>
      <c r="P47" s="8"/>
      <c r="Q47" s="8"/>
      <c r="R47" s="77"/>
    </row>
    <row r="48" spans="2:18" x14ac:dyDescent="0.3">
      <c r="B48" s="448">
        <v>22297</v>
      </c>
      <c r="C48" s="449"/>
      <c r="D48" s="8">
        <f>VLOOKUP(B48,'MAESTRA NO TOCAR'!A:B,2,0)</f>
        <v>300750</v>
      </c>
      <c r="E48" s="91" t="str">
        <f>VLOOKUP(B48,'MAESTRA NO TOCAR'!A:C,3,0)</f>
        <v>JERINGA DESECHABLE REF 308612 BD 3ML - 21G X 1 1/2 PULG</v>
      </c>
      <c r="F48" s="92"/>
      <c r="G48" s="8">
        <f>VLOOKUP(B48,'MAESTRA NO TOCAR'!A:D,4,0)</f>
        <v>4</v>
      </c>
      <c r="H48" s="10"/>
      <c r="I48" s="10"/>
      <c r="J48" s="11"/>
      <c r="K48" s="118">
        <v>30164</v>
      </c>
      <c r="L48" s="8">
        <f>VLOOKUP(K48,'MAESTRA NO TOCAR'!A:B,2,0)</f>
        <v>100507</v>
      </c>
      <c r="M48" s="91" t="str">
        <f>VLOOKUP(K48,'MAESTRA NO TOCAR'!A:C,3,0)</f>
        <v>388908 MORFINA CLORHIDRATO 10MG/ML SOL INY 1ML</v>
      </c>
      <c r="N48" s="92"/>
      <c r="O48" s="8">
        <v>1</v>
      </c>
      <c r="P48" s="8"/>
      <c r="Q48" s="8"/>
      <c r="R48" s="77"/>
    </row>
    <row r="49" spans="2:18" x14ac:dyDescent="0.3">
      <c r="B49" s="444">
        <v>22071</v>
      </c>
      <c r="C49" s="445"/>
      <c r="D49" s="66">
        <f>VLOOKUP(B49,'MAESTRA NO TOCAR'!A:B,2,0)</f>
        <v>310186</v>
      </c>
      <c r="E49" s="93" t="str">
        <f>VLOOKUP(B49,'MAESTRA NO TOCAR'!A:C,3,0)</f>
        <v xml:space="preserve">JERINGA A 3 PARTES CON AGUJA  5ML </v>
      </c>
      <c r="F49" s="94"/>
      <c r="G49" s="53">
        <f>VLOOKUP(B49,'MAESTRA NO TOCAR'!A:D,4,0)</f>
        <v>4</v>
      </c>
      <c r="H49" s="66"/>
      <c r="I49" s="66"/>
      <c r="J49" s="67"/>
      <c r="K49" s="118">
        <v>122716</v>
      </c>
      <c r="L49" s="8">
        <f>VLOOKUP(K49,'MAESTRA NO TOCAR'!A:B,2,0)</f>
        <v>211300</v>
      </c>
      <c r="M49" s="91" t="str">
        <f>VLOOKUP(K49,'MAESTRA NO TOCAR'!A:C,3,0)</f>
        <v>OXYRAPID 10MG/ML SOL INY  CAJ X 5AMP X 1ML</v>
      </c>
      <c r="N49" s="92"/>
      <c r="O49" s="8">
        <v>1</v>
      </c>
      <c r="P49" s="8"/>
      <c r="Q49" s="8"/>
      <c r="R49" s="77"/>
    </row>
    <row r="50" spans="2:18" x14ac:dyDescent="0.3">
      <c r="B50" s="448">
        <v>22303</v>
      </c>
      <c r="C50" s="449"/>
      <c r="D50" s="8">
        <f>VLOOKUP(B50,'MAESTRA NO TOCAR'!A:B,2,0)</f>
        <v>300752</v>
      </c>
      <c r="E50" s="91" t="str">
        <f>VLOOKUP(B50,'MAESTRA NO TOCAR'!A:C,3,0)</f>
        <v>JERINGA DESECHABLE REF 302499 BD 10ML - 21G X 1 1/2</v>
      </c>
      <c r="F50" s="92"/>
      <c r="G50" s="8">
        <f>VLOOKUP(B50,'MAESTRA NO TOCAR'!A:D,4,0)</f>
        <v>4</v>
      </c>
      <c r="H50" s="8"/>
      <c r="I50" s="8"/>
      <c r="J50" s="9"/>
      <c r="K50" s="118">
        <v>158717</v>
      </c>
      <c r="L50" s="8">
        <f>VLOOKUP(K50,'MAESTRA NO TOCAR'!A:B,2,0)</f>
        <v>213431</v>
      </c>
      <c r="M50" s="91" t="str">
        <f>VLOOKUP(K50,'MAESTRA NO TOCAR'!A:C,3,0)</f>
        <v>ULTIVA 2MG POLV INY  CAJ X 5VIAL</v>
      </c>
      <c r="N50" s="92"/>
      <c r="O50" s="8">
        <v>1</v>
      </c>
      <c r="P50" s="8"/>
      <c r="Q50" s="8"/>
      <c r="R50" s="77"/>
    </row>
    <row r="51" spans="2:18" x14ac:dyDescent="0.3">
      <c r="B51" s="448">
        <v>113835</v>
      </c>
      <c r="C51" s="449"/>
      <c r="D51" s="8">
        <f>VLOOKUP(B51,'MAESTRA NO TOCAR'!A:B,2,0)</f>
        <v>345596</v>
      </c>
      <c r="E51" s="91" t="str">
        <f>VLOOKUP(B51,'MAESTRA NO TOCAR'!A:C,3,0)</f>
        <v>JERINGA 3PARTES C/A 20ML REF JEHL006  21GX1 PULG 1/2 PULG</v>
      </c>
      <c r="F51" s="92"/>
      <c r="G51" s="8">
        <f>VLOOKUP(B51,'MAESTRA NO TOCAR'!A:D,4,0)</f>
        <v>4</v>
      </c>
      <c r="H51" s="8"/>
      <c r="I51" s="8"/>
      <c r="J51" s="9"/>
      <c r="K51" s="118">
        <v>168939</v>
      </c>
      <c r="L51" s="8">
        <f>VLOOKUP(K51,'MAESTRA NO TOCAR'!A:B,2,0)</f>
        <v>105394</v>
      </c>
      <c r="M51" s="91" t="str">
        <f>VLOOKUP(K51,'MAESTRA NO TOCAR'!A:C,3,0)</f>
        <v>CLINDAMICINA 600MG/4ML(150MG/ML) SOL INY INST</v>
      </c>
      <c r="N51" s="92"/>
      <c r="O51" s="53">
        <v>1</v>
      </c>
      <c r="P51" s="8"/>
      <c r="Q51" s="8"/>
      <c r="R51" s="77"/>
    </row>
    <row r="52" spans="2:18" ht="15" customHeight="1" x14ac:dyDescent="0.3">
      <c r="B52" s="448">
        <v>25805</v>
      </c>
      <c r="C52" s="449"/>
      <c r="D52" s="8">
        <f>VLOOKUP(B52,'MAESTRA NO TOCAR'!A:B,2,0)</f>
        <v>300456</v>
      </c>
      <c r="E52" s="91" t="str">
        <f>VLOOKUP(B52,'MAESTRA NO TOCAR'!A:C,3,0)</f>
        <v>CANULA NASAL OXIGENO ADULTO REF COXADU SOB X 1 MEDEX</v>
      </c>
      <c r="F52" s="92"/>
      <c r="G52" s="8">
        <f>VLOOKUP(B52,'MAESTRA NO TOCAR'!A:D,4,0)</f>
        <v>1</v>
      </c>
      <c r="H52" s="8"/>
      <c r="I52" s="8"/>
      <c r="J52" s="9"/>
      <c r="K52" s="118">
        <v>51736</v>
      </c>
      <c r="L52" s="8">
        <f>VLOOKUP(K52,'MAESTRA NO TOCAR'!A:B,2,0)</f>
        <v>101533</v>
      </c>
      <c r="M52" s="91" t="str">
        <f>VLOOKUP(K52,'MAESTRA NO TOCAR'!A:C,3,0)</f>
        <v>DICLOFENACO 75MG/3ML(25MG/ML) SOL INY INST</v>
      </c>
      <c r="N52" s="92"/>
      <c r="O52" s="53">
        <v>1</v>
      </c>
      <c r="P52" s="8"/>
      <c r="Q52" s="8"/>
      <c r="R52" s="77"/>
    </row>
    <row r="53" spans="2:18" x14ac:dyDescent="0.3">
      <c r="B53" s="448">
        <v>25697</v>
      </c>
      <c r="C53" s="449"/>
      <c r="D53" s="8">
        <f>VLOOKUP(B53,'MAESTRA NO TOCAR'!A:B,2,0)</f>
        <v>300295</v>
      </c>
      <c r="E53" s="91" t="str">
        <f>VLOOKUP(B53,'MAESTRA NO TOCAR'!A:C,3,0)</f>
        <v>SONDA NELATON REF SN16 SOB X 1 MEDEX  16FR</v>
      </c>
      <c r="F53" s="92"/>
      <c r="G53" s="8">
        <f>VLOOKUP(B53,'MAESTRA NO TOCAR'!A:D,4,0)</f>
        <v>1</v>
      </c>
      <c r="H53" s="8"/>
      <c r="I53" s="8"/>
      <c r="J53" s="9"/>
      <c r="K53" s="118">
        <v>123968</v>
      </c>
      <c r="L53" s="8">
        <f>VLOOKUP(K53,'MAESTRA NO TOCAR'!A:B,2,0)</f>
        <v>211644</v>
      </c>
      <c r="M53" s="91" t="str">
        <f>VLOOKUP(K53,'MAESTRA NO TOCAR'!A:C,3,0)</f>
        <v>BACTRODERM 10% SOL TOP INST FCO X 60ML</v>
      </c>
      <c r="N53" s="92"/>
      <c r="O53" s="8">
        <v>1</v>
      </c>
      <c r="P53" s="8"/>
      <c r="Q53" s="8"/>
      <c r="R53" s="77"/>
    </row>
    <row r="54" spans="2:18" ht="15" customHeight="1" thickBot="1" x14ac:dyDescent="0.35">
      <c r="B54" s="448"/>
      <c r="C54" s="449"/>
      <c r="D54" s="8"/>
      <c r="E54" s="91"/>
      <c r="F54" s="92"/>
      <c r="G54" s="8"/>
      <c r="H54" s="8"/>
      <c r="I54" s="8"/>
      <c r="J54" s="9"/>
      <c r="K54" s="118">
        <v>30766</v>
      </c>
      <c r="L54" s="8">
        <f>VLOOKUP(K54,'MAESTRA NO TOCAR'!A:B,2,0)</f>
        <v>200748</v>
      </c>
      <c r="M54" s="91" t="str">
        <f>VLOOKUP(K54,'MAESTRA NO TOCAR'!A:C,3,0)</f>
        <v>IODIGER ESPUMA 8% ESPUM TOP  FCO X 120ML</v>
      </c>
      <c r="N54" s="92"/>
      <c r="O54" s="8">
        <v>1</v>
      </c>
      <c r="P54" s="8"/>
      <c r="Q54" s="8"/>
      <c r="R54" s="77"/>
    </row>
    <row r="55" spans="2:18" ht="13.5" thickBot="1" x14ac:dyDescent="0.35">
      <c r="B55" s="466" t="s">
        <v>71</v>
      </c>
      <c r="C55" s="467"/>
      <c r="D55" s="468"/>
      <c r="E55" s="59"/>
      <c r="F55" s="59"/>
      <c r="G55" s="60"/>
      <c r="H55" s="60"/>
      <c r="I55" s="60"/>
      <c r="J55" s="61"/>
      <c r="K55" s="118">
        <v>19515</v>
      </c>
      <c r="L55" s="8">
        <f>VLOOKUP(K55,'MAESTRA NO TOCAR'!A:B,2,0)</f>
        <v>200998</v>
      </c>
      <c r="M55" s="91" t="str">
        <f>VLOOKUP(K55,'MAESTRA NO TOCAR'!A:C,3,0)</f>
        <v>KENACORT AIA 50MG/5ML(10MG/ML) SUSP INY</v>
      </c>
      <c r="N55" s="92"/>
      <c r="O55" s="8">
        <v>1</v>
      </c>
      <c r="P55" s="8"/>
      <c r="Q55" s="8"/>
      <c r="R55" s="77"/>
    </row>
    <row r="56" spans="2:18" x14ac:dyDescent="0.3">
      <c r="B56" s="469" t="s">
        <v>37</v>
      </c>
      <c r="C56" s="470"/>
      <c r="D56" s="470"/>
      <c r="E56" s="470"/>
      <c r="F56" s="470"/>
      <c r="G56" s="470"/>
      <c r="H56" s="470"/>
      <c r="I56" s="470"/>
      <c r="J56" s="471"/>
      <c r="K56" s="118">
        <v>388781</v>
      </c>
      <c r="L56" s="8">
        <f>VLOOKUP(K56,'MAESTRA NO TOCAR'!A:B,2,0)</f>
        <v>310713</v>
      </c>
      <c r="M56" s="91" t="str">
        <f>VLOOKUP(K56,'MAESTRA NO TOCAR'!A:C,3,0)</f>
        <v>QUIRUCIDAL (0.05+4)% SOL TOP CAJ X 24FCO X 120ML</v>
      </c>
      <c r="N56" s="92"/>
      <c r="O56" s="8">
        <v>1</v>
      </c>
      <c r="P56" s="8"/>
      <c r="Q56" s="8"/>
      <c r="R56" s="77"/>
    </row>
    <row r="57" spans="2:18" ht="13.5" thickBot="1" x14ac:dyDescent="0.35">
      <c r="B57" s="472"/>
      <c r="C57" s="473"/>
      <c r="D57" s="473"/>
      <c r="E57" s="473"/>
      <c r="F57" s="473"/>
      <c r="G57" s="473"/>
      <c r="H57" s="473"/>
      <c r="I57" s="473"/>
      <c r="J57" s="474"/>
      <c r="K57" s="118">
        <v>388785</v>
      </c>
      <c r="L57" s="8">
        <f>VLOOKUP(K57,'MAESTRA NO TOCAR'!A:B,2,0)</f>
        <v>301791</v>
      </c>
      <c r="M57" s="91" t="str">
        <f>VLOOKUP(K57,'MAESTRA NO TOCAR'!A:C,3,0)</f>
        <v>QUIRUCIDAL VERDE (1+4)% JAB LIQ 120ML</v>
      </c>
      <c r="N57" s="92"/>
      <c r="O57" s="8">
        <v>1</v>
      </c>
      <c r="P57" s="8"/>
      <c r="Q57" s="8"/>
      <c r="R57" s="77"/>
    </row>
    <row r="58" spans="2:18" x14ac:dyDescent="0.3">
      <c r="B58" s="469" t="s">
        <v>38</v>
      </c>
      <c r="C58" s="470"/>
      <c r="D58" s="470"/>
      <c r="E58" s="470"/>
      <c r="F58" s="470"/>
      <c r="G58" s="470"/>
      <c r="H58" s="470"/>
      <c r="I58" s="470"/>
      <c r="J58" s="471"/>
      <c r="K58" s="118">
        <v>22002</v>
      </c>
      <c r="L58" s="8">
        <f>VLOOKUP(K58,'MAESTRA NO TOCAR'!A:B,2,0)</f>
        <v>203253</v>
      </c>
      <c r="M58" s="91" t="str">
        <f>VLOOKUP(K58,'MAESTRA NO TOCAR'!A:C,3,0)</f>
        <v>ROXICAINA CE 200MG/20ML(1%)+1:200000 SOL INY  FCO X 20ML</v>
      </c>
      <c r="N58" s="92"/>
      <c r="O58" s="8">
        <v>1</v>
      </c>
      <c r="P58" s="8"/>
      <c r="Q58" s="8"/>
      <c r="R58" s="77"/>
    </row>
    <row r="59" spans="2:18" ht="13.5" thickBot="1" x14ac:dyDescent="0.35">
      <c r="B59" s="472"/>
      <c r="C59" s="473"/>
      <c r="D59" s="473"/>
      <c r="E59" s="473"/>
      <c r="F59" s="473"/>
      <c r="G59" s="473"/>
      <c r="H59" s="473"/>
      <c r="I59" s="473"/>
      <c r="J59" s="474"/>
      <c r="K59" s="125">
        <v>22004</v>
      </c>
      <c r="L59" s="17">
        <f>VLOOKUP(K59,'MAESTRA NO TOCAR'!A:B,2,0)</f>
        <v>203255</v>
      </c>
      <c r="M59" s="101" t="str">
        <f>VLOOKUP(K59,'MAESTRA NO TOCAR'!A:C,3,0)</f>
        <v>ROXICAINA CE 400MG/20ML(2%)+1:200000 SOL INY  FCO X 20ML</v>
      </c>
      <c r="N59" s="102"/>
      <c r="O59" s="8">
        <v>1</v>
      </c>
      <c r="P59" s="17"/>
      <c r="Q59" s="17"/>
      <c r="R59" s="78"/>
    </row>
  </sheetData>
  <mergeCells count="92">
    <mergeCell ref="E30:F30"/>
    <mergeCell ref="J8:M8"/>
    <mergeCell ref="N11:R11"/>
    <mergeCell ref="B52:C52"/>
    <mergeCell ref="B49:C49"/>
    <mergeCell ref="B50:C50"/>
    <mergeCell ref="B51:C51"/>
    <mergeCell ref="B45:C45"/>
    <mergeCell ref="B46:C46"/>
    <mergeCell ref="B47:C47"/>
    <mergeCell ref="B43:C43"/>
    <mergeCell ref="B44:C44"/>
    <mergeCell ref="B23:C23"/>
    <mergeCell ref="E23:F23"/>
    <mergeCell ref="B31:C31"/>
    <mergeCell ref="E31:F31"/>
    <mergeCell ref="B30:C30"/>
    <mergeCell ref="F4:M5"/>
    <mergeCell ref="K7:L7"/>
    <mergeCell ref="J11:M11"/>
    <mergeCell ref="B22:C22"/>
    <mergeCell ref="E22:F22"/>
    <mergeCell ref="F7:I7"/>
    <mergeCell ref="G8:I8"/>
    <mergeCell ref="G9:I9"/>
    <mergeCell ref="G10:I10"/>
    <mergeCell ref="G11:I11"/>
    <mergeCell ref="F6:R6"/>
    <mergeCell ref="N7:R7"/>
    <mergeCell ref="N8:R8"/>
    <mergeCell ref="O9:R9"/>
    <mergeCell ref="K10:M10"/>
    <mergeCell ref="O10:R10"/>
    <mergeCell ref="B28:C28"/>
    <mergeCell ref="E28:F28"/>
    <mergeCell ref="B29:C29"/>
    <mergeCell ref="E29:F29"/>
    <mergeCell ref="B26:C26"/>
    <mergeCell ref="E26:F26"/>
    <mergeCell ref="B27:C27"/>
    <mergeCell ref="E27:F27"/>
    <mergeCell ref="B24:C24"/>
    <mergeCell ref="E24:F24"/>
    <mergeCell ref="B25:C25"/>
    <mergeCell ref="E25:F25"/>
    <mergeCell ref="B15:C15"/>
    <mergeCell ref="E15:F15"/>
    <mergeCell ref="B19:C19"/>
    <mergeCell ref="E19:F19"/>
    <mergeCell ref="B21:C21"/>
    <mergeCell ref="E21:F21"/>
    <mergeCell ref="B17:C17"/>
    <mergeCell ref="E17:F17"/>
    <mergeCell ref="B18:C18"/>
    <mergeCell ref="E18:F18"/>
    <mergeCell ref="B20:C20"/>
    <mergeCell ref="E20:F20"/>
    <mergeCell ref="B58:J59"/>
    <mergeCell ref="C7:D7"/>
    <mergeCell ref="B8:D8"/>
    <mergeCell ref="E8:F9"/>
    <mergeCell ref="B10:D10"/>
    <mergeCell ref="E10:F10"/>
    <mergeCell ref="B11:D11"/>
    <mergeCell ref="E11:F11"/>
    <mergeCell ref="B16:C16"/>
    <mergeCell ref="E16:F16"/>
    <mergeCell ref="B13:C13"/>
    <mergeCell ref="E13:F13"/>
    <mergeCell ref="B14:C14"/>
    <mergeCell ref="E14:F14"/>
    <mergeCell ref="B12:R12"/>
    <mergeCell ref="M13:N13"/>
    <mergeCell ref="B48:C48"/>
    <mergeCell ref="B53:C53"/>
    <mergeCell ref="B54:C54"/>
    <mergeCell ref="B55:D55"/>
    <mergeCell ref="B56:J57"/>
    <mergeCell ref="K31:R31"/>
    <mergeCell ref="K45:R45"/>
    <mergeCell ref="B36:C36"/>
    <mergeCell ref="B33:C33"/>
    <mergeCell ref="B34:C34"/>
    <mergeCell ref="B32:C32"/>
    <mergeCell ref="B35:C35"/>
    <mergeCell ref="B38:C38"/>
    <mergeCell ref="E37:F37"/>
    <mergeCell ref="B37:C37"/>
    <mergeCell ref="B41:C41"/>
    <mergeCell ref="B42:C42"/>
    <mergeCell ref="B39:C39"/>
    <mergeCell ref="B40:C40"/>
  </mergeCells>
  <printOptions horizontalCentered="1" verticalCentered="1"/>
  <pageMargins left="0" right="0" top="0" bottom="0" header="0" footer="0"/>
  <pageSetup paperSize="9" scale="73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B3:R49"/>
  <sheetViews>
    <sheetView zoomScale="80" zoomScaleNormal="80" workbookViewId="0">
      <selection activeCell="K17" sqref="K17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8" ht="12.75" customHeight="1" x14ac:dyDescent="0.3">
      <c r="G3" s="40"/>
      <c r="H3" s="40"/>
      <c r="I3" s="40"/>
      <c r="J3" s="40"/>
      <c r="K3" s="40"/>
      <c r="L3" s="40"/>
      <c r="M3" s="40"/>
    </row>
    <row r="4" spans="2:18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8" x14ac:dyDescent="0.3">
      <c r="F5" s="475"/>
      <c r="G5" s="475"/>
      <c r="H5" s="475"/>
      <c r="I5" s="475"/>
      <c r="J5" s="475"/>
      <c r="K5" s="475"/>
      <c r="L5" s="475"/>
      <c r="M5" s="475"/>
    </row>
    <row r="6" spans="2:18" ht="13.5" thickBot="1" x14ac:dyDescent="0.35">
      <c r="F6" s="438" t="s">
        <v>505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2:18" ht="16.5" customHeight="1" thickBot="1" x14ac:dyDescent="0.35">
      <c r="B7" s="105" t="s">
        <v>17</v>
      </c>
      <c r="C7" s="476">
        <f ca="1">TODAY()+1</f>
        <v>44810</v>
      </c>
      <c r="D7" s="477"/>
      <c r="E7" s="106" t="s">
        <v>16</v>
      </c>
      <c r="F7" s="382"/>
      <c r="G7" s="383"/>
      <c r="H7" s="383"/>
      <c r="I7" s="383"/>
      <c r="J7" s="129" t="s">
        <v>111</v>
      </c>
      <c r="K7" s="423"/>
      <c r="L7" s="424"/>
      <c r="M7" s="62" t="s">
        <v>39</v>
      </c>
      <c r="N7" s="452"/>
      <c r="O7" s="453"/>
      <c r="P7" s="453"/>
      <c r="Q7" s="453"/>
      <c r="R7" s="454"/>
    </row>
    <row r="8" spans="2:18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130"/>
      <c r="K8" s="130"/>
      <c r="L8" s="130"/>
      <c r="M8" s="131"/>
      <c r="N8" s="494" t="s">
        <v>115</v>
      </c>
      <c r="O8" s="495"/>
      <c r="P8" s="495"/>
      <c r="Q8" s="495"/>
      <c r="R8" s="496"/>
    </row>
    <row r="9" spans="2:18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8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8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59</v>
      </c>
      <c r="O11" s="483"/>
      <c r="P11" s="483"/>
      <c r="Q11" s="483"/>
      <c r="R11" s="510"/>
    </row>
    <row r="12" spans="2:18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8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</row>
    <row r="14" spans="2:18" x14ac:dyDescent="0.3">
      <c r="B14" s="448">
        <v>110940</v>
      </c>
      <c r="C14" s="449"/>
      <c r="D14" s="8">
        <f>VLOOKUP(B14,'MAESTRA NO TOCAR'!A:B,2,0)</f>
        <v>103968</v>
      </c>
      <c r="E14" s="450" t="str">
        <f>VLOOKUP(B14,'MAESTRA NO TOCAR'!A:C,3,0)</f>
        <v>ATROPINA SULFATO 1MG/ML SOL INY</v>
      </c>
      <c r="F14" s="451"/>
      <c r="G14" s="8">
        <f>VLOOKUP(B14,'MAESTRA NO TOCAR'!A:D,4,0)</f>
        <v>1</v>
      </c>
      <c r="H14" s="8"/>
      <c r="I14" s="8"/>
      <c r="J14" s="9"/>
      <c r="K14" s="117"/>
      <c r="L14" s="8"/>
      <c r="M14" s="450"/>
      <c r="N14" s="451"/>
      <c r="O14" s="8"/>
      <c r="P14" s="5"/>
      <c r="Q14" s="5"/>
      <c r="R14" s="6"/>
    </row>
    <row r="15" spans="2:18" x14ac:dyDescent="0.3">
      <c r="B15" s="448">
        <v>105188</v>
      </c>
      <c r="C15" s="449"/>
      <c r="D15" s="8">
        <f>VLOOKUP(B15,'MAESTRA NO TOCAR'!A:B,2,0)</f>
        <v>103745</v>
      </c>
      <c r="E15" s="450" t="str">
        <f>VLOOKUP(B15,'MAESTRA NO TOCAR'!A:C,3,0)</f>
        <v xml:space="preserve">ADRENALINA 1MG/ML SOL INY </v>
      </c>
      <c r="F15" s="451"/>
      <c r="G15" s="8">
        <f>VLOOKUP(B15,'MAESTRA NO TOCAR'!A:D,4,0)</f>
        <v>3</v>
      </c>
      <c r="H15" s="8"/>
      <c r="I15" s="8"/>
      <c r="J15" s="9"/>
      <c r="K15" s="118"/>
      <c r="L15" s="8"/>
      <c r="M15" s="91"/>
      <c r="N15" s="92"/>
      <c r="O15" s="8"/>
      <c r="P15" s="8"/>
      <c r="Q15" s="8"/>
      <c r="R15" s="9"/>
    </row>
    <row r="16" spans="2:18" x14ac:dyDescent="0.3">
      <c r="B16" s="444">
        <v>393307</v>
      </c>
      <c r="C16" s="445"/>
      <c r="D16" s="66">
        <f>VLOOKUP(B16,'MAESTRA NO TOCAR'!A:B,2,0)</f>
        <v>0</v>
      </c>
      <c r="E16" s="446" t="str">
        <f>VLOOKUP(B16,'MAESTRA NO TOCAR'!A:C,3,0)</f>
        <v>ZOLIBIOS 1GR POLV INY INST</v>
      </c>
      <c r="F16" s="447"/>
      <c r="G16" s="66">
        <f>VLOOKUP(B16,'MAESTRA NO TOCAR'!A:D,4,0)</f>
        <v>2</v>
      </c>
      <c r="H16" s="8"/>
      <c r="I16" s="8"/>
      <c r="J16" s="9"/>
      <c r="K16" s="118"/>
      <c r="L16" s="8"/>
      <c r="M16" s="91"/>
      <c r="N16" s="92"/>
      <c r="O16" s="8"/>
      <c r="P16" s="8"/>
      <c r="Q16" s="8"/>
      <c r="R16" s="9"/>
    </row>
    <row r="17" spans="2:18" x14ac:dyDescent="0.3">
      <c r="B17" s="448">
        <v>166495</v>
      </c>
      <c r="C17" s="449"/>
      <c r="D17" s="8">
        <f>VLOOKUP(B17,'MAESTRA NO TOCAR'!A:B,2,0)</f>
        <v>105327</v>
      </c>
      <c r="E17" s="450" t="str">
        <f>VLOOKUP(B17,'MAESTRA NO TOCAR'!A:C,3,0)</f>
        <v>DEXAMETASONA 8MG/2ML(4MG/ML) SOL INY INST</v>
      </c>
      <c r="F17" s="451"/>
      <c r="G17" s="8">
        <f>VLOOKUP(B17,'MAESTRA NO TOCAR'!A:D,4,0)</f>
        <v>1</v>
      </c>
      <c r="H17" s="8"/>
      <c r="I17" s="8"/>
      <c r="J17" s="9"/>
      <c r="K17" s="118"/>
      <c r="L17" s="8"/>
      <c r="M17" s="91"/>
      <c r="N17" s="92"/>
      <c r="O17" s="119"/>
      <c r="P17" s="10"/>
      <c r="Q17" s="10"/>
      <c r="R17" s="11"/>
    </row>
    <row r="18" spans="2:18" x14ac:dyDescent="0.3">
      <c r="B18" s="448">
        <v>17809</v>
      </c>
      <c r="C18" s="449"/>
      <c r="D18" s="8">
        <f>VLOOKUP(B18,'MAESTRA NO TOCAR'!A:B,2,0)</f>
        <v>100513</v>
      </c>
      <c r="E18" s="450" t="str">
        <f>VLOOKUP(B18,'MAESTRA NO TOCAR'!A:C,3,0)</f>
        <v>KETOROLACO 30MG/ML SOL INY INST</v>
      </c>
      <c r="F18" s="451"/>
      <c r="G18" s="8">
        <f>VLOOKUP(B18,'MAESTRA NO TOCAR'!A:D,4,0)</f>
        <v>2</v>
      </c>
      <c r="H18" s="10"/>
      <c r="I18" s="10"/>
      <c r="J18" s="11"/>
      <c r="K18" s="118"/>
      <c r="L18" s="8"/>
      <c r="M18" s="91"/>
      <c r="N18" s="92"/>
      <c r="O18" s="119"/>
      <c r="P18" s="10"/>
      <c r="Q18" s="10"/>
      <c r="R18" s="11"/>
    </row>
    <row r="19" spans="2:18" ht="15" customHeight="1" x14ac:dyDescent="0.3">
      <c r="B19" s="448">
        <v>145372</v>
      </c>
      <c r="C19" s="449"/>
      <c r="D19" s="8">
        <f>VLOOKUP(B19,'MAESTRA NO TOCAR'!A:B,2,0)</f>
        <v>105232</v>
      </c>
      <c r="E19" s="450" t="str">
        <f>VLOOKUP(B19,'MAESTRA NO TOCAR'!A:C,3,0)</f>
        <v>DIPIRONA SODICA 2.5GR/5ML(0.5GR/ML) SOL INY INST CAJ X 100AMP FARMIONNI SCALPI SA</v>
      </c>
      <c r="F19" s="451"/>
      <c r="G19" s="8">
        <f>VLOOKUP(B19,'MAESTRA NO TOCAR'!A:D,4,0)</f>
        <v>1</v>
      </c>
      <c r="H19" s="10"/>
      <c r="I19" s="10"/>
      <c r="J19" s="11"/>
      <c r="K19" s="118"/>
      <c r="L19" s="8"/>
      <c r="M19" s="91"/>
      <c r="N19" s="92"/>
      <c r="O19" s="8"/>
      <c r="P19" s="8"/>
      <c r="Q19" s="8"/>
      <c r="R19" s="9"/>
    </row>
    <row r="20" spans="2:18" x14ac:dyDescent="0.3">
      <c r="B20" s="448">
        <v>20041</v>
      </c>
      <c r="C20" s="449"/>
      <c r="D20" s="8">
        <f>VLOOKUP(B20,'MAESTRA NO TOCAR'!A:B,2,0)</f>
        <v>201643</v>
      </c>
      <c r="E20" s="450" t="str">
        <f>VLOOKUP(B20,'MAESTRA NO TOCAR'!A:C,3,0)</f>
        <v>ONDAX 8MG/4ML(2MG/ML) SOL INY INST AMP</v>
      </c>
      <c r="F20" s="451"/>
      <c r="G20" s="8">
        <f>VLOOKUP(B20,'MAESTRA NO TOCAR'!A:D,4,0)</f>
        <v>1</v>
      </c>
      <c r="H20" s="8"/>
      <c r="I20" s="8"/>
      <c r="J20" s="9"/>
      <c r="K20" s="118"/>
      <c r="L20" s="8"/>
      <c r="M20" s="91"/>
      <c r="N20" s="92"/>
      <c r="O20" s="8"/>
      <c r="P20" s="8"/>
      <c r="Q20" s="8"/>
      <c r="R20" s="9"/>
    </row>
    <row r="21" spans="2:18" x14ac:dyDescent="0.3">
      <c r="B21" s="619"/>
      <c r="C21" s="620"/>
      <c r="D21" s="56">
        <f>VLOOKUP(B21,'MAESTRA NO TOCAR'!A:B,2,0)</f>
        <v>0</v>
      </c>
      <c r="E21" s="458" t="str">
        <f>VLOOKUP(B21,'MAESTRA NO TOCAR'!A:C,3,0)</f>
        <v>ARTROSCOPIO</v>
      </c>
      <c r="F21" s="459"/>
      <c r="G21" s="56">
        <f>VLOOKUP(B21,'MAESTRA NO TOCAR'!A:D,4,0)</f>
        <v>0</v>
      </c>
      <c r="H21" s="56"/>
      <c r="I21" s="56"/>
      <c r="J21" s="57"/>
      <c r="K21" s="118"/>
      <c r="L21" s="8"/>
      <c r="M21" s="91"/>
      <c r="N21" s="92"/>
      <c r="O21" s="8"/>
      <c r="P21" s="8"/>
      <c r="Q21" s="8"/>
      <c r="R21" s="9"/>
    </row>
    <row r="22" spans="2:18" x14ac:dyDescent="0.3">
      <c r="B22" s="448">
        <v>58586</v>
      </c>
      <c r="C22" s="449"/>
      <c r="D22" s="8">
        <f>VLOOKUP(B22,'MAESTRA NO TOCAR'!A:B,2,0)</f>
        <v>101958</v>
      </c>
      <c r="E22" s="450" t="str">
        <f>VLOOKUP(B22,'MAESTRA NO TOCAR'!A:C,3,0)</f>
        <v>HIDROCORTISONA 100MG POLV INY INST</v>
      </c>
      <c r="F22" s="451"/>
      <c r="G22" s="8">
        <f>VLOOKUP(B22,'MAESTRA NO TOCAR'!A:D,4,0)</f>
        <v>2</v>
      </c>
      <c r="H22" s="8"/>
      <c r="I22" s="8"/>
      <c r="J22" s="9"/>
      <c r="K22" s="118"/>
      <c r="L22" s="8"/>
      <c r="M22" s="91"/>
      <c r="N22" s="92"/>
      <c r="O22" s="8"/>
      <c r="P22" s="8"/>
      <c r="Q22" s="8"/>
      <c r="R22" s="9"/>
    </row>
    <row r="23" spans="2:18" x14ac:dyDescent="0.3">
      <c r="B23" s="448">
        <v>388835</v>
      </c>
      <c r="C23" s="449"/>
      <c r="D23" s="8">
        <f>VLOOKUP(B23,'MAESTRA NO TOCAR'!A:B,2,0)</f>
        <v>105422</v>
      </c>
      <c r="E23" s="450" t="str">
        <f>VLOOKUP(B23,'MAESTRA NO TOCAR'!A:C,3,0)</f>
        <v>CLORURO DE SODIO LIBRE DE PVC 0.9% SOL INY 250ML</v>
      </c>
      <c r="F23" s="451"/>
      <c r="G23" s="8">
        <f>VLOOKUP(B23,'MAESTRA NO TOCAR'!A:D,4,0)</f>
        <v>4</v>
      </c>
      <c r="H23" s="8"/>
      <c r="I23" s="8"/>
      <c r="J23" s="9"/>
      <c r="K23" s="118"/>
      <c r="L23" s="8"/>
      <c r="M23" s="91"/>
      <c r="N23" s="92"/>
      <c r="O23" s="8"/>
      <c r="P23" s="8"/>
      <c r="Q23" s="8"/>
      <c r="R23" s="9"/>
    </row>
    <row r="24" spans="2:18" ht="15" customHeight="1" x14ac:dyDescent="0.3">
      <c r="B24" s="448">
        <v>388832</v>
      </c>
      <c r="C24" s="449"/>
      <c r="D24" s="8">
        <f>VLOOKUP(B24,'MAESTRA NO TOCAR'!A:B,2,0)</f>
        <v>105421</v>
      </c>
      <c r="E24" s="450" t="str">
        <f>VLOOKUP(B24,'MAESTRA NO TOCAR'!A:C,3,0)</f>
        <v xml:space="preserve">LACTATO DE RINGER (SOLUCION HARTMAN) SOL INY 500ML </v>
      </c>
      <c r="F24" s="451"/>
      <c r="G24" s="8">
        <f>VLOOKUP(B24,'MAESTRA NO TOCAR'!A:D,4,0)</f>
        <v>3</v>
      </c>
      <c r="H24" s="8"/>
      <c r="I24" s="8"/>
      <c r="J24" s="9"/>
      <c r="K24" s="118"/>
      <c r="L24" s="8"/>
      <c r="M24" s="91"/>
      <c r="N24" s="92"/>
      <c r="O24" s="8"/>
      <c r="P24" s="8"/>
      <c r="Q24" s="8"/>
      <c r="R24" s="9"/>
    </row>
    <row r="25" spans="2:18" x14ac:dyDescent="0.3">
      <c r="B25" s="448">
        <v>137690</v>
      </c>
      <c r="C25" s="449"/>
      <c r="D25" s="8">
        <f>VLOOKUP(B25,'MAESTRA NO TOCAR'!A:B,2,0)</f>
        <v>350851</v>
      </c>
      <c r="E25" s="450" t="str">
        <f>VLOOKUP(B25,'MAESTRA NO TOCAR'!A:C,3,0)</f>
        <v>CANULA GUEDEL REF LM-86-50149 SOB X 1 LM  FR 3 - 90MM</v>
      </c>
      <c r="F25" s="451"/>
      <c r="G25" s="8">
        <f>VLOOKUP(B25,'MAESTRA NO TOCAR'!A:D,4,0)</f>
        <v>1</v>
      </c>
      <c r="H25" s="8"/>
      <c r="I25" s="8"/>
      <c r="J25" s="9"/>
      <c r="K25" s="118"/>
      <c r="L25" s="8"/>
      <c r="M25" s="91"/>
      <c r="N25" s="92"/>
      <c r="O25" s="8"/>
      <c r="P25" s="8"/>
      <c r="Q25" s="8"/>
      <c r="R25" s="9"/>
    </row>
    <row r="26" spans="2:18" x14ac:dyDescent="0.3">
      <c r="B26" s="448">
        <v>76273</v>
      </c>
      <c r="C26" s="449"/>
      <c r="D26" s="8">
        <f>VLOOKUP(B26,'MAESTRA NO TOCAR'!A:B,2,0)</f>
        <v>316774</v>
      </c>
      <c r="E26" s="450" t="str">
        <f>VLOOKUP(B26,'MAESTRA NO TOCAR'!A:C,3,0)</f>
        <v>CANULA GUEDEL - MAYO REF CGUE04 BOL X 1 MEDEX  No. 4 X 90MM</v>
      </c>
      <c r="F26" s="451"/>
      <c r="G26" s="8">
        <f>VLOOKUP(B26,'MAESTRA NO TOCAR'!A:D,4,0)</f>
        <v>1</v>
      </c>
      <c r="H26" s="8"/>
      <c r="I26" s="8"/>
      <c r="J26" s="9"/>
      <c r="K26" s="118"/>
      <c r="L26" s="8"/>
      <c r="M26" s="91"/>
      <c r="N26" s="92"/>
      <c r="O26" s="8"/>
      <c r="P26" s="8"/>
      <c r="Q26" s="8"/>
      <c r="R26" s="9"/>
    </row>
    <row r="27" spans="2:18" x14ac:dyDescent="0.3">
      <c r="B27" s="448">
        <v>25805</v>
      </c>
      <c r="C27" s="449"/>
      <c r="D27" s="8">
        <f>VLOOKUP(B27,'MAESTRA NO TOCAR'!A:B,2,0)</f>
        <v>300456</v>
      </c>
      <c r="E27" s="450" t="str">
        <f>VLOOKUP(B27,'MAESTRA NO TOCAR'!A:C,3,0)</f>
        <v>CANULA NASAL OXIGENO ADULTO REF COXADU SOB X 1 MEDEX</v>
      </c>
      <c r="F27" s="451"/>
      <c r="G27" s="8">
        <f>VLOOKUP(B27,'MAESTRA NO TOCAR'!A:D,4,0)</f>
        <v>1</v>
      </c>
      <c r="H27" s="8"/>
      <c r="I27" s="8"/>
      <c r="J27" s="9"/>
      <c r="K27" s="118"/>
      <c r="L27" s="8"/>
      <c r="M27" s="91"/>
      <c r="N27" s="92"/>
      <c r="O27" s="8"/>
      <c r="P27" s="8"/>
      <c r="Q27" s="8"/>
      <c r="R27" s="9"/>
    </row>
    <row r="28" spans="2:18" x14ac:dyDescent="0.3">
      <c r="B28" s="448">
        <v>169071</v>
      </c>
      <c r="C28" s="449"/>
      <c r="D28" s="8">
        <f>VLOOKUP(B28,'MAESTRA NO TOCAR'!A:B,2,0)</f>
        <v>357585</v>
      </c>
      <c r="E28" s="450" t="str">
        <f>VLOOKUP(B28,'MAESTRA NO TOCAR'!A:C,3,0)</f>
        <v>CATETER INTRAVENOSO PERIFERICO REF 381834 20G X 1.16PULG</v>
      </c>
      <c r="F28" s="451"/>
      <c r="G28" s="8">
        <f>VLOOKUP(B28,'MAESTRA NO TOCAR'!A:D,4,0)</f>
        <v>1</v>
      </c>
      <c r="H28" s="8"/>
      <c r="I28" s="8"/>
      <c r="J28" s="9"/>
      <c r="K28" s="118"/>
      <c r="L28" s="8"/>
      <c r="M28" s="91"/>
      <c r="N28" s="92"/>
      <c r="O28" s="8"/>
      <c r="P28" s="8"/>
      <c r="Q28" s="8"/>
      <c r="R28" s="9"/>
    </row>
    <row r="29" spans="2:18" x14ac:dyDescent="0.3">
      <c r="B29" s="448">
        <v>94747</v>
      </c>
      <c r="C29" s="449"/>
      <c r="D29" s="8">
        <f>VLOOKUP(B29,'MAESTRA NO TOCAR'!A:B,2,0)</f>
        <v>319132</v>
      </c>
      <c r="E29" s="450" t="str">
        <f>VLOOKUP(B29,'MAESTRA NO TOCAR'!A:C,3,0)</f>
        <v>ELECTRODO MONITOREO ESPUMA REF 2228 3.4CM X 3.3CM</v>
      </c>
      <c r="F29" s="451"/>
      <c r="G29" s="8">
        <f>VLOOKUP(B29,'MAESTRA NO TOCAR'!A:D,4,0)</f>
        <v>6</v>
      </c>
      <c r="H29" s="10"/>
      <c r="I29" s="10"/>
      <c r="J29" s="11"/>
      <c r="K29" s="118"/>
      <c r="L29" s="8"/>
      <c r="M29" s="91"/>
      <c r="N29" s="92"/>
      <c r="O29" s="8"/>
      <c r="P29" s="8"/>
      <c r="Q29" s="8"/>
      <c r="R29" s="9"/>
    </row>
    <row r="30" spans="2:18" x14ac:dyDescent="0.3">
      <c r="B30" s="448">
        <v>23677</v>
      </c>
      <c r="C30" s="449"/>
      <c r="D30" s="8">
        <f>VLOOKUP(B30,'MAESTRA NO TOCAR'!A:B,2,0)</f>
        <v>301080</v>
      </c>
      <c r="E30" s="450" t="str">
        <f>VLOOKUP(B30,'MAESTRA NO TOCAR'!A:C,3,0)</f>
        <v>EQUIPO VENOCLISIS EN Y REF MRC0005P</v>
      </c>
      <c r="F30" s="451"/>
      <c r="G30" s="8">
        <f>VLOOKUP(B30,'MAESTRA NO TOCAR'!A:D,4,0)</f>
        <v>1</v>
      </c>
      <c r="H30" s="8"/>
      <c r="I30" s="8"/>
      <c r="J30" s="9"/>
      <c r="K30" s="118"/>
      <c r="L30" s="8"/>
      <c r="M30" s="91"/>
      <c r="N30" s="92"/>
      <c r="O30" s="8"/>
      <c r="P30" s="8"/>
      <c r="Q30" s="8"/>
      <c r="R30" s="9"/>
    </row>
    <row r="31" spans="2:18" x14ac:dyDescent="0.3">
      <c r="B31" s="448">
        <v>22901</v>
      </c>
      <c r="C31" s="449"/>
      <c r="D31" s="8">
        <f>VLOOKUP(B31,'MAESTRA NO TOCAR'!A:B,2,0)</f>
        <v>300949</v>
      </c>
      <c r="E31" s="450" t="str">
        <f>VLOOKUP(B31,'MAESTRA NO TOCAR'!A:C,3,0)</f>
        <v xml:space="preserve">HUMIDIFICADOR REF 7600-0 BOL X 1 SALTERS LAB 350CC </v>
      </c>
      <c r="F31" s="451"/>
      <c r="G31" s="8">
        <f>VLOOKUP(B31,'MAESTRA NO TOCAR'!A:D,4,0)</f>
        <v>1</v>
      </c>
      <c r="H31" s="8"/>
      <c r="I31" s="8"/>
      <c r="J31" s="9"/>
      <c r="K31" s="118"/>
      <c r="L31" s="8"/>
      <c r="M31" s="91"/>
      <c r="N31" s="92"/>
      <c r="O31" s="8"/>
      <c r="P31" s="8"/>
      <c r="Q31" s="8"/>
      <c r="R31" s="9"/>
    </row>
    <row r="32" spans="2:18" x14ac:dyDescent="0.3">
      <c r="B32" s="448">
        <v>22297</v>
      </c>
      <c r="C32" s="449">
        <v>130693</v>
      </c>
      <c r="D32" s="8">
        <f>VLOOKUP(B32,'MAESTRA NO TOCAR'!A:B,2,0)</f>
        <v>300750</v>
      </c>
      <c r="E32" s="450" t="str">
        <f>VLOOKUP(B32,'MAESTRA NO TOCAR'!A:C,3,0)</f>
        <v>JERINGA DESECHABLE REF 308612 BD 3ML - 21G X 1 1/2 PULG</v>
      </c>
      <c r="F32" s="451"/>
      <c r="G32" s="8">
        <f>VLOOKUP(B32,'MAESTRA NO TOCAR'!A:D,4,0)</f>
        <v>4</v>
      </c>
      <c r="H32" s="8"/>
      <c r="I32" s="8"/>
      <c r="J32" s="9"/>
      <c r="K32" s="118"/>
      <c r="L32" s="8"/>
      <c r="M32" s="91"/>
      <c r="N32" s="92"/>
      <c r="O32" s="8"/>
      <c r="P32" s="8"/>
      <c r="Q32" s="8"/>
      <c r="R32" s="9"/>
    </row>
    <row r="33" spans="2:18" x14ac:dyDescent="0.3">
      <c r="B33" s="448"/>
      <c r="C33" s="449"/>
      <c r="D33" s="8">
        <f>VLOOKUP(B33,'MAESTRA NO TOCAR'!A:B,2,0)</f>
        <v>0</v>
      </c>
      <c r="E33" s="450" t="str">
        <f>VLOOKUP(B33,'MAESTRA NO TOCAR'!A:C,3,0)</f>
        <v>ARTROSCOPIO</v>
      </c>
      <c r="F33" s="451"/>
      <c r="G33" s="8">
        <f>VLOOKUP(B33,'MAESTRA NO TOCAR'!A:D,4,0)</f>
        <v>0</v>
      </c>
      <c r="H33" s="8"/>
      <c r="I33" s="8"/>
      <c r="J33" s="8"/>
      <c r="K33" s="118"/>
      <c r="L33" s="8"/>
      <c r="M33" s="91"/>
      <c r="N33" s="92"/>
      <c r="O33" s="8"/>
      <c r="P33" s="8"/>
      <c r="Q33" s="8"/>
      <c r="R33" s="9"/>
    </row>
    <row r="34" spans="2:18" ht="15" customHeight="1" thickBot="1" x14ac:dyDescent="0.35">
      <c r="B34" s="448">
        <v>22303</v>
      </c>
      <c r="C34" s="449"/>
      <c r="D34" s="8">
        <f>VLOOKUP(B34,'MAESTRA NO TOCAR'!A:B,2,0)</f>
        <v>300752</v>
      </c>
      <c r="E34" s="450" t="str">
        <f>VLOOKUP(B34,'MAESTRA NO TOCAR'!A:C,3,0)</f>
        <v>JERINGA DESECHABLE REF 302499 BD 10ML - 21G X 1 1/2</v>
      </c>
      <c r="F34" s="451"/>
      <c r="G34" s="8">
        <f>VLOOKUP(B34,'MAESTRA NO TOCAR'!A:D,4,0)</f>
        <v>4</v>
      </c>
      <c r="H34" s="8"/>
      <c r="I34" s="8"/>
      <c r="J34" s="121"/>
      <c r="K34" s="118"/>
      <c r="L34" s="8"/>
      <c r="M34" s="91"/>
      <c r="N34" s="92"/>
      <c r="O34" s="8"/>
      <c r="P34" s="8"/>
      <c r="Q34" s="8"/>
      <c r="R34" s="9"/>
    </row>
    <row r="35" spans="2:18" ht="15" customHeight="1" thickBot="1" x14ac:dyDescent="0.35">
      <c r="B35" s="448">
        <v>25697</v>
      </c>
      <c r="C35" s="449"/>
      <c r="D35" s="8">
        <f>VLOOKUP(B35,'MAESTRA NO TOCAR'!A:B,2,0)</f>
        <v>300295</v>
      </c>
      <c r="E35" s="450" t="str">
        <f>VLOOKUP(B35,'MAESTRA NO TOCAR'!A:C,3,0)</f>
        <v>SONDA NELATON REF SN16 SOB X 1 MEDEX  16FR</v>
      </c>
      <c r="F35" s="451"/>
      <c r="G35" s="8">
        <f>VLOOKUP(B35,'MAESTRA NO TOCAR'!A:D,4,0)</f>
        <v>1</v>
      </c>
      <c r="H35" s="8"/>
      <c r="I35" s="8"/>
      <c r="J35" s="8"/>
      <c r="K35" s="455" t="s">
        <v>110</v>
      </c>
      <c r="L35" s="456"/>
      <c r="M35" s="456"/>
      <c r="N35" s="456"/>
      <c r="O35" s="456"/>
      <c r="P35" s="456"/>
      <c r="Q35" s="456"/>
      <c r="R35" s="457"/>
    </row>
    <row r="36" spans="2:18" x14ac:dyDescent="0.3">
      <c r="B36" s="448">
        <v>107205</v>
      </c>
      <c r="C36" s="449"/>
      <c r="D36" s="8">
        <f>VLOOKUP(B36,'MAESTRA NO TOCAR'!A:B,2,0)</f>
        <v>336699</v>
      </c>
      <c r="E36" s="450" t="str">
        <f>VLOOKUP(B36,'MAESTRA NO TOCAR'!A:C,3,0)</f>
        <v>TUBO ENDOTRAQUEAL CON BALON REF 86111 SOB 7.0FR</v>
      </c>
      <c r="F36" s="451"/>
      <c r="G36" s="8">
        <f>VLOOKUP(B36,'MAESTRA NO TOCAR'!A:D,4,0)</f>
        <v>1</v>
      </c>
      <c r="H36" s="8"/>
      <c r="I36" s="8"/>
      <c r="J36" s="8"/>
      <c r="K36" s="117">
        <v>383519</v>
      </c>
      <c r="L36" s="5">
        <f>VLOOKUP(K36,'MAESTRA NO TOCAR'!A:B,2,0)</f>
        <v>105384</v>
      </c>
      <c r="M36" s="97" t="str">
        <f>VLOOKUP(K36,'MAESTRA NO TOCAR'!A:C,3,0)</f>
        <v>MIDAZOLAM 15MG/3ML(5MG/ML) SOL INY INST</v>
      </c>
      <c r="N36" s="98"/>
      <c r="O36" s="5">
        <v>1</v>
      </c>
      <c r="P36" s="5"/>
      <c r="Q36" s="5"/>
      <c r="R36" s="6"/>
    </row>
    <row r="37" spans="2:18" x14ac:dyDescent="0.3">
      <c r="B37" s="448">
        <v>107206</v>
      </c>
      <c r="C37" s="449"/>
      <c r="D37" s="8">
        <f>VLOOKUP(B37,'MAESTRA NO TOCAR'!A:B,2,0)</f>
        <v>336714</v>
      </c>
      <c r="E37" s="450" t="str">
        <f>VLOOKUP(B37,'MAESTRA NO TOCAR'!A:C,3,0)</f>
        <v>TUBO ENDOTRAQUEAL CON BALON REF 86112 SOB 7.5FR</v>
      </c>
      <c r="F37" s="451"/>
      <c r="G37" s="8">
        <f>VLOOKUP(B37,'MAESTRA NO TOCAR'!A:D,4,0)</f>
        <v>1</v>
      </c>
      <c r="H37" s="8"/>
      <c r="I37" s="8"/>
      <c r="J37" s="8"/>
      <c r="K37" s="118">
        <v>162397</v>
      </c>
      <c r="L37" s="8">
        <f>VLOOKUP(K37,'MAESTRA NO TOCAR'!A:B,2,0)</f>
        <v>105312</v>
      </c>
      <c r="M37" s="91" t="str">
        <f>VLOOKUP(K37,'MAESTRA NO TOCAR'!A:C,3,0)</f>
        <v>FENTANILO 0.1MG/2ML(0.05MG/ML) SOL INY</v>
      </c>
      <c r="N37" s="92"/>
      <c r="O37" s="8">
        <v>1</v>
      </c>
      <c r="P37" s="8"/>
      <c r="Q37" s="8"/>
      <c r="R37" s="9"/>
    </row>
    <row r="38" spans="2:18" x14ac:dyDescent="0.3">
      <c r="B38" s="448">
        <v>107207</v>
      </c>
      <c r="C38" s="449"/>
      <c r="D38" s="8">
        <f>VLOOKUP(B38,'MAESTRA NO TOCAR'!A:B,2,0)</f>
        <v>336715</v>
      </c>
      <c r="E38" s="450" t="str">
        <f>VLOOKUP(B38,'MAESTRA NO TOCAR'!A:C,3,0)</f>
        <v>TUBO ENDOTRAQUEAL CON BALON REF 86113 SOB 8.0FR</v>
      </c>
      <c r="F38" s="451"/>
      <c r="G38" s="8">
        <f>VLOOKUP(B38,'MAESTRA NO TOCAR'!A:D,4,0)</f>
        <v>1</v>
      </c>
      <c r="H38" s="10"/>
      <c r="I38" s="10"/>
      <c r="J38" s="11"/>
      <c r="K38" s="118">
        <v>30164</v>
      </c>
      <c r="L38" s="8">
        <f>VLOOKUP(K38,'MAESTRA NO TOCAR'!A:B,2,0)</f>
        <v>100507</v>
      </c>
      <c r="M38" s="91" t="str">
        <f>VLOOKUP(K38,'MAESTRA NO TOCAR'!A:C,3,0)</f>
        <v>388908 MORFINA CLORHIDRATO 10MG/ML SOL INY 1ML</v>
      </c>
      <c r="N38" s="92"/>
      <c r="O38" s="8">
        <v>1</v>
      </c>
      <c r="P38" s="8"/>
      <c r="Q38" s="8"/>
      <c r="R38" s="9"/>
    </row>
    <row r="39" spans="2:18" x14ac:dyDescent="0.3">
      <c r="B39" s="448"/>
      <c r="C39" s="449"/>
      <c r="D39" s="8"/>
      <c r="E39" s="450"/>
      <c r="F39" s="451"/>
      <c r="G39" s="119"/>
      <c r="H39" s="10"/>
      <c r="I39" s="10"/>
      <c r="J39" s="11"/>
      <c r="K39" s="118">
        <v>122716</v>
      </c>
      <c r="L39" s="8">
        <f>VLOOKUP(K39,'MAESTRA NO TOCAR'!A:B,2,0)</f>
        <v>211300</v>
      </c>
      <c r="M39" s="91" t="str">
        <f>VLOOKUP(K39,'MAESTRA NO TOCAR'!A:C,3,0)</f>
        <v>OXYRAPID 10MG/ML SOL INY  CAJ X 5AMP X 1ML</v>
      </c>
      <c r="N39" s="92"/>
      <c r="O39" s="8">
        <v>1</v>
      </c>
      <c r="P39" s="8"/>
      <c r="Q39" s="8"/>
      <c r="R39" s="9"/>
    </row>
    <row r="40" spans="2:18" x14ac:dyDescent="0.3">
      <c r="B40" s="448"/>
      <c r="C40" s="449"/>
      <c r="D40" s="8"/>
      <c r="E40" s="450"/>
      <c r="F40" s="451"/>
      <c r="G40" s="8"/>
      <c r="H40" s="8"/>
      <c r="I40" s="8"/>
      <c r="J40" s="9"/>
      <c r="K40" s="118">
        <v>158717</v>
      </c>
      <c r="L40" s="8">
        <f>VLOOKUP(K40,'MAESTRA NO TOCAR'!A:B,2,0)</f>
        <v>213431</v>
      </c>
      <c r="M40" s="91" t="str">
        <f>VLOOKUP(K40,'MAESTRA NO TOCAR'!A:C,3,0)</f>
        <v>ULTIVA 2MG POLV INY  CAJ X 5VIAL</v>
      </c>
      <c r="N40" s="92"/>
      <c r="O40" s="8">
        <v>1</v>
      </c>
      <c r="P40" s="8"/>
      <c r="Q40" s="8"/>
      <c r="R40" s="9"/>
    </row>
    <row r="41" spans="2:18" x14ac:dyDescent="0.3">
      <c r="B41" s="448"/>
      <c r="C41" s="449"/>
      <c r="D41" s="8"/>
      <c r="E41" s="450"/>
      <c r="F41" s="451"/>
      <c r="G41" s="8"/>
      <c r="H41" s="8"/>
      <c r="I41" s="8"/>
      <c r="J41" s="9"/>
      <c r="K41" s="118">
        <v>168939</v>
      </c>
      <c r="L41" s="8">
        <f>VLOOKUP(K41,'MAESTRA NO TOCAR'!A:B,2,0)</f>
        <v>105394</v>
      </c>
      <c r="M41" s="91" t="str">
        <f>VLOOKUP(K41,'MAESTRA NO TOCAR'!A:C,3,0)</f>
        <v>CLINDAMICINA 600MG/4ML(150MG/ML) SOL INY INST</v>
      </c>
      <c r="N41" s="92"/>
      <c r="O41" s="8">
        <v>1</v>
      </c>
      <c r="P41" s="8"/>
      <c r="Q41" s="8"/>
      <c r="R41" s="9"/>
    </row>
    <row r="42" spans="2:18" x14ac:dyDescent="0.3">
      <c r="B42" s="448"/>
      <c r="C42" s="449"/>
      <c r="D42" s="8"/>
      <c r="E42" s="450"/>
      <c r="F42" s="451"/>
      <c r="G42" s="119"/>
      <c r="H42" s="10"/>
      <c r="I42" s="10"/>
      <c r="J42" s="11"/>
      <c r="K42" s="118">
        <v>51736</v>
      </c>
      <c r="L42" s="8">
        <f>VLOOKUP(K42,'MAESTRA NO TOCAR'!A:B,2,0)</f>
        <v>101533</v>
      </c>
      <c r="M42" s="91" t="str">
        <f>VLOOKUP(K42,'MAESTRA NO TOCAR'!A:C,3,0)</f>
        <v>DICLOFENACO 75MG/3ML(25MG/ML) SOL INY INST</v>
      </c>
      <c r="N42" s="92"/>
      <c r="O42" s="8">
        <v>1</v>
      </c>
      <c r="P42" s="8"/>
      <c r="Q42" s="8"/>
      <c r="R42" s="9"/>
    </row>
    <row r="43" spans="2:18" x14ac:dyDescent="0.3">
      <c r="B43" s="448"/>
      <c r="C43" s="449"/>
      <c r="D43" s="8"/>
      <c r="E43" s="450"/>
      <c r="F43" s="451"/>
      <c r="G43" s="8"/>
      <c r="H43" s="8"/>
      <c r="I43" s="8"/>
      <c r="J43" s="9"/>
      <c r="K43" s="118">
        <v>123968</v>
      </c>
      <c r="L43" s="8">
        <f>VLOOKUP(K43,'MAESTRA NO TOCAR'!A:B,2,0)</f>
        <v>211644</v>
      </c>
      <c r="M43" s="91" t="str">
        <f>VLOOKUP(K43,'MAESTRA NO TOCAR'!A:C,3,0)</f>
        <v>BACTRODERM 10% SOL TOP INST FCO X 60ML</v>
      </c>
      <c r="N43" s="92"/>
      <c r="O43" s="8"/>
      <c r="P43" s="8"/>
      <c r="Q43" s="8"/>
      <c r="R43" s="9"/>
    </row>
    <row r="44" spans="2:18" ht="15.75" customHeight="1" thickBot="1" x14ac:dyDescent="0.35">
      <c r="B44" s="448"/>
      <c r="C44" s="449"/>
      <c r="D44" s="8"/>
      <c r="E44" s="450"/>
      <c r="F44" s="451"/>
      <c r="G44" s="8"/>
      <c r="H44" s="8"/>
      <c r="I44" s="8"/>
      <c r="J44" s="9"/>
      <c r="K44" s="118">
        <v>30766</v>
      </c>
      <c r="L44" s="8">
        <f>VLOOKUP(K44,'MAESTRA NO TOCAR'!A:B,2,0)</f>
        <v>200748</v>
      </c>
      <c r="M44" s="91" t="str">
        <f>VLOOKUP(K44,'MAESTRA NO TOCAR'!A:C,3,0)</f>
        <v>IODIGER ESPUMA 8% ESPUM TOP  FCO X 120ML</v>
      </c>
      <c r="N44" s="92"/>
      <c r="O44" s="8"/>
      <c r="P44" s="8"/>
      <c r="Q44" s="8"/>
      <c r="R44" s="9"/>
    </row>
    <row r="45" spans="2:18" ht="15" customHeight="1" thickBot="1" x14ac:dyDescent="0.35">
      <c r="B45" s="466" t="s">
        <v>71</v>
      </c>
      <c r="C45" s="467"/>
      <c r="D45" s="468"/>
      <c r="E45" s="59"/>
      <c r="F45" s="59"/>
      <c r="G45" s="60"/>
      <c r="H45" s="60"/>
      <c r="I45" s="60"/>
      <c r="J45" s="61"/>
      <c r="K45" s="118">
        <v>19515</v>
      </c>
      <c r="L45" s="8">
        <f>VLOOKUP(K45,'MAESTRA NO TOCAR'!A:B,2,0)</f>
        <v>200998</v>
      </c>
      <c r="M45" s="91" t="str">
        <f>VLOOKUP(K45,'MAESTRA NO TOCAR'!A:C,3,0)</f>
        <v>KENACORT AIA 50MG/5ML(10MG/ML) SUSP INY</v>
      </c>
      <c r="N45" s="92"/>
      <c r="O45" s="8"/>
      <c r="P45" s="8"/>
      <c r="Q45" s="8"/>
      <c r="R45" s="9"/>
    </row>
    <row r="46" spans="2:18" x14ac:dyDescent="0.3">
      <c r="B46" s="469" t="s">
        <v>37</v>
      </c>
      <c r="C46" s="470"/>
      <c r="D46" s="470"/>
      <c r="E46" s="470"/>
      <c r="F46" s="470"/>
      <c r="G46" s="470"/>
      <c r="H46" s="470"/>
      <c r="I46" s="470"/>
      <c r="J46" s="471"/>
      <c r="K46" s="118">
        <v>388781</v>
      </c>
      <c r="L46" s="8">
        <f>VLOOKUP(K46,'MAESTRA NO TOCAR'!A:B,2,0)</f>
        <v>310713</v>
      </c>
      <c r="M46" s="91" t="str">
        <f>VLOOKUP(K46,'MAESTRA NO TOCAR'!A:C,3,0)</f>
        <v>QUIRUCIDAL (0.05+4)% SOL TOP CAJ X 24FCO X 120ML</v>
      </c>
      <c r="N46" s="92"/>
      <c r="O46" s="8">
        <v>1</v>
      </c>
      <c r="P46" s="8"/>
      <c r="Q46" s="8"/>
      <c r="R46" s="9"/>
    </row>
    <row r="47" spans="2:18" ht="13.5" thickBot="1" x14ac:dyDescent="0.35">
      <c r="B47" s="472"/>
      <c r="C47" s="473"/>
      <c r="D47" s="473"/>
      <c r="E47" s="473"/>
      <c r="F47" s="473"/>
      <c r="G47" s="473"/>
      <c r="H47" s="473"/>
      <c r="I47" s="473"/>
      <c r="J47" s="474"/>
      <c r="K47" s="118">
        <v>388785</v>
      </c>
      <c r="L47" s="8">
        <f>VLOOKUP(K47,'MAESTRA NO TOCAR'!A:B,2,0)</f>
        <v>301791</v>
      </c>
      <c r="M47" s="91" t="str">
        <f>VLOOKUP(K47,'MAESTRA NO TOCAR'!A:C,3,0)</f>
        <v>QUIRUCIDAL VERDE (1+4)% JAB LIQ 120ML</v>
      </c>
      <c r="N47" s="92"/>
      <c r="O47" s="8">
        <v>1</v>
      </c>
      <c r="P47" s="8"/>
      <c r="Q47" s="8"/>
      <c r="R47" s="9"/>
    </row>
    <row r="48" spans="2:18" x14ac:dyDescent="0.3">
      <c r="B48" s="469" t="s">
        <v>38</v>
      </c>
      <c r="C48" s="470"/>
      <c r="D48" s="470"/>
      <c r="E48" s="470"/>
      <c r="F48" s="470"/>
      <c r="G48" s="470"/>
      <c r="H48" s="470"/>
      <c r="I48" s="470"/>
      <c r="J48" s="471"/>
      <c r="K48" s="118">
        <v>22002</v>
      </c>
      <c r="L48" s="8">
        <f>VLOOKUP(K48,'MAESTRA NO TOCAR'!A:B,2,0)</f>
        <v>203253</v>
      </c>
      <c r="M48" s="91" t="str">
        <f>VLOOKUP(K48,'MAESTRA NO TOCAR'!A:C,3,0)</f>
        <v>ROXICAINA CE 200MG/20ML(1%)+1:200000 SOL INY  FCO X 20ML</v>
      </c>
      <c r="N48" s="92"/>
      <c r="O48" s="8"/>
      <c r="P48" s="8"/>
      <c r="Q48" s="8"/>
      <c r="R48" s="9"/>
    </row>
    <row r="49" spans="2:18" ht="13.5" thickBot="1" x14ac:dyDescent="0.35">
      <c r="B49" s="472"/>
      <c r="C49" s="473"/>
      <c r="D49" s="473"/>
      <c r="E49" s="473"/>
      <c r="F49" s="473"/>
      <c r="G49" s="473"/>
      <c r="H49" s="473"/>
      <c r="I49" s="473"/>
      <c r="J49" s="474"/>
      <c r="K49" s="125">
        <v>22004</v>
      </c>
      <c r="L49" s="17">
        <f>VLOOKUP(K49,'MAESTRA NO TOCAR'!A:B,2,0)</f>
        <v>203255</v>
      </c>
      <c r="M49" s="101" t="str">
        <f>VLOOKUP(K49,'MAESTRA NO TOCAR'!A:C,3,0)</f>
        <v>ROXICAINA CE 400MG/20ML(2%)+1:200000 SOL INY  FCO X 20ML</v>
      </c>
      <c r="N49" s="102"/>
      <c r="O49" s="17"/>
      <c r="P49" s="17"/>
      <c r="Q49" s="17"/>
      <c r="R49" s="18"/>
    </row>
  </sheetData>
  <mergeCells count="93">
    <mergeCell ref="B40:C40"/>
    <mergeCell ref="E40:F40"/>
    <mergeCell ref="B41:C41"/>
    <mergeCell ref="E41:F41"/>
    <mergeCell ref="B42:C42"/>
    <mergeCell ref="E42:F42"/>
    <mergeCell ref="B39:C39"/>
    <mergeCell ref="E39:F39"/>
    <mergeCell ref="F4:M5"/>
    <mergeCell ref="K7:L7"/>
    <mergeCell ref="N7:R7"/>
    <mergeCell ref="N8:R8"/>
    <mergeCell ref="O9:R9"/>
    <mergeCell ref="K10:M10"/>
    <mergeCell ref="O10:R10"/>
    <mergeCell ref="J11:M11"/>
    <mergeCell ref="N11:R11"/>
    <mergeCell ref="B12:R12"/>
    <mergeCell ref="M13:N13"/>
    <mergeCell ref="M14:N14"/>
    <mergeCell ref="B36:C36"/>
    <mergeCell ref="B29:C29"/>
    <mergeCell ref="E20:F20"/>
    <mergeCell ref="B21:C21"/>
    <mergeCell ref="E21:F21"/>
    <mergeCell ref="B33:C33"/>
    <mergeCell ref="E33:F33"/>
    <mergeCell ref="B27:C27"/>
    <mergeCell ref="E27:F27"/>
    <mergeCell ref="B28:C28"/>
    <mergeCell ref="E28:F28"/>
    <mergeCell ref="E29:F29"/>
    <mergeCell ref="B30:C30"/>
    <mergeCell ref="E30:F30"/>
    <mergeCell ref="B32:C32"/>
    <mergeCell ref="B31:C31"/>
    <mergeCell ref="E31:F31"/>
    <mergeCell ref="E32:F32"/>
    <mergeCell ref="B25:C25"/>
    <mergeCell ref="E25:F25"/>
    <mergeCell ref="B26:C26"/>
    <mergeCell ref="E26:F26"/>
    <mergeCell ref="B22:C22"/>
    <mergeCell ref="E22:F22"/>
    <mergeCell ref="B23:C23"/>
    <mergeCell ref="E23:F23"/>
    <mergeCell ref="E24:F24"/>
    <mergeCell ref="B24:C24"/>
    <mergeCell ref="B19:C19"/>
    <mergeCell ref="E19:F19"/>
    <mergeCell ref="E15:F15"/>
    <mergeCell ref="B16:C16"/>
    <mergeCell ref="E16:F16"/>
    <mergeCell ref="B15:C15"/>
    <mergeCell ref="B17:C17"/>
    <mergeCell ref="E17:F17"/>
    <mergeCell ref="B48:J49"/>
    <mergeCell ref="C7:D7"/>
    <mergeCell ref="B8:D8"/>
    <mergeCell ref="E8:F9"/>
    <mergeCell ref="B13:C13"/>
    <mergeCell ref="E13:F13"/>
    <mergeCell ref="B14:C14"/>
    <mergeCell ref="E14:F14"/>
    <mergeCell ref="F7:I7"/>
    <mergeCell ref="G8:I8"/>
    <mergeCell ref="G9:I9"/>
    <mergeCell ref="G10:I10"/>
    <mergeCell ref="G11:I11"/>
    <mergeCell ref="B10:D10"/>
    <mergeCell ref="E10:F10"/>
    <mergeCell ref="B20:C20"/>
    <mergeCell ref="B46:J47"/>
    <mergeCell ref="B43:C43"/>
    <mergeCell ref="E43:F43"/>
    <mergeCell ref="B44:C44"/>
    <mergeCell ref="E44:F44"/>
    <mergeCell ref="F6:R6"/>
    <mergeCell ref="K35:R35"/>
    <mergeCell ref="B34:C34"/>
    <mergeCell ref="B35:C35"/>
    <mergeCell ref="B45:D45"/>
    <mergeCell ref="E34:F34"/>
    <mergeCell ref="E35:F35"/>
    <mergeCell ref="E38:F38"/>
    <mergeCell ref="E36:F36"/>
    <mergeCell ref="B37:C37"/>
    <mergeCell ref="E37:F37"/>
    <mergeCell ref="B38:C38"/>
    <mergeCell ref="B11:D11"/>
    <mergeCell ref="E11:F11"/>
    <mergeCell ref="B18:C18"/>
    <mergeCell ref="E18:F18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B3:S39"/>
  <sheetViews>
    <sheetView zoomScale="80" zoomScaleNormal="80" workbookViewId="0">
      <selection activeCell="B12" sqref="B12:R12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5.7265625" style="23" customWidth="1"/>
    <col min="4" max="4" width="9.1796875" style="1" customWidth="1"/>
    <col min="5" max="5" width="9.54296875" style="1" bestFit="1" customWidth="1"/>
    <col min="6" max="6" width="43.26953125" style="1" customWidth="1"/>
    <col min="7" max="7" width="6.54296875" style="1" customWidth="1"/>
    <col min="8" max="8" width="5" style="1" customWidth="1"/>
    <col min="9" max="9" width="5.453125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1"/>
  </cols>
  <sheetData>
    <row r="3" spans="2:19" ht="12.75" customHeight="1" x14ac:dyDescent="0.3">
      <c r="G3" s="40"/>
      <c r="H3" s="40"/>
      <c r="I3" s="40"/>
      <c r="J3" s="40"/>
      <c r="K3" s="40"/>
      <c r="L3" s="40"/>
      <c r="M3" s="40"/>
    </row>
    <row r="4" spans="2:19" ht="12.75" customHeight="1" x14ac:dyDescent="0.3">
      <c r="F4" s="475" t="s">
        <v>26</v>
      </c>
      <c r="G4" s="475"/>
      <c r="H4" s="475"/>
      <c r="I4" s="475"/>
      <c r="J4" s="475"/>
      <c r="K4" s="475"/>
      <c r="L4" s="475"/>
      <c r="M4" s="475"/>
    </row>
    <row r="5" spans="2:19" x14ac:dyDescent="0.3">
      <c r="F5" s="475"/>
      <c r="G5" s="475"/>
      <c r="H5" s="475"/>
      <c r="I5" s="475"/>
      <c r="J5" s="475"/>
      <c r="K5" s="475"/>
      <c r="L5" s="475"/>
      <c r="M5" s="475"/>
    </row>
    <row r="6" spans="2:19" ht="13.5" thickBot="1" x14ac:dyDescent="0.35">
      <c r="F6" s="438" t="s">
        <v>506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2:19" ht="16.5" customHeight="1" thickBot="1" x14ac:dyDescent="0.35">
      <c r="B7" s="105" t="s">
        <v>17</v>
      </c>
      <c r="C7" s="476">
        <f ca="1">TODAY()+1</f>
        <v>44810</v>
      </c>
      <c r="D7" s="477"/>
      <c r="E7" s="106" t="s">
        <v>16</v>
      </c>
      <c r="F7" s="382"/>
      <c r="G7" s="383"/>
      <c r="H7" s="383"/>
      <c r="I7" s="384"/>
      <c r="J7" s="129" t="s">
        <v>111</v>
      </c>
      <c r="K7" s="423"/>
      <c r="L7" s="424"/>
      <c r="M7" s="62" t="s">
        <v>39</v>
      </c>
      <c r="N7" s="452"/>
      <c r="O7" s="453"/>
      <c r="P7" s="453"/>
      <c r="Q7" s="453"/>
      <c r="R7" s="454"/>
    </row>
    <row r="8" spans="2:19" ht="15" customHeight="1" thickBot="1" x14ac:dyDescent="0.35">
      <c r="B8" s="488" t="s">
        <v>18</v>
      </c>
      <c r="C8" s="489"/>
      <c r="D8" s="489"/>
      <c r="E8" s="490"/>
      <c r="F8" s="491"/>
      <c r="G8" s="511" t="s">
        <v>15</v>
      </c>
      <c r="H8" s="512"/>
      <c r="I8" s="513"/>
      <c r="J8" s="441"/>
      <c r="K8" s="442"/>
      <c r="L8" s="442"/>
      <c r="M8" s="443"/>
      <c r="N8" s="494" t="s">
        <v>489</v>
      </c>
      <c r="O8" s="495"/>
      <c r="P8" s="495"/>
      <c r="Q8" s="495"/>
      <c r="R8" s="496"/>
    </row>
    <row r="9" spans="2:19" x14ac:dyDescent="0.3">
      <c r="B9" s="33"/>
      <c r="C9" s="24"/>
      <c r="D9" s="24"/>
      <c r="E9" s="492"/>
      <c r="F9" s="493"/>
      <c r="G9" s="514" t="s">
        <v>23</v>
      </c>
      <c r="H9" s="515"/>
      <c r="I9" s="516"/>
      <c r="J9" s="36"/>
      <c r="K9" s="39"/>
      <c r="L9" s="39"/>
      <c r="M9" s="39"/>
      <c r="N9" s="107" t="s">
        <v>28</v>
      </c>
      <c r="O9" s="497"/>
      <c r="P9" s="497"/>
      <c r="Q9" s="497"/>
      <c r="R9" s="498"/>
    </row>
    <row r="10" spans="2:19" x14ac:dyDescent="0.3">
      <c r="B10" s="505" t="s">
        <v>29</v>
      </c>
      <c r="C10" s="506"/>
      <c r="D10" s="506"/>
      <c r="E10" s="507"/>
      <c r="F10" s="508"/>
      <c r="G10" s="517" t="s">
        <v>24</v>
      </c>
      <c r="H10" s="518"/>
      <c r="I10" s="519"/>
      <c r="J10" s="26"/>
      <c r="K10" s="480"/>
      <c r="L10" s="480"/>
      <c r="M10" s="481"/>
      <c r="N10" s="107" t="s">
        <v>20</v>
      </c>
      <c r="O10" s="497"/>
      <c r="P10" s="497"/>
      <c r="Q10" s="497"/>
      <c r="R10" s="498"/>
    </row>
    <row r="11" spans="2:19" ht="24.75" customHeight="1" thickBot="1" x14ac:dyDescent="0.35">
      <c r="B11" s="482" t="s">
        <v>19</v>
      </c>
      <c r="C11" s="483"/>
      <c r="D11" s="483"/>
      <c r="E11" s="484"/>
      <c r="F11" s="485"/>
      <c r="G11" s="520" t="s">
        <v>30</v>
      </c>
      <c r="H11" s="521"/>
      <c r="I11" s="522"/>
      <c r="J11" s="486"/>
      <c r="K11" s="486"/>
      <c r="L11" s="486"/>
      <c r="M11" s="487"/>
      <c r="N11" s="509" t="s">
        <v>61</v>
      </c>
      <c r="O11" s="483"/>
      <c r="P11" s="483"/>
      <c r="Q11" s="483"/>
      <c r="R11" s="510"/>
    </row>
    <row r="12" spans="2:19" ht="21" customHeight="1" thickBot="1" x14ac:dyDescent="0.35">
      <c r="B12" s="499" t="s">
        <v>112</v>
      </c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</row>
    <row r="13" spans="2:19" s="23" customFormat="1" ht="13.5" thickBot="1" x14ac:dyDescent="0.4">
      <c r="B13" s="500" t="s">
        <v>0</v>
      </c>
      <c r="C13" s="501"/>
      <c r="D13" s="19" t="s">
        <v>1</v>
      </c>
      <c r="E13" s="502" t="s">
        <v>31</v>
      </c>
      <c r="F13" s="501"/>
      <c r="G13" s="19" t="s">
        <v>2</v>
      </c>
      <c r="H13" s="19" t="s">
        <v>3</v>
      </c>
      <c r="I13" s="19" t="s">
        <v>4</v>
      </c>
      <c r="J13" s="20" t="s">
        <v>5</v>
      </c>
      <c r="K13" s="22" t="s">
        <v>0</v>
      </c>
      <c r="L13" s="22" t="s">
        <v>1</v>
      </c>
      <c r="M13" s="502" t="s">
        <v>31</v>
      </c>
      <c r="N13" s="501"/>
      <c r="O13" s="19" t="s">
        <v>2</v>
      </c>
      <c r="P13" s="19" t="s">
        <v>3</v>
      </c>
      <c r="Q13" s="19" t="s">
        <v>4</v>
      </c>
      <c r="R13" s="20" t="s">
        <v>5</v>
      </c>
      <c r="S13" s="23" t="s">
        <v>5</v>
      </c>
    </row>
    <row r="14" spans="2:19" x14ac:dyDescent="0.3">
      <c r="B14" s="448">
        <v>110940</v>
      </c>
      <c r="C14" s="449"/>
      <c r="D14" s="8">
        <f>VLOOKUP(B14,'MAESTRA NO TOCAR'!A:B,2,0)</f>
        <v>103968</v>
      </c>
      <c r="E14" s="450" t="str">
        <f>VLOOKUP(B14,'MAESTRA NO TOCAR'!A:C,3,0)</f>
        <v>ATROPINA SULFATO 1MG/ML SOL INY</v>
      </c>
      <c r="F14" s="451"/>
      <c r="G14" s="8">
        <f>VLOOKUP(B14,'MAESTRA NO TOCAR'!A:D,4,0)</f>
        <v>1</v>
      </c>
      <c r="H14" s="8"/>
      <c r="I14" s="8"/>
      <c r="J14" s="9"/>
      <c r="K14" s="117"/>
      <c r="L14" s="8"/>
      <c r="M14" s="450"/>
      <c r="N14" s="451"/>
      <c r="O14" s="8"/>
      <c r="P14" s="5"/>
      <c r="Q14" s="5"/>
      <c r="R14" s="6"/>
    </row>
    <row r="15" spans="2:19" x14ac:dyDescent="0.3">
      <c r="B15" s="448">
        <v>135679</v>
      </c>
      <c r="C15" s="449"/>
      <c r="D15" s="8">
        <f>VLOOKUP(B15,'MAESTRA NO TOCAR'!A:B,2,0)</f>
        <v>212916</v>
      </c>
      <c r="E15" s="450" t="str">
        <f>VLOOKUP(B15,'MAESTRA NO TOCAR'!A:C,3,0)</f>
        <v>SERAFOL 200MG/20ML(1%) EMUL INY INST</v>
      </c>
      <c r="F15" s="451"/>
      <c r="G15" s="8">
        <f>VLOOKUP(B15,'MAESTRA NO TOCAR'!A:D,4,0)</f>
        <v>1</v>
      </c>
      <c r="H15" s="8"/>
      <c r="I15" s="8"/>
      <c r="J15" s="9"/>
      <c r="K15" s="118"/>
      <c r="L15" s="8"/>
      <c r="M15" s="91"/>
      <c r="N15" s="92"/>
      <c r="O15" s="8"/>
      <c r="P15" s="8"/>
      <c r="Q15" s="8"/>
      <c r="R15" s="9"/>
    </row>
    <row r="16" spans="2:19" x14ac:dyDescent="0.3">
      <c r="B16" s="448">
        <v>388811</v>
      </c>
      <c r="C16" s="449"/>
      <c r="D16" s="8">
        <f>VLOOKUP(B16,'MAESTRA NO TOCAR'!A:B,2,0)</f>
        <v>203031</v>
      </c>
      <c r="E16" s="450" t="str">
        <f>VLOOKUP(B16,'MAESTRA NO TOCAR'!A:C,3,0)</f>
        <v>ROXICAINA SE 100MG/10ML(1%) SOL INY</v>
      </c>
      <c r="F16" s="451"/>
      <c r="G16" s="8">
        <f>VLOOKUP(B16,'MAESTRA NO TOCAR'!A:D,4,0)</f>
        <v>2</v>
      </c>
      <c r="H16" s="8"/>
      <c r="I16" s="8"/>
      <c r="J16" s="9"/>
      <c r="K16" s="118"/>
      <c r="L16" s="8"/>
      <c r="M16" s="91"/>
      <c r="N16" s="92"/>
      <c r="O16" s="8"/>
      <c r="P16" s="8"/>
      <c r="Q16" s="8"/>
      <c r="R16" s="9"/>
    </row>
    <row r="17" spans="2:18" x14ac:dyDescent="0.3">
      <c r="B17" s="448">
        <v>388835</v>
      </c>
      <c r="C17" s="449"/>
      <c r="D17" s="8">
        <f>VLOOKUP(B17,'MAESTRA NO TOCAR'!A:B,2,0)</f>
        <v>105422</v>
      </c>
      <c r="E17" s="450" t="str">
        <f>VLOOKUP(B17,'MAESTRA NO TOCAR'!A:C,3,0)</f>
        <v>CLORURO DE SODIO LIBRE DE PVC 0.9% SOL INY 250ML</v>
      </c>
      <c r="F17" s="451"/>
      <c r="G17" s="8">
        <v>2</v>
      </c>
      <c r="H17" s="8"/>
      <c r="I17" s="8"/>
      <c r="J17" s="9"/>
      <c r="K17" s="118"/>
      <c r="L17" s="8"/>
      <c r="M17" s="91"/>
      <c r="N17" s="92"/>
      <c r="O17" s="119"/>
      <c r="P17" s="10"/>
      <c r="Q17" s="10"/>
      <c r="R17" s="11"/>
    </row>
    <row r="18" spans="2:18" x14ac:dyDescent="0.3">
      <c r="B18" s="448">
        <v>25805</v>
      </c>
      <c r="C18" s="449"/>
      <c r="D18" s="8">
        <f>VLOOKUP(B18,'MAESTRA NO TOCAR'!A:B,2,0)</f>
        <v>300456</v>
      </c>
      <c r="E18" s="450" t="str">
        <f>VLOOKUP(B18,'MAESTRA NO TOCAR'!A:C,3,0)</f>
        <v>CANULA NASAL OXIGENO ADULTO REF COXADU SOB X 1 MEDEX</v>
      </c>
      <c r="F18" s="451"/>
      <c r="G18" s="8">
        <f>VLOOKUP(B18,'MAESTRA NO TOCAR'!A:D,4,0)</f>
        <v>1</v>
      </c>
      <c r="H18" s="10"/>
      <c r="I18" s="10"/>
      <c r="J18" s="11"/>
      <c r="K18" s="118"/>
      <c r="L18" s="8"/>
      <c r="M18" s="91"/>
      <c r="N18" s="92"/>
      <c r="O18" s="119"/>
      <c r="P18" s="10"/>
      <c r="Q18" s="10"/>
      <c r="R18" s="11"/>
    </row>
    <row r="19" spans="2:18" ht="15" customHeight="1" x14ac:dyDescent="0.3">
      <c r="B19" s="448">
        <v>169071</v>
      </c>
      <c r="C19" s="449"/>
      <c r="D19" s="8">
        <f>VLOOKUP(B19,'MAESTRA NO TOCAR'!A:B,2,0)</f>
        <v>357585</v>
      </c>
      <c r="E19" s="450" t="str">
        <f>VLOOKUP(B19,'MAESTRA NO TOCAR'!A:C,3,0)</f>
        <v>CATETER INTRAVENOSO PERIFERICO REF 381834 20G X 1.16PULG</v>
      </c>
      <c r="F19" s="451"/>
      <c r="G19" s="8">
        <f>VLOOKUP(B19,'MAESTRA NO TOCAR'!A:D,4,0)</f>
        <v>1</v>
      </c>
      <c r="H19" s="10"/>
      <c r="I19" s="10"/>
      <c r="J19" s="11"/>
      <c r="K19" s="118"/>
      <c r="L19" s="8"/>
      <c r="M19" s="91"/>
      <c r="N19" s="92"/>
      <c r="O19" s="8"/>
      <c r="P19" s="8"/>
      <c r="Q19" s="8"/>
      <c r="R19" s="9"/>
    </row>
    <row r="20" spans="2:18" x14ac:dyDescent="0.3">
      <c r="B20" s="448">
        <v>94747</v>
      </c>
      <c r="C20" s="449"/>
      <c r="D20" s="8">
        <f>VLOOKUP(B20,'MAESTRA NO TOCAR'!A:B,2,0)</f>
        <v>319132</v>
      </c>
      <c r="E20" s="450" t="str">
        <f>VLOOKUP(B20,'MAESTRA NO TOCAR'!A:C,3,0)</f>
        <v>ELECTRODO MONITOREO ESPUMA REF 2228 3.4CM X 3.3CM</v>
      </c>
      <c r="F20" s="451"/>
      <c r="G20" s="8">
        <v>3</v>
      </c>
      <c r="H20" s="8"/>
      <c r="I20" s="8"/>
      <c r="J20" s="9"/>
      <c r="K20" s="118"/>
      <c r="L20" s="8"/>
      <c r="M20" s="91"/>
      <c r="N20" s="92" t="s">
        <v>72</v>
      </c>
      <c r="O20" s="8"/>
      <c r="P20" s="8"/>
      <c r="Q20" s="8"/>
      <c r="R20" s="9"/>
    </row>
    <row r="21" spans="2:18" x14ac:dyDescent="0.3">
      <c r="B21" s="448">
        <v>23677</v>
      </c>
      <c r="C21" s="449"/>
      <c r="D21" s="8">
        <f>VLOOKUP(B21,'MAESTRA NO TOCAR'!A:B,2,0)</f>
        <v>301080</v>
      </c>
      <c r="E21" s="450" t="str">
        <f>VLOOKUP(B21,'MAESTRA NO TOCAR'!A:C,3,0)</f>
        <v>EQUIPO VENOCLISIS EN Y REF MRC0005P</v>
      </c>
      <c r="F21" s="451"/>
      <c r="G21" s="8">
        <f>VLOOKUP(B21,'MAESTRA NO TOCAR'!A:D,4,0)</f>
        <v>1</v>
      </c>
      <c r="H21" s="8"/>
      <c r="I21" s="8"/>
      <c r="J21" s="9"/>
      <c r="K21" s="118"/>
      <c r="L21" s="8"/>
      <c r="M21" s="91"/>
      <c r="N21" s="92"/>
      <c r="O21" s="8"/>
      <c r="P21" s="8"/>
      <c r="Q21" s="8"/>
      <c r="R21" s="9"/>
    </row>
    <row r="22" spans="2:18" x14ac:dyDescent="0.3">
      <c r="B22" s="448">
        <v>22297</v>
      </c>
      <c r="C22" s="449"/>
      <c r="D22" s="8">
        <f>VLOOKUP(B22,'MAESTRA NO TOCAR'!A:B,2,0)</f>
        <v>300750</v>
      </c>
      <c r="E22" s="450" t="str">
        <f>VLOOKUP(B22,'MAESTRA NO TOCAR'!A:C,3,0)</f>
        <v>JERINGA DESECHABLE REF 308612 BD 3ML - 21G X 1 1/2 PULG</v>
      </c>
      <c r="F22" s="451"/>
      <c r="G22" s="8">
        <v>2</v>
      </c>
      <c r="H22" s="8"/>
      <c r="I22" s="8"/>
      <c r="J22" s="9"/>
      <c r="K22" s="118"/>
      <c r="L22" s="8"/>
      <c r="M22" s="91"/>
      <c r="N22" s="92"/>
      <c r="O22" s="8"/>
      <c r="P22" s="8"/>
      <c r="Q22" s="8"/>
      <c r="R22" s="9"/>
    </row>
    <row r="23" spans="2:18" x14ac:dyDescent="0.3">
      <c r="B23" s="448">
        <v>22071</v>
      </c>
      <c r="C23" s="449"/>
      <c r="D23" s="8">
        <f>VLOOKUP(B23,'MAESTRA NO TOCAR'!A:B,2,0)</f>
        <v>310186</v>
      </c>
      <c r="E23" s="450" t="str">
        <f>VLOOKUP(B23,'MAESTRA NO TOCAR'!A:C,3,0)</f>
        <v xml:space="preserve">JERINGA A 3 PARTES CON AGUJA  5ML </v>
      </c>
      <c r="F23" s="451"/>
      <c r="G23" s="8">
        <v>2</v>
      </c>
      <c r="H23" s="8"/>
      <c r="I23" s="8"/>
      <c r="J23" s="9"/>
      <c r="K23" s="118"/>
      <c r="L23" s="8"/>
      <c r="M23" s="91"/>
      <c r="N23" s="92"/>
      <c r="O23" s="8"/>
      <c r="P23" s="8"/>
      <c r="Q23" s="8"/>
      <c r="R23" s="9"/>
    </row>
    <row r="24" spans="2:18" ht="15" customHeight="1" thickBot="1" x14ac:dyDescent="0.35">
      <c r="B24" s="448">
        <v>22303</v>
      </c>
      <c r="C24" s="449"/>
      <c r="D24" s="8">
        <f>VLOOKUP(B24,'MAESTRA NO TOCAR'!A:B,2,0)</f>
        <v>300752</v>
      </c>
      <c r="E24" s="450" t="str">
        <f>VLOOKUP(B24,'MAESTRA NO TOCAR'!A:C,3,0)</f>
        <v>JERINGA DESECHABLE REF 302499 BD 10ML - 21G X 1 1/2</v>
      </c>
      <c r="F24" s="451"/>
      <c r="G24" s="8">
        <v>2</v>
      </c>
      <c r="H24" s="8"/>
      <c r="I24" s="8"/>
      <c r="J24" s="9"/>
      <c r="K24" s="118"/>
      <c r="L24" s="8"/>
      <c r="M24" s="91"/>
      <c r="N24" s="92"/>
      <c r="O24" s="119"/>
      <c r="P24" s="10"/>
      <c r="Q24" s="10"/>
      <c r="R24" s="11"/>
    </row>
    <row r="25" spans="2:18" ht="13.5" thickBot="1" x14ac:dyDescent="0.35">
      <c r="B25" s="448"/>
      <c r="C25" s="449"/>
      <c r="D25" s="8"/>
      <c r="E25" s="450"/>
      <c r="F25" s="451"/>
      <c r="G25" s="8"/>
      <c r="H25" s="8"/>
      <c r="I25" s="8"/>
      <c r="J25" s="9"/>
      <c r="K25" s="455" t="s">
        <v>110</v>
      </c>
      <c r="L25" s="456"/>
      <c r="M25" s="456"/>
      <c r="N25" s="456"/>
      <c r="O25" s="456"/>
      <c r="P25" s="456"/>
      <c r="Q25" s="456"/>
      <c r="R25" s="457"/>
    </row>
    <row r="26" spans="2:18" x14ac:dyDescent="0.3">
      <c r="B26" s="448">
        <v>383519</v>
      </c>
      <c r="C26" s="449"/>
      <c r="D26" s="8">
        <f>VLOOKUP(B26,'MAESTRA NO TOCAR'!A:B,2,0)</f>
        <v>105384</v>
      </c>
      <c r="E26" s="450" t="str">
        <f>VLOOKUP(B26,'MAESTRA NO TOCAR'!A:C,3,0)</f>
        <v>MIDAZOLAM 15MG/3ML(5MG/ML) SOL INY INST</v>
      </c>
      <c r="F26" s="451"/>
      <c r="G26" s="8">
        <v>1</v>
      </c>
      <c r="H26" s="8"/>
      <c r="I26" s="8"/>
      <c r="J26" s="9"/>
      <c r="K26" s="117">
        <v>383519</v>
      </c>
      <c r="L26" s="5">
        <f>VLOOKUP(K26,'MAESTRA NO TOCAR'!A:B,2,0)</f>
        <v>105384</v>
      </c>
      <c r="M26" s="97" t="str">
        <f>VLOOKUP(K26,'MAESTRA NO TOCAR'!A:C,3,0)</f>
        <v>MIDAZOLAM 15MG/3ML(5MG/ML) SOL INY INST</v>
      </c>
      <c r="N26" s="98"/>
      <c r="O26" s="143">
        <v>1</v>
      </c>
      <c r="P26" s="144"/>
      <c r="Q26" s="144"/>
      <c r="R26" s="145"/>
    </row>
    <row r="27" spans="2:18" x14ac:dyDescent="0.3">
      <c r="B27" s="448"/>
      <c r="C27" s="449"/>
      <c r="D27" s="8"/>
      <c r="E27" s="450"/>
      <c r="F27" s="451"/>
      <c r="G27" s="8"/>
      <c r="H27" s="10"/>
      <c r="I27" s="10"/>
      <c r="J27" s="11"/>
      <c r="K27" s="118">
        <v>162397</v>
      </c>
      <c r="L27" s="8">
        <f>VLOOKUP(K27,'MAESTRA NO TOCAR'!A:B,2,0)</f>
        <v>105312</v>
      </c>
      <c r="M27" s="91" t="str">
        <f>VLOOKUP(K27,'MAESTRA NO TOCAR'!A:C,3,0)</f>
        <v>FENTANILO 0.1MG/2ML(0.05MG/ML) SOL INY</v>
      </c>
      <c r="N27" s="92"/>
      <c r="O27" s="119">
        <v>1</v>
      </c>
      <c r="P27" s="10"/>
      <c r="Q27" s="10"/>
      <c r="R27" s="11"/>
    </row>
    <row r="28" spans="2:18" x14ac:dyDescent="0.3">
      <c r="B28" s="448"/>
      <c r="C28" s="449"/>
      <c r="D28" s="8"/>
      <c r="E28" s="450"/>
      <c r="F28" s="451"/>
      <c r="G28" s="8"/>
      <c r="H28" s="8"/>
      <c r="I28" s="8"/>
      <c r="J28" s="9"/>
      <c r="K28" s="118">
        <v>30164</v>
      </c>
      <c r="L28" s="8">
        <f>VLOOKUP(K28,'MAESTRA NO TOCAR'!A:B,2,0)</f>
        <v>100507</v>
      </c>
      <c r="M28" s="91" t="str">
        <f>VLOOKUP(K28,'MAESTRA NO TOCAR'!A:C,3,0)</f>
        <v>388908 MORFINA CLORHIDRATO 10MG/ML SOL INY 1ML</v>
      </c>
      <c r="N28" s="92"/>
      <c r="O28" s="119">
        <v>1</v>
      </c>
      <c r="P28" s="10"/>
      <c r="Q28" s="10"/>
      <c r="R28" s="11"/>
    </row>
    <row r="29" spans="2:18" ht="15.75" customHeight="1" x14ac:dyDescent="0.3">
      <c r="B29" s="448"/>
      <c r="C29" s="449"/>
      <c r="D29" s="8"/>
      <c r="E29" s="450"/>
      <c r="F29" s="451"/>
      <c r="G29" s="8"/>
      <c r="H29" s="8"/>
      <c r="I29" s="8"/>
      <c r="J29" s="9"/>
      <c r="K29" s="118">
        <v>122716</v>
      </c>
      <c r="L29" s="8">
        <f>VLOOKUP(K29,'MAESTRA NO TOCAR'!A:B,2,0)</f>
        <v>211300</v>
      </c>
      <c r="M29" s="91" t="str">
        <f>VLOOKUP(K29,'MAESTRA NO TOCAR'!A:C,3,0)</f>
        <v>OXYRAPID 10MG/ML SOL INY  CAJ X 5AMP X 1ML</v>
      </c>
      <c r="N29" s="92"/>
      <c r="O29" s="119">
        <v>1</v>
      </c>
      <c r="P29" s="10"/>
      <c r="Q29" s="10"/>
      <c r="R29" s="11"/>
    </row>
    <row r="30" spans="2:18" ht="15" customHeight="1" x14ac:dyDescent="0.3">
      <c r="B30" s="448"/>
      <c r="C30" s="449"/>
      <c r="D30" s="8"/>
      <c r="E30" s="450"/>
      <c r="F30" s="451"/>
      <c r="G30" s="8"/>
      <c r="H30" s="8"/>
      <c r="I30" s="8"/>
      <c r="J30" s="9"/>
      <c r="K30" s="118">
        <v>158717</v>
      </c>
      <c r="L30" s="8">
        <f>VLOOKUP(K30,'MAESTRA NO TOCAR'!A:B,2,0)</f>
        <v>213431</v>
      </c>
      <c r="M30" s="91" t="str">
        <f>VLOOKUP(K30,'MAESTRA NO TOCAR'!A:C,3,0)</f>
        <v>ULTIVA 2MG POLV INY  CAJ X 5VIAL</v>
      </c>
      <c r="N30" s="92"/>
      <c r="O30" s="119">
        <v>1</v>
      </c>
      <c r="P30" s="10"/>
      <c r="Q30" s="10"/>
      <c r="R30" s="11"/>
    </row>
    <row r="31" spans="2:18" x14ac:dyDescent="0.3">
      <c r="B31" s="448"/>
      <c r="C31" s="449"/>
      <c r="D31" s="8"/>
      <c r="E31" s="450"/>
      <c r="F31" s="451"/>
      <c r="G31" s="8"/>
      <c r="H31" s="8"/>
      <c r="I31" s="8"/>
      <c r="J31" s="9"/>
      <c r="K31" s="118">
        <v>168939</v>
      </c>
      <c r="L31" s="8">
        <f>VLOOKUP(K31,'MAESTRA NO TOCAR'!A:B,2,0)</f>
        <v>105394</v>
      </c>
      <c r="M31" s="91" t="str">
        <f>VLOOKUP(K31,'MAESTRA NO TOCAR'!A:C,3,0)</f>
        <v>CLINDAMICINA 600MG/4ML(150MG/ML) SOL INY INST</v>
      </c>
      <c r="N31" s="92"/>
      <c r="O31" s="119">
        <v>1</v>
      </c>
      <c r="P31" s="10"/>
      <c r="Q31" s="10"/>
      <c r="R31" s="11"/>
    </row>
    <row r="32" spans="2:18" x14ac:dyDescent="0.3">
      <c r="B32" s="448"/>
      <c r="C32" s="449"/>
      <c r="D32" s="8"/>
      <c r="E32" s="450"/>
      <c r="F32" s="451"/>
      <c r="G32" s="8"/>
      <c r="H32" s="8"/>
      <c r="I32" s="8"/>
      <c r="J32" s="9"/>
      <c r="K32" s="118">
        <v>51736</v>
      </c>
      <c r="L32" s="8">
        <f>VLOOKUP(K32,'MAESTRA NO TOCAR'!A:B,2,0)</f>
        <v>101533</v>
      </c>
      <c r="M32" s="91" t="str">
        <f>VLOOKUP(K32,'MAESTRA NO TOCAR'!A:C,3,0)</f>
        <v>DICLOFENACO 75MG/3ML(25MG/ML) SOL INY INST</v>
      </c>
      <c r="N32" s="92"/>
      <c r="O32" s="119">
        <v>1</v>
      </c>
      <c r="P32" s="10"/>
      <c r="Q32" s="10"/>
      <c r="R32" s="11"/>
    </row>
    <row r="33" spans="2:18" x14ac:dyDescent="0.3">
      <c r="B33" s="448"/>
      <c r="C33" s="449"/>
      <c r="D33" s="8"/>
      <c r="E33" s="450"/>
      <c r="F33" s="451"/>
      <c r="G33" s="8"/>
      <c r="H33" s="8"/>
      <c r="I33" s="8"/>
      <c r="J33" s="9"/>
      <c r="K33" s="118">
        <v>123968</v>
      </c>
      <c r="L33" s="8">
        <f>VLOOKUP(K33,'MAESTRA NO TOCAR'!A:B,2,0)</f>
        <v>211644</v>
      </c>
      <c r="M33" s="91" t="str">
        <f>VLOOKUP(K33,'MAESTRA NO TOCAR'!A:C,3,0)</f>
        <v>BACTRODERM 10% SOL TOP INST FCO X 60ML</v>
      </c>
      <c r="N33" s="92"/>
      <c r="O33" s="119"/>
      <c r="P33" s="10"/>
      <c r="Q33" s="10"/>
      <c r="R33" s="11"/>
    </row>
    <row r="34" spans="2:18" ht="13.5" thickBot="1" x14ac:dyDescent="0.35">
      <c r="B34" s="448"/>
      <c r="C34" s="449"/>
      <c r="D34" s="8"/>
      <c r="E34" s="450"/>
      <c r="F34" s="451"/>
      <c r="G34" s="119"/>
      <c r="H34" s="10"/>
      <c r="I34" s="10"/>
      <c r="J34" s="11"/>
      <c r="K34" s="118">
        <v>30766</v>
      </c>
      <c r="L34" s="8">
        <f>VLOOKUP(K34,'MAESTRA NO TOCAR'!A:B,2,0)</f>
        <v>200748</v>
      </c>
      <c r="M34" s="91" t="str">
        <f>VLOOKUP(K34,'MAESTRA NO TOCAR'!A:C,3,0)</f>
        <v>IODIGER ESPUMA 8% ESPUM TOP  FCO X 120ML</v>
      </c>
      <c r="N34" s="92"/>
      <c r="O34" s="119"/>
      <c r="P34" s="10"/>
      <c r="Q34" s="10"/>
      <c r="R34" s="11"/>
    </row>
    <row r="35" spans="2:18" ht="15" customHeight="1" thickBot="1" x14ac:dyDescent="0.35">
      <c r="B35" s="466" t="s">
        <v>71</v>
      </c>
      <c r="C35" s="467"/>
      <c r="D35" s="468"/>
      <c r="E35" s="59"/>
      <c r="F35" s="59"/>
      <c r="G35" s="60"/>
      <c r="H35" s="60"/>
      <c r="I35" s="60"/>
      <c r="J35" s="61"/>
      <c r="K35" s="118">
        <v>19515</v>
      </c>
      <c r="L35" s="8">
        <f>VLOOKUP(K35,'MAESTRA NO TOCAR'!A:B,2,0)</f>
        <v>200998</v>
      </c>
      <c r="M35" s="91" t="str">
        <f>VLOOKUP(K35,'MAESTRA NO TOCAR'!A:C,3,0)</f>
        <v>KENACORT AIA 50MG/5ML(10MG/ML) SUSP INY</v>
      </c>
      <c r="N35" s="92"/>
      <c r="O35" s="119"/>
      <c r="P35" s="10"/>
      <c r="Q35" s="10"/>
      <c r="R35" s="11"/>
    </row>
    <row r="36" spans="2:18" x14ac:dyDescent="0.3">
      <c r="B36" s="469" t="s">
        <v>37</v>
      </c>
      <c r="C36" s="470"/>
      <c r="D36" s="470"/>
      <c r="E36" s="470"/>
      <c r="F36" s="470"/>
      <c r="G36" s="470"/>
      <c r="H36" s="470"/>
      <c r="I36" s="470"/>
      <c r="J36" s="471"/>
      <c r="K36" s="118">
        <v>388781</v>
      </c>
      <c r="L36" s="8">
        <f>VLOOKUP(K36,'MAESTRA NO TOCAR'!A:B,2,0)</f>
        <v>310713</v>
      </c>
      <c r="M36" s="91" t="str">
        <f>VLOOKUP(K36,'MAESTRA NO TOCAR'!A:C,3,0)</f>
        <v>QUIRUCIDAL (0.05+4)% SOL TOP CAJ X 24FCO X 120ML</v>
      </c>
      <c r="N36" s="92"/>
      <c r="O36" s="119">
        <v>1</v>
      </c>
      <c r="P36" s="10"/>
      <c r="Q36" s="10"/>
      <c r="R36" s="11"/>
    </row>
    <row r="37" spans="2:18" ht="15" customHeight="1" thickBot="1" x14ac:dyDescent="0.35">
      <c r="B37" s="472"/>
      <c r="C37" s="473"/>
      <c r="D37" s="473"/>
      <c r="E37" s="473"/>
      <c r="F37" s="473"/>
      <c r="G37" s="473"/>
      <c r="H37" s="473"/>
      <c r="I37" s="473"/>
      <c r="J37" s="474"/>
      <c r="K37" s="118">
        <v>388785</v>
      </c>
      <c r="L37" s="8">
        <f>VLOOKUP(K37,'MAESTRA NO TOCAR'!A:B,2,0)</f>
        <v>301791</v>
      </c>
      <c r="M37" s="91" t="str">
        <f>VLOOKUP(K37,'MAESTRA NO TOCAR'!A:C,3,0)</f>
        <v>QUIRUCIDAL VERDE (1+4)% JAB LIQ 120ML</v>
      </c>
      <c r="N37" s="92"/>
      <c r="O37" s="119">
        <v>1</v>
      </c>
      <c r="P37" s="10"/>
      <c r="Q37" s="10"/>
      <c r="R37" s="11"/>
    </row>
    <row r="38" spans="2:18" x14ac:dyDescent="0.3">
      <c r="B38" s="469" t="s">
        <v>38</v>
      </c>
      <c r="C38" s="470"/>
      <c r="D38" s="470"/>
      <c r="E38" s="470"/>
      <c r="F38" s="470"/>
      <c r="G38" s="470"/>
      <c r="H38" s="470"/>
      <c r="I38" s="470"/>
      <c r="J38" s="471"/>
      <c r="K38" s="118">
        <v>22002</v>
      </c>
      <c r="L38" s="8">
        <f>VLOOKUP(K38,'MAESTRA NO TOCAR'!A:B,2,0)</f>
        <v>203253</v>
      </c>
      <c r="M38" s="91" t="str">
        <f>VLOOKUP(K38,'MAESTRA NO TOCAR'!A:C,3,0)</f>
        <v>ROXICAINA CE 200MG/20ML(1%)+1:200000 SOL INY  FCO X 20ML</v>
      </c>
      <c r="N38" s="92"/>
      <c r="O38" s="119"/>
      <c r="P38" s="10"/>
      <c r="Q38" s="10"/>
      <c r="R38" s="11"/>
    </row>
    <row r="39" spans="2:18" ht="13.5" thickBot="1" x14ac:dyDescent="0.35">
      <c r="B39" s="472"/>
      <c r="C39" s="473"/>
      <c r="D39" s="473"/>
      <c r="E39" s="473"/>
      <c r="F39" s="473"/>
      <c r="G39" s="473"/>
      <c r="H39" s="473"/>
      <c r="I39" s="473"/>
      <c r="J39" s="474"/>
      <c r="K39" s="125">
        <v>22004</v>
      </c>
      <c r="L39" s="17">
        <f>VLOOKUP(K39,'MAESTRA NO TOCAR'!A:B,2,0)</f>
        <v>203255</v>
      </c>
      <c r="M39" s="101" t="str">
        <f>VLOOKUP(K39,'MAESTRA NO TOCAR'!A:C,3,0)</f>
        <v>ROXICAINA CE 400MG/20ML(2%)+1:200000 SOL INY  FCO X 20ML</v>
      </c>
      <c r="N39" s="102"/>
      <c r="O39" s="146"/>
      <c r="P39" s="147"/>
      <c r="Q39" s="147"/>
      <c r="R39" s="148"/>
    </row>
  </sheetData>
  <mergeCells count="74">
    <mergeCell ref="G9:I9"/>
    <mergeCell ref="B35:D35"/>
    <mergeCell ref="B36:J37"/>
    <mergeCell ref="B38:J39"/>
    <mergeCell ref="B34:C34"/>
    <mergeCell ref="E34:F34"/>
    <mergeCell ref="G11:I11"/>
    <mergeCell ref="B13:C13"/>
    <mergeCell ref="E13:F13"/>
    <mergeCell ref="B14:C14"/>
    <mergeCell ref="E14:F14"/>
    <mergeCell ref="B11:D11"/>
    <mergeCell ref="E11:F11"/>
    <mergeCell ref="B22:C22"/>
    <mergeCell ref="E22:F22"/>
    <mergeCell ref="B19:C19"/>
    <mergeCell ref="K10:M10"/>
    <mergeCell ref="C7:D7"/>
    <mergeCell ref="B8:D8"/>
    <mergeCell ref="E8:F9"/>
    <mergeCell ref="F4:M5"/>
    <mergeCell ref="K7:L7"/>
    <mergeCell ref="G10:I10"/>
    <mergeCell ref="B10:D10"/>
    <mergeCell ref="E10:F10"/>
    <mergeCell ref="J8:M8"/>
    <mergeCell ref="F6:R6"/>
    <mergeCell ref="N7:R7"/>
    <mergeCell ref="N8:R8"/>
    <mergeCell ref="O9:R9"/>
    <mergeCell ref="F7:I7"/>
    <mergeCell ref="G8:I8"/>
    <mergeCell ref="O10:R10"/>
    <mergeCell ref="J11:M11"/>
    <mergeCell ref="N11:R11"/>
    <mergeCell ref="B12:R12"/>
    <mergeCell ref="B21:C21"/>
    <mergeCell ref="E21:F21"/>
    <mergeCell ref="B18:C18"/>
    <mergeCell ref="E18:F18"/>
    <mergeCell ref="B15:C15"/>
    <mergeCell ref="E15:F15"/>
    <mergeCell ref="B16:C16"/>
    <mergeCell ref="E16:F16"/>
    <mergeCell ref="M13:N13"/>
    <mergeCell ref="M14:N14"/>
    <mergeCell ref="B17:C17"/>
    <mergeCell ref="E17:F17"/>
    <mergeCell ref="E19:F19"/>
    <mergeCell ref="B20:C20"/>
    <mergeCell ref="E20:F20"/>
    <mergeCell ref="B28:C28"/>
    <mergeCell ref="E28:F28"/>
    <mergeCell ref="B29:C29"/>
    <mergeCell ref="E29:F29"/>
    <mergeCell ref="B23:C23"/>
    <mergeCell ref="E23:F23"/>
    <mergeCell ref="B24:C24"/>
    <mergeCell ref="K25:R25"/>
    <mergeCell ref="B33:C33"/>
    <mergeCell ref="E33:F33"/>
    <mergeCell ref="E24:F24"/>
    <mergeCell ref="B30:C30"/>
    <mergeCell ref="E30:F30"/>
    <mergeCell ref="B31:C31"/>
    <mergeCell ref="E31:F31"/>
    <mergeCell ref="B25:C25"/>
    <mergeCell ref="E25:F25"/>
    <mergeCell ref="B26:C26"/>
    <mergeCell ref="E26:F26"/>
    <mergeCell ref="B32:C32"/>
    <mergeCell ref="E32:F32"/>
    <mergeCell ref="B27:C27"/>
    <mergeCell ref="E27:F27"/>
  </mergeCells>
  <printOptions horizontalCentered="1" verticalCentered="1"/>
  <pageMargins left="0" right="0" top="0" bottom="0" header="0" footer="0"/>
  <pageSetup paperSize="9" scale="7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R87"/>
  <sheetViews>
    <sheetView zoomScale="70" zoomScaleNormal="70" workbookViewId="0">
      <selection activeCell="K14" sqref="K14"/>
    </sheetView>
  </sheetViews>
  <sheetFormatPr baseColWidth="10" defaultColWidth="47.81640625" defaultRowHeight="17.5" x14ac:dyDescent="0.35"/>
  <cols>
    <col min="1" max="1" width="14.1796875" style="1" customWidth="1"/>
    <col min="2" max="2" width="10.81640625" style="69" customWidth="1"/>
    <col min="3" max="3" width="8.453125" style="1" customWidth="1"/>
    <col min="4" max="4" width="13.26953125" style="1" customWidth="1"/>
    <col min="5" max="5" width="55.26953125" style="68" customWidth="1"/>
    <col min="6" max="7" width="5" style="1" customWidth="1"/>
    <col min="8" max="8" width="5.453125" style="1" customWidth="1"/>
    <col min="9" max="9" width="5" style="1" customWidth="1"/>
    <col min="10" max="10" width="2.453125" style="2" customWidth="1"/>
    <col min="11" max="11" width="10.453125" style="74" customWidth="1"/>
    <col min="12" max="12" width="8.81640625" style="1" customWidth="1"/>
    <col min="13" max="13" width="22.81640625" style="1" customWidth="1"/>
    <col min="14" max="14" width="39.54296875" style="1" customWidth="1"/>
    <col min="15" max="18" width="5" style="1" customWidth="1"/>
    <col min="19" max="16384" width="47.81640625" style="1"/>
  </cols>
  <sheetData>
    <row r="1" spans="1:18" ht="13" x14ac:dyDescent="0.3">
      <c r="B1" s="23"/>
      <c r="C1" s="23"/>
      <c r="E1" s="1"/>
      <c r="J1" s="1"/>
      <c r="K1" s="1"/>
    </row>
    <row r="2" spans="1:18" ht="13" x14ac:dyDescent="0.3">
      <c r="B2" s="23"/>
      <c r="C2" s="23"/>
      <c r="E2" s="1"/>
      <c r="J2" s="1"/>
      <c r="K2" s="1"/>
    </row>
    <row r="3" spans="1:18" ht="12.75" customHeight="1" x14ac:dyDescent="0.3">
      <c r="B3" s="23"/>
      <c r="C3" s="23"/>
      <c r="E3" s="1"/>
      <c r="G3" s="40"/>
      <c r="H3" s="40"/>
      <c r="I3" s="40"/>
      <c r="J3" s="40"/>
      <c r="K3" s="40"/>
      <c r="L3" s="40"/>
      <c r="M3" s="40"/>
    </row>
    <row r="4" spans="1:18" ht="12.75" customHeight="1" x14ac:dyDescent="0.3">
      <c r="B4" s="23"/>
      <c r="C4" s="23"/>
      <c r="E4" s="475" t="s">
        <v>26</v>
      </c>
      <c r="F4" s="475"/>
      <c r="G4" s="475"/>
      <c r="H4" s="475"/>
      <c r="I4" s="475"/>
      <c r="J4" s="475"/>
      <c r="K4" s="475"/>
      <c r="L4" s="475"/>
      <c r="M4" s="475"/>
    </row>
    <row r="5" spans="1:18" ht="12.75" customHeight="1" thickBot="1" x14ac:dyDescent="0.35">
      <c r="B5" s="23"/>
      <c r="C5" s="23"/>
      <c r="E5" s="438" t="s">
        <v>507</v>
      </c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</row>
    <row r="6" spans="1:18" ht="28.5" thickBot="1" x14ac:dyDescent="0.35">
      <c r="B6" s="105" t="s">
        <v>17</v>
      </c>
      <c r="C6" s="476">
        <f ca="1">TODAY()+1</f>
        <v>44810</v>
      </c>
      <c r="D6" s="477"/>
      <c r="E6" s="106" t="s">
        <v>16</v>
      </c>
      <c r="F6" s="382"/>
      <c r="G6" s="383"/>
      <c r="H6" s="383"/>
      <c r="I6" s="383"/>
      <c r="J6" s="129" t="s">
        <v>111</v>
      </c>
      <c r="K6" s="423"/>
      <c r="L6" s="424"/>
      <c r="M6" s="62" t="s">
        <v>39</v>
      </c>
      <c r="N6" s="452"/>
      <c r="O6" s="453"/>
      <c r="P6" s="453"/>
      <c r="Q6" s="453"/>
      <c r="R6" s="454"/>
    </row>
    <row r="7" spans="1:18" ht="15" customHeight="1" thickBot="1" x14ac:dyDescent="0.35">
      <c r="B7" s="488" t="s">
        <v>18</v>
      </c>
      <c r="C7" s="489"/>
      <c r="D7" s="489"/>
      <c r="E7" s="490"/>
      <c r="F7" s="491"/>
      <c r="G7" s="511" t="s">
        <v>15</v>
      </c>
      <c r="H7" s="512"/>
      <c r="I7" s="513"/>
      <c r="J7" s="130"/>
      <c r="K7" s="130"/>
      <c r="L7" s="130"/>
      <c r="M7" s="131"/>
      <c r="N7" s="494" t="s">
        <v>115</v>
      </c>
      <c r="O7" s="495"/>
      <c r="P7" s="495"/>
      <c r="Q7" s="495"/>
      <c r="R7" s="496"/>
    </row>
    <row r="8" spans="1:18" ht="13" x14ac:dyDescent="0.3">
      <c r="B8" s="33"/>
      <c r="C8" s="24"/>
      <c r="D8" s="24"/>
      <c r="E8" s="492"/>
      <c r="F8" s="493"/>
      <c r="G8" s="514" t="s">
        <v>23</v>
      </c>
      <c r="H8" s="515"/>
      <c r="I8" s="516"/>
      <c r="J8" s="36"/>
      <c r="K8" s="39"/>
      <c r="L8" s="39"/>
      <c r="M8" s="39"/>
      <c r="N8" s="107" t="s">
        <v>28</v>
      </c>
      <c r="O8" s="497"/>
      <c r="P8" s="497"/>
      <c r="Q8" s="497"/>
      <c r="R8" s="498"/>
    </row>
    <row r="9" spans="1:18" ht="13" x14ac:dyDescent="0.3">
      <c r="B9" s="505" t="s">
        <v>29</v>
      </c>
      <c r="C9" s="506"/>
      <c r="D9" s="506"/>
      <c r="E9" s="507"/>
      <c r="F9" s="508"/>
      <c r="G9" s="517" t="s">
        <v>24</v>
      </c>
      <c r="H9" s="518"/>
      <c r="I9" s="519"/>
      <c r="J9" s="26"/>
      <c r="K9" s="480"/>
      <c r="L9" s="480"/>
      <c r="M9" s="481"/>
      <c r="N9" s="107" t="s">
        <v>20</v>
      </c>
      <c r="O9" s="497"/>
      <c r="P9" s="497"/>
      <c r="Q9" s="497"/>
      <c r="R9" s="498"/>
    </row>
    <row r="10" spans="1:18" ht="13.5" customHeight="1" thickBot="1" x14ac:dyDescent="0.35">
      <c r="B10" s="482" t="s">
        <v>19</v>
      </c>
      <c r="C10" s="483"/>
      <c r="D10" s="483"/>
      <c r="E10" s="484"/>
      <c r="F10" s="485"/>
      <c r="G10" s="520" t="s">
        <v>30</v>
      </c>
      <c r="H10" s="521"/>
      <c r="I10" s="522"/>
      <c r="J10" s="486"/>
      <c r="K10" s="486"/>
      <c r="L10" s="486"/>
      <c r="M10" s="487"/>
      <c r="N10" s="509" t="s">
        <v>61</v>
      </c>
      <c r="O10" s="483"/>
      <c r="P10" s="483"/>
      <c r="Q10" s="483"/>
      <c r="R10" s="510"/>
    </row>
    <row r="11" spans="1:18" ht="21" customHeight="1" thickBot="1" x14ac:dyDescent="0.35">
      <c r="B11" s="499" t="s">
        <v>112</v>
      </c>
      <c r="C11" s="499"/>
      <c r="D11" s="499"/>
      <c r="E11" s="499"/>
      <c r="F11" s="499"/>
      <c r="G11" s="499"/>
      <c r="H11" s="499"/>
      <c r="I11" s="499"/>
      <c r="J11" s="499"/>
      <c r="K11" s="499"/>
      <c r="L11" s="499"/>
      <c r="M11" s="499"/>
      <c r="N11" s="499"/>
      <c r="O11" s="499"/>
      <c r="P11" s="499"/>
      <c r="Q11" s="499"/>
      <c r="R11" s="499"/>
    </row>
    <row r="12" spans="1:18" s="23" customFormat="1" ht="15.75" customHeight="1" thickBot="1" x14ac:dyDescent="0.35">
      <c r="A12" s="1"/>
      <c r="B12" s="159" t="s">
        <v>0</v>
      </c>
      <c r="C12" s="108" t="s">
        <v>1</v>
      </c>
      <c r="D12" s="500" t="s">
        <v>31</v>
      </c>
      <c r="E12" s="641"/>
      <c r="F12" s="19" t="s">
        <v>2</v>
      </c>
      <c r="G12" s="19" t="s">
        <v>3</v>
      </c>
      <c r="H12" s="19" t="s">
        <v>4</v>
      </c>
      <c r="I12" s="20" t="s">
        <v>5</v>
      </c>
      <c r="J12" s="20" t="s">
        <v>5</v>
      </c>
      <c r="K12" s="22" t="s">
        <v>0</v>
      </c>
      <c r="L12" s="22" t="s">
        <v>1</v>
      </c>
      <c r="M12" s="502" t="s">
        <v>31</v>
      </c>
      <c r="N12" s="501"/>
      <c r="O12" s="170" t="s">
        <v>2</v>
      </c>
      <c r="P12" s="170" t="s">
        <v>3</v>
      </c>
      <c r="Q12" s="170" t="s">
        <v>4</v>
      </c>
      <c r="R12" s="171" t="s">
        <v>5</v>
      </c>
    </row>
    <row r="13" spans="1:18" ht="25" customHeight="1" x14ac:dyDescent="0.45">
      <c r="A13" s="23"/>
      <c r="B13" s="70">
        <v>23326</v>
      </c>
      <c r="C13" s="65">
        <f>VLOOKUP(B13,'MAESTRA NO TOCAR'!A:B,2,0)</f>
        <v>310326</v>
      </c>
      <c r="D13" s="623" t="str">
        <f>VLOOKUP(B13,'MAESTRA NO TOCAR'!A:C,3,0)</f>
        <v>SUTURA ACERO ACIFLEX 5 CCS 45CM  REF M653G</v>
      </c>
      <c r="E13" s="624"/>
      <c r="F13" s="4"/>
      <c r="G13" s="5"/>
      <c r="H13" s="5"/>
      <c r="I13" s="6"/>
      <c r="K13" s="151">
        <v>23301</v>
      </c>
      <c r="L13" s="152">
        <f>VLOOKUP(K13,'MAESTRA NO TOCAR'!A:B,2,0)</f>
        <v>301534</v>
      </c>
      <c r="M13" s="623" t="str">
        <f>VLOOKUP(K13,'MAESTRA NO TOCAR'!A:C,3,0)</f>
        <v>VICRYL 0 CT-1 90CM REF REF J346H 90CM VIOLETA</v>
      </c>
      <c r="N13" s="624"/>
      <c r="O13" s="4"/>
      <c r="P13" s="5"/>
      <c r="Q13" s="5"/>
      <c r="R13" s="6"/>
    </row>
    <row r="14" spans="1:18" ht="25" customHeight="1" x14ac:dyDescent="0.45">
      <c r="B14" s="70">
        <v>23330</v>
      </c>
      <c r="C14" s="65">
        <f>VLOOKUP(B14,'MAESTRA NO TOCAR'!A:B,2,0)</f>
        <v>310327</v>
      </c>
      <c r="D14" s="621" t="str">
        <f>VLOOKUP(B14,'MAESTRA NO TOCAR'!A:C,3,0)</f>
        <v>CAPROFYL 2-0 CT-1 90 C REF CF923T 90 CM VIOLETA</v>
      </c>
      <c r="E14" s="622"/>
      <c r="F14" s="7"/>
      <c r="G14" s="8"/>
      <c r="H14" s="8"/>
      <c r="I14" s="9"/>
      <c r="K14" s="70">
        <v>59920</v>
      </c>
      <c r="L14" s="65">
        <f>VLOOKUP(K14,'MAESTRA NO TOCAR'!A:B,2,0)</f>
        <v>317607</v>
      </c>
      <c r="M14" s="621" t="str">
        <f>VLOOKUP(K14,'MAESTRA NO TOCAR'!A:C,3,0)</f>
        <v>VICRYL 0 CT-1 90CM REF XYVCP346H 90CM VIOLETA</v>
      </c>
      <c r="N14" s="622"/>
      <c r="O14" s="7"/>
      <c r="P14" s="8"/>
      <c r="Q14" s="8"/>
      <c r="R14" s="9"/>
    </row>
    <row r="15" spans="1:18" ht="25" customHeight="1" x14ac:dyDescent="0.45">
      <c r="B15" s="70">
        <v>36591</v>
      </c>
      <c r="C15" s="65">
        <f>VLOOKUP(B15,'MAESTRA NO TOCAR'!A:B,2,0)</f>
        <v>319510</v>
      </c>
      <c r="D15" s="621" t="str">
        <f>VLOOKUP(B15,'MAESTRA NO TOCAR'!A:C,3,0)</f>
        <v>CAPROFYL 2-0 SH 70 CM REF CF123T 70 CM VIOLETA</v>
      </c>
      <c r="E15" s="622"/>
      <c r="F15" s="7"/>
      <c r="G15" s="8"/>
      <c r="H15" s="8"/>
      <c r="I15" s="9"/>
      <c r="K15" s="70">
        <v>158518</v>
      </c>
      <c r="L15" s="65">
        <f>VLOOKUP(K15,'MAESTRA NO TOCAR'!A:B,2,0)</f>
        <v>353761</v>
      </c>
      <c r="M15" s="621" t="str">
        <f>VLOOKUP(K15,'MAESTRA NO TOCAR'!A:C,3,0)</f>
        <v>VICRYL 1 CT-1 REF XYVCP347H 90CM VIOLETA</v>
      </c>
      <c r="N15" s="622"/>
      <c r="O15" s="7"/>
      <c r="P15" s="8"/>
      <c r="Q15" s="8"/>
      <c r="R15" s="9"/>
    </row>
    <row r="16" spans="1:18" ht="25" customHeight="1" thickBot="1" x14ac:dyDescent="0.5">
      <c r="B16" s="71">
        <v>23331</v>
      </c>
      <c r="C16" s="84">
        <f>VLOOKUP(B16,'MAESTRA NO TOCAR'!A:B,2,0)</f>
        <v>306185</v>
      </c>
      <c r="D16" s="625" t="str">
        <f>VLOOKUP(B16,'MAESTRA NO TOCAR'!A:C,3,0)</f>
        <v>CAPROFYL 3-0 SH 70 CM REF CF122T 70 CM VIOLETA</v>
      </c>
      <c r="E16" s="626"/>
      <c r="F16" s="149"/>
      <c r="G16" s="17"/>
      <c r="H16" s="17"/>
      <c r="I16" s="18"/>
      <c r="K16" s="70"/>
      <c r="L16" s="65">
        <f>VLOOKUP(K16,'MAESTRA NO TOCAR'!A:B,2,0)</f>
        <v>0</v>
      </c>
      <c r="M16" s="621"/>
      <c r="N16" s="622"/>
      <c r="O16" s="7"/>
      <c r="P16" s="8"/>
      <c r="Q16" s="8"/>
      <c r="R16" s="9"/>
    </row>
    <row r="17" spans="2:18" ht="23.15" customHeight="1" thickBot="1" x14ac:dyDescent="0.65">
      <c r="B17" s="639" t="s">
        <v>89</v>
      </c>
      <c r="C17" s="640"/>
      <c r="D17" s="640"/>
      <c r="E17" s="640"/>
      <c r="F17" s="170" t="s">
        <v>2</v>
      </c>
      <c r="G17" s="170" t="s">
        <v>3</v>
      </c>
      <c r="H17" s="170" t="s">
        <v>4</v>
      </c>
      <c r="I17" s="171" t="s">
        <v>5</v>
      </c>
      <c r="K17" s="70">
        <v>60297</v>
      </c>
      <c r="L17" s="65">
        <f>VLOOKUP(K17,'MAESTRA NO TOCAR'!A:B,2,0)</f>
        <v>315504</v>
      </c>
      <c r="M17" s="621" t="str">
        <f>VLOOKUP(K17,'MAESTRA NO TOCAR'!A:C,3,0)</f>
        <v>VICRYL 2-0 CT-1 REF XYVCP345H 90CM VIOLETA</v>
      </c>
      <c r="N17" s="622"/>
      <c r="O17" s="7"/>
      <c r="P17" s="8"/>
      <c r="Q17" s="8"/>
      <c r="R17" s="9"/>
    </row>
    <row r="18" spans="2:18" ht="23.15" customHeight="1" x14ac:dyDescent="0.45">
      <c r="B18" s="155">
        <v>23182</v>
      </c>
      <c r="C18" s="156">
        <f>VLOOKUP(B18,'MAESTRA NO TOCAR'!A:B,2,0)</f>
        <v>310284</v>
      </c>
      <c r="D18" s="627" t="str">
        <f>VLOOKUP(B18,'MAESTRA NO TOCAR'!A:C,3,0)</f>
        <v>CATGUT CROMADO 1 CT-1 REF 925T 90CM MARRON</v>
      </c>
      <c r="E18" s="628"/>
      <c r="F18" s="4"/>
      <c r="G18" s="5"/>
      <c r="H18" s="5"/>
      <c r="I18" s="6"/>
      <c r="K18" s="70">
        <v>59930</v>
      </c>
      <c r="L18" s="65">
        <f>VLOOKUP(K18,'MAESTRA NO TOCAR'!A:B,2,0)</f>
        <v>316854</v>
      </c>
      <c r="M18" s="621" t="str">
        <f>VLOOKUP(K18,'MAESTRA NO TOCAR'!A:C,3,0)</f>
        <v>VICRYL 2-0 SH REF XYVCP317H 70CM VIOLETA</v>
      </c>
      <c r="N18" s="622"/>
      <c r="O18" s="7"/>
      <c r="P18" s="8"/>
      <c r="Q18" s="8"/>
      <c r="R18" s="9"/>
    </row>
    <row r="19" spans="2:18" ht="25" customHeight="1" x14ac:dyDescent="0.45">
      <c r="B19" s="70">
        <v>23184</v>
      </c>
      <c r="C19" s="65">
        <f>VLOOKUP(B19,'MAESTRA NO TOCAR'!A:B,2,0)</f>
        <v>301265</v>
      </c>
      <c r="D19" s="621" t="str">
        <f>VLOOKUP(B19,'MAESTRA NO TOCAR'!A:C,3,0)</f>
        <v>CATGUT CROMADO 2-0 CT-1 REF 923T 90CM MARRON</v>
      </c>
      <c r="E19" s="622"/>
      <c r="F19" s="7"/>
      <c r="G19" s="8"/>
      <c r="H19" s="8"/>
      <c r="I19" s="9"/>
      <c r="K19" s="70">
        <v>158519</v>
      </c>
      <c r="L19" s="65">
        <f>VLOOKUP(K19,'MAESTRA NO TOCAR'!A:B,2,0)</f>
        <v>353762</v>
      </c>
      <c r="M19" s="182" t="str">
        <f>VLOOKUP(K19,'MAESTRA NO TOCAR'!A:C,3,0)</f>
        <v>VICRYL 3-0 SH PLUS REF XYVCP316H 70CM VIOLETA</v>
      </c>
      <c r="N19" s="183"/>
      <c r="O19" s="7"/>
      <c r="P19" s="8"/>
      <c r="Q19" s="8"/>
      <c r="R19" s="9"/>
    </row>
    <row r="20" spans="2:18" ht="23.15" customHeight="1" x14ac:dyDescent="0.45">
      <c r="B20" s="70">
        <v>23186</v>
      </c>
      <c r="C20" s="65">
        <f>VLOOKUP(B20,'MAESTRA NO TOCAR'!A:B,2,0)</f>
        <v>310285</v>
      </c>
      <c r="D20" s="621" t="str">
        <f>VLOOKUP(B20,'MAESTRA NO TOCAR'!A:C,3,0)</f>
        <v>CATGUT CROMADO 2-0 SH 7 REF G123T 70CM MARRON</v>
      </c>
      <c r="E20" s="622"/>
      <c r="F20" s="7"/>
      <c r="G20" s="8"/>
      <c r="H20" s="8"/>
      <c r="I20" s="9"/>
      <c r="K20" s="70">
        <v>23315</v>
      </c>
      <c r="L20" s="65">
        <f>VLOOKUP(K20,'MAESTRA NO TOCAR'!A:B,2,0)</f>
        <v>301545</v>
      </c>
      <c r="M20" s="182" t="str">
        <f>VLOOKUP(K20,'MAESTRA NO TOCAR'!A:C,3,0)</f>
        <v>VICRYL 4-0 P-3 45CM REF REF JP494G 45CM VIOLETA</v>
      </c>
      <c r="N20" s="183"/>
      <c r="O20" s="7"/>
      <c r="P20" s="8"/>
      <c r="Q20" s="8"/>
      <c r="R20" s="9"/>
    </row>
    <row r="21" spans="2:18" ht="23.15" customHeight="1" x14ac:dyDescent="0.45">
      <c r="B21" s="70">
        <v>23189</v>
      </c>
      <c r="C21" s="65">
        <f>VLOOKUP(B21,'MAESTRA NO TOCAR'!A:B,2,0)</f>
        <v>310286</v>
      </c>
      <c r="D21" s="621" t="str">
        <f>VLOOKUP(B21,'MAESTRA NO TOCAR'!A:C,3,0)</f>
        <v>CATGUT CROMADO 3-0 SH REF G122T  70CM MARRON</v>
      </c>
      <c r="E21" s="622"/>
      <c r="F21" s="7"/>
      <c r="G21" s="8"/>
      <c r="H21" s="8"/>
      <c r="I21" s="9"/>
      <c r="K21" s="70">
        <v>23316</v>
      </c>
      <c r="L21" s="65">
        <f>VLOOKUP(K21,'MAESTRA NO TOCAR'!A:B,2,0)</f>
        <v>319343</v>
      </c>
      <c r="M21" s="182" t="str">
        <f>VLOOKUP(K21,'MAESTRA NO TOCAR'!A:C,3,0)</f>
        <v>VICRYL 4-0 RAPID PS-2 REF VR9922G 75CM VIOLETA</v>
      </c>
      <c r="N21" s="183"/>
      <c r="O21" s="7"/>
      <c r="P21" s="8"/>
      <c r="Q21" s="8"/>
      <c r="R21" s="9"/>
    </row>
    <row r="22" spans="2:18" ht="23.15" customHeight="1" x14ac:dyDescent="0.45">
      <c r="B22" s="70">
        <v>23191</v>
      </c>
      <c r="C22" s="65">
        <f>VLOOKUP(B22,'MAESTRA NO TOCAR'!A:B,2,0)</f>
        <v>310287</v>
      </c>
      <c r="D22" s="621" t="str">
        <f>VLOOKUP(B22,'MAESTRA NO TOCAR'!A:C,3,0)</f>
        <v>CATGUT CROMADO 4-0 RB-1 REF U203T  70CM MARRON</v>
      </c>
      <c r="E22" s="622"/>
      <c r="F22" s="7"/>
      <c r="G22" s="8"/>
      <c r="H22" s="8"/>
      <c r="I22" s="9"/>
      <c r="K22" s="70">
        <v>23313</v>
      </c>
      <c r="L22" s="65">
        <f>VLOOKUP(K22,'MAESTRA NO TOCAR'!A:B,2,0)</f>
        <v>301542</v>
      </c>
      <c r="M22" s="182" t="str">
        <f>VLOOKUP(K22,'MAESTRA NO TOCAR'!A:C,3,0)</f>
        <v>VICRYL 4-0 RB-1 70CM R REF J304H 70CM VIOLETA</v>
      </c>
      <c r="N22" s="183"/>
      <c r="O22" s="7"/>
      <c r="P22" s="8"/>
      <c r="Q22" s="8"/>
      <c r="R22" s="9"/>
    </row>
    <row r="23" spans="2:18" ht="23.15" customHeight="1" x14ac:dyDescent="0.45">
      <c r="B23" s="70">
        <v>23190</v>
      </c>
      <c r="C23" s="65">
        <f>VLOOKUP(B23,'MAESTRA NO TOCAR'!A:B,2,0)</f>
        <v>301274</v>
      </c>
      <c r="D23" s="621" t="str">
        <f>VLOOKUP(B23,'MAESTRA NO TOCAR'!A:C,3,0)</f>
        <v>CATGUT CROMADO 4-0 SH 7 REF G121T 70CM MARRON</v>
      </c>
      <c r="E23" s="622"/>
      <c r="F23" s="7"/>
      <c r="G23" s="8"/>
      <c r="H23" s="8"/>
      <c r="I23" s="9"/>
      <c r="K23" s="70">
        <v>59933</v>
      </c>
      <c r="L23" s="65">
        <f>VLOOKUP(K23,'MAESTRA NO TOCAR'!A:B,2,0)</f>
        <v>316836</v>
      </c>
      <c r="M23" s="182" t="str">
        <f>VLOOKUP(K23,'MAESTRA NO TOCAR'!A:C,3,0)</f>
        <v>VICRYL 4-0 RB-1 REF XYVCP304H 70CM VIOLETA</v>
      </c>
      <c r="N23" s="183"/>
      <c r="O23" s="7"/>
      <c r="P23" s="8"/>
      <c r="Q23" s="8"/>
      <c r="R23" s="9"/>
    </row>
    <row r="24" spans="2:18" ht="23.15" customHeight="1" x14ac:dyDescent="0.45">
      <c r="B24" s="70">
        <v>23192</v>
      </c>
      <c r="C24" s="65">
        <f>VLOOKUP(B24,'MAESTRA NO TOCAR'!A:B,2,0)</f>
        <v>301276</v>
      </c>
      <c r="D24" s="621" t="str">
        <f>VLOOKUP(B24,'MAESTRA NO TOCAR'!A:C,3,0)</f>
        <v>CATGUT CROMADO 5-0 RB-1 REF U202T 70CM MARRON</v>
      </c>
      <c r="E24" s="622"/>
      <c r="F24" s="7"/>
      <c r="G24" s="8"/>
      <c r="H24" s="8"/>
      <c r="I24" s="9"/>
      <c r="K24" s="70">
        <v>131781</v>
      </c>
      <c r="L24" s="65">
        <f>VLOOKUP(K24,'MAESTRA NO TOCAR'!A:B,2,0)</f>
        <v>0</v>
      </c>
      <c r="M24" s="182" t="str">
        <f>VLOOKUP(K24,'MAESTRA NO TOCAR'!A:C,3,0)</f>
        <v>VICRYL 4-0 SH PLUS ANTIBACT REF VCP315H 70CM</v>
      </c>
      <c r="N24" s="183"/>
      <c r="O24" s="7"/>
      <c r="P24" s="8"/>
      <c r="Q24" s="8"/>
      <c r="R24" s="9"/>
    </row>
    <row r="25" spans="2:18" ht="23.15" customHeight="1" thickBot="1" x14ac:dyDescent="0.5">
      <c r="B25" s="71">
        <v>23195</v>
      </c>
      <c r="C25" s="84">
        <f>VLOOKUP(B25,'MAESTRA NO TOCAR'!A:B,2,0)</f>
        <v>310289</v>
      </c>
      <c r="D25" s="625" t="str">
        <f>VLOOKUP(B25,'MAESTRA NO TOCAR'!A:C,3,0)</f>
        <v>SUTURA CATGUT SIMPLE 3-0 S/A REF S102SH 150CM AMARILLO</v>
      </c>
      <c r="E25" s="626"/>
      <c r="F25" s="149"/>
      <c r="G25" s="17"/>
      <c r="H25" s="17"/>
      <c r="I25" s="18"/>
      <c r="K25" s="70">
        <v>79384</v>
      </c>
      <c r="L25" s="65">
        <f>VLOOKUP(K25,'MAESTRA NO TOCAR'!A:B,2,0)</f>
        <v>334744</v>
      </c>
      <c r="M25" s="182" t="str">
        <f>VLOOKUP(K25,'MAESTRA NO TOCAR'!A:C,3,0)</f>
        <v>VICRYL 5-0 P-1 REF VR9915G 45CM VIOLETA</v>
      </c>
      <c r="N25" s="183"/>
      <c r="O25" s="7"/>
      <c r="P25" s="8"/>
      <c r="Q25" s="8"/>
      <c r="R25" s="9"/>
    </row>
    <row r="26" spans="2:18" ht="23.15" customHeight="1" thickBot="1" x14ac:dyDescent="0.65">
      <c r="B26" s="639" t="s">
        <v>430</v>
      </c>
      <c r="C26" s="640"/>
      <c r="D26" s="640"/>
      <c r="E26" s="640"/>
      <c r="F26" s="170" t="s">
        <v>2</v>
      </c>
      <c r="G26" s="170" t="s">
        <v>3</v>
      </c>
      <c r="H26" s="170" t="s">
        <v>4</v>
      </c>
      <c r="I26" s="171" t="s">
        <v>5</v>
      </c>
      <c r="K26" s="70">
        <v>23317</v>
      </c>
      <c r="L26" s="65">
        <f>VLOOKUP(K26,'MAESTRA NO TOCAR'!A:B,2,0)</f>
        <v>310323</v>
      </c>
      <c r="M26" s="182" t="str">
        <f>VLOOKUP(K26,'MAESTRA NO TOCAR'!A:C,3,0)</f>
        <v>VICRYL 5-0 P-3 REF JP493G 45CM VIOLETA</v>
      </c>
      <c r="N26" s="183"/>
      <c r="O26" s="7"/>
      <c r="P26" s="8"/>
      <c r="Q26" s="8"/>
      <c r="R26" s="9"/>
    </row>
    <row r="27" spans="2:18" ht="23.15" customHeight="1" x14ac:dyDescent="0.45">
      <c r="B27" s="155">
        <v>22357</v>
      </c>
      <c r="C27" s="156">
        <f>VLOOKUP(B27,'MAESTRA NO TOCAR'!A:B,2,0)</f>
        <v>300515</v>
      </c>
      <c r="D27" s="627" t="str">
        <f>VLOOKUP(B27,'MAESTRA NO TOCAR'!A:C,3,0)</f>
        <v>SUTURA CUTANEA STERI STRIP REF 1546 SOB X 1 3M</v>
      </c>
      <c r="E27" s="628"/>
      <c r="F27" s="4"/>
      <c r="G27" s="5"/>
      <c r="H27" s="5"/>
      <c r="I27" s="6"/>
      <c r="K27" s="70">
        <v>59936</v>
      </c>
      <c r="L27" s="65">
        <f>VLOOKUP(K27,'MAESTRA NO TOCAR'!A:B,2,0)</f>
        <v>316837</v>
      </c>
      <c r="M27" s="182" t="str">
        <f>VLOOKUP(K27,'MAESTRA NO TOCAR'!A:C,3,0)</f>
        <v>VICRYL 5-0 RB-1 REF XYVCP303H 70CM VIOLETA</v>
      </c>
      <c r="N27" s="183"/>
      <c r="O27" s="7"/>
      <c r="P27" s="8"/>
      <c r="Q27" s="8"/>
      <c r="R27" s="9"/>
    </row>
    <row r="28" spans="2:18" ht="23.15" customHeight="1" thickBot="1" x14ac:dyDescent="0.5">
      <c r="B28" s="71">
        <v>22358</v>
      </c>
      <c r="C28" s="84">
        <f>VLOOKUP(B28,'MAESTRA NO TOCAR'!A:B,2,0)</f>
        <v>300516</v>
      </c>
      <c r="D28" s="625" t="str">
        <f>VLOOKUP(B28,'MAESTRA NO TOCAR'!A:C,3,0)</f>
        <v>SUTURA CUTANEA STERI STRIP REF 1547 SOB X 1 3M</v>
      </c>
      <c r="E28" s="626"/>
      <c r="F28" s="149"/>
      <c r="G28" s="17"/>
      <c r="H28" s="17"/>
      <c r="I28" s="18"/>
      <c r="K28" s="70">
        <v>23319</v>
      </c>
      <c r="L28" s="65">
        <f>VLOOKUP(K28,'MAESTRA NO TOCAR'!A:B,2,0)</f>
        <v>310324</v>
      </c>
      <c r="M28" s="182" t="str">
        <f>VLOOKUP(K28,'MAESTRA NO TOCAR'!A:C,3,0)</f>
        <v>VICRYL 6-0 P-3 45CM REF REF JP492G 45CM VIOLETA</v>
      </c>
      <c r="N28" s="183"/>
      <c r="O28" s="7"/>
      <c r="P28" s="8"/>
      <c r="Q28" s="8"/>
      <c r="R28" s="9"/>
    </row>
    <row r="29" spans="2:18" ht="23.15" customHeight="1" thickBot="1" x14ac:dyDescent="0.65">
      <c r="B29" s="639" t="s">
        <v>431</v>
      </c>
      <c r="C29" s="640"/>
      <c r="D29" s="640"/>
      <c r="E29" s="640"/>
      <c r="F29" s="170" t="s">
        <v>2</v>
      </c>
      <c r="G29" s="170" t="s">
        <v>3</v>
      </c>
      <c r="H29" s="170" t="s">
        <v>4</v>
      </c>
      <c r="I29" s="171" t="s">
        <v>5</v>
      </c>
      <c r="K29" s="70">
        <v>87990</v>
      </c>
      <c r="L29" s="65">
        <f>VLOOKUP(K29,'MAESTRA NO TOCAR'!A:B,2,0)</f>
        <v>349771</v>
      </c>
      <c r="M29" s="182" t="str">
        <f>VLOOKUP(K29,'MAESTRA NO TOCAR'!A:C,3,0)</f>
        <v>VICRYL 6-0 RB-1 REF J302H 70CM</v>
      </c>
      <c r="N29" s="183"/>
      <c r="O29" s="7"/>
      <c r="P29" s="8"/>
      <c r="Q29" s="8"/>
      <c r="R29" s="9"/>
    </row>
    <row r="30" spans="2:18" ht="23.15" customHeight="1" x14ac:dyDescent="0.45">
      <c r="B30" s="155">
        <v>23210</v>
      </c>
      <c r="C30" s="156">
        <f>VLOOKUP(B30,'MAESTRA NO TOCAR'!A:B,2,0)</f>
        <v>310292</v>
      </c>
      <c r="D30" s="627" t="str">
        <f>VLOOKUP(B30,'MAESTRA NO TOCAR'!A:C,3,0)</f>
        <v>ETHIBOND EXCEL 0 CT-1 REF B424H 75 CM VERDE</v>
      </c>
      <c r="E30" s="628"/>
      <c r="F30" s="4"/>
      <c r="G30" s="5"/>
      <c r="H30" s="5"/>
      <c r="I30" s="6"/>
      <c r="K30" s="70">
        <v>23321</v>
      </c>
      <c r="L30" s="65">
        <f>VLOOKUP(K30,'MAESTRA NO TOCAR'!A:B,2,0)</f>
        <v>310325</v>
      </c>
      <c r="M30" s="182" t="str">
        <f>VLOOKUP(K30,'MAESTRA NO TOCAR'!A:C,3,0)</f>
        <v>VICRYL 7-0 (2)TG140-8 REF J546G 45CM VIOLETA</v>
      </c>
      <c r="N30" s="183"/>
      <c r="O30" s="7"/>
      <c r="P30" s="8"/>
      <c r="Q30" s="8"/>
      <c r="R30" s="9"/>
    </row>
    <row r="31" spans="2:18" ht="23.15" customHeight="1" x14ac:dyDescent="0.45">
      <c r="B31" s="70">
        <v>23211</v>
      </c>
      <c r="C31" s="65">
        <f>VLOOKUP(B31,'MAESTRA NO TOCAR'!A:B,2,0)</f>
        <v>310293</v>
      </c>
      <c r="D31" s="621" t="str">
        <f>VLOOKUP(B31,'MAESTRA NO TOCAR'!A:C,3,0)</f>
        <v>ETHIBOND EXCEL 0 CT-2 7 REF B412H 75 CM VERDE</v>
      </c>
      <c r="E31" s="622"/>
      <c r="F31" s="7"/>
      <c r="G31" s="8"/>
      <c r="H31" s="8"/>
      <c r="I31" s="9"/>
      <c r="K31" s="71">
        <v>144387</v>
      </c>
      <c r="L31" s="84">
        <f>VLOOKUP(K31,'MAESTRA NO TOCAR'!A:B,2,0)</f>
        <v>352727</v>
      </c>
      <c r="M31" s="625" t="str">
        <f>VLOOKUP(K31,'MAESTRA NO TOCAR'!A:C,3,0)</f>
        <v>VICRYL REF VKMM 6 PULG X 6 PULG (15X15CM)</v>
      </c>
      <c r="N31" s="626"/>
      <c r="O31" s="7"/>
      <c r="P31" s="8"/>
      <c r="Q31" s="8"/>
      <c r="R31" s="9"/>
    </row>
    <row r="32" spans="2:18" ht="23.15" customHeight="1" x14ac:dyDescent="0.45">
      <c r="B32" s="70">
        <v>23212</v>
      </c>
      <c r="C32" s="65">
        <f>VLOOKUP(B32,'MAESTRA NO TOCAR'!A:B,2,0)</f>
        <v>310294</v>
      </c>
      <c r="D32" s="621" t="str">
        <f>VLOOKUP(B32,'MAESTRA NO TOCAR'!A:C,3,0)</f>
        <v>ETHIBOND EXCEL 2-0 CT-2 REF B411H 75 CM VERDE</v>
      </c>
      <c r="E32" s="622"/>
      <c r="F32" s="7"/>
      <c r="G32" s="8"/>
      <c r="H32" s="8"/>
      <c r="I32" s="9"/>
      <c r="K32" s="71">
        <v>119971</v>
      </c>
      <c r="L32" s="84">
        <f>VLOOKUP(K32,'MAESTRA NO TOCAR'!A:B,2,0)</f>
        <v>353208</v>
      </c>
      <c r="M32" s="625" t="str">
        <f>VLOOKUP(K32,'MAESTRA NO TOCAR'!A:C,3,0)</f>
        <v xml:space="preserve">VYCRYL RAPID REF VR2140G CAJ X 12   4 </v>
      </c>
      <c r="N32" s="626"/>
      <c r="O32" s="7"/>
      <c r="P32" s="8"/>
      <c r="Q32" s="8"/>
      <c r="R32" s="9"/>
    </row>
    <row r="33" spans="2:18" ht="23.15" customHeight="1" thickBot="1" x14ac:dyDescent="0.5">
      <c r="B33" s="71">
        <v>30116</v>
      </c>
      <c r="C33" s="84">
        <f>VLOOKUP(B33,'MAESTRA NO TOCAR'!A:B,2,0)</f>
        <v>310575</v>
      </c>
      <c r="D33" s="625" t="str">
        <f>VLOOKUP(B33,'MAESTRA NO TOCAR'!A:C,3,0)</f>
        <v>ETHIBOND EXCEL 5 V-40 REF MB46G 4X75 CM VERDE</v>
      </c>
      <c r="E33" s="626"/>
      <c r="F33" s="149"/>
      <c r="G33" s="17"/>
      <c r="H33" s="17"/>
      <c r="I33" s="18"/>
      <c r="K33" s="71"/>
      <c r="L33" s="84"/>
      <c r="M33" s="625"/>
      <c r="N33" s="626"/>
      <c r="O33" s="149"/>
      <c r="P33" s="17"/>
      <c r="Q33" s="17"/>
      <c r="R33" s="18"/>
    </row>
    <row r="34" spans="2:18" ht="23.15" customHeight="1" thickBot="1" x14ac:dyDescent="0.65">
      <c r="B34" s="639" t="s">
        <v>90</v>
      </c>
      <c r="C34" s="640"/>
      <c r="D34" s="640"/>
      <c r="E34" s="640"/>
      <c r="F34" s="170" t="s">
        <v>2</v>
      </c>
      <c r="G34" s="170" t="s">
        <v>3</v>
      </c>
      <c r="H34" s="170" t="s">
        <v>4</v>
      </c>
      <c r="I34" s="171" t="s">
        <v>5</v>
      </c>
      <c r="K34" s="639" t="s">
        <v>93</v>
      </c>
      <c r="L34" s="640"/>
      <c r="M34" s="640"/>
      <c r="N34" s="640"/>
      <c r="O34" s="170" t="s">
        <v>2</v>
      </c>
      <c r="P34" s="170" t="s">
        <v>3</v>
      </c>
      <c r="Q34" s="170" t="s">
        <v>4</v>
      </c>
      <c r="R34" s="171" t="s">
        <v>5</v>
      </c>
    </row>
    <row r="35" spans="2:18" ht="23.15" customHeight="1" x14ac:dyDescent="0.45">
      <c r="B35" s="155">
        <v>23220</v>
      </c>
      <c r="C35" s="156">
        <f>VLOOKUP(B35,'MAESTRA NO TOCAR'!A:B,2,0)</f>
        <v>301350</v>
      </c>
      <c r="D35" s="627" t="str">
        <f>VLOOKUP(B35,'MAESTRA NO TOCAR'!A:C,3,0)</f>
        <v>ETHILON 3-0 PS-1 REF P1663T 45CM NEGRO</v>
      </c>
      <c r="E35" s="628"/>
      <c r="F35" s="4"/>
      <c r="G35" s="5"/>
      <c r="H35" s="5"/>
      <c r="I35" s="6"/>
      <c r="K35" s="151">
        <v>63249</v>
      </c>
      <c r="L35" s="152">
        <f>VLOOKUP(K35,'MAESTRA NO TOCAR'!A:B,2,0)</f>
        <v>317570</v>
      </c>
      <c r="M35" s="623" t="str">
        <f>VLOOKUP(K35,'MAESTRA NO TOCAR'!A:C,3,0)</f>
        <v>MONOCRYL PLUS 3-0 PS-2 REF MCP427H 70 CM</v>
      </c>
      <c r="N35" s="624"/>
      <c r="O35" s="4"/>
      <c r="P35" s="5"/>
      <c r="Q35" s="5"/>
      <c r="R35" s="6"/>
    </row>
    <row r="36" spans="2:18" ht="23.15" customHeight="1" x14ac:dyDescent="0.45">
      <c r="B36" s="70">
        <v>23222</v>
      </c>
      <c r="C36" s="65">
        <f>VLOOKUP(B36,'MAESTRA NO TOCAR'!A:B,2,0)</f>
        <v>301353</v>
      </c>
      <c r="D36" s="621" t="str">
        <f>VLOOKUP(B36,'MAESTRA NO TOCAR'!A:C,3,0)</f>
        <v>ETHILON 4-0 PS-2 REF P1667T  45CM NEGRO</v>
      </c>
      <c r="E36" s="622"/>
      <c r="F36" s="7"/>
      <c r="G36" s="8"/>
      <c r="H36" s="8"/>
      <c r="I36" s="9"/>
      <c r="K36" s="70">
        <v>63248</v>
      </c>
      <c r="L36" s="65">
        <f>VLOOKUP(K36,'MAESTRA NO TOCAR'!A:B,2,0)</f>
        <v>317571</v>
      </c>
      <c r="M36" s="621" t="str">
        <f>VLOOKUP(K36,'MAESTRA NO TOCAR'!A:C,3,0)</f>
        <v>MONOCRYL PLUS 4-0 PS-2 REF MCP496G 45 CM</v>
      </c>
      <c r="N36" s="622"/>
      <c r="O36" s="7"/>
      <c r="P36" s="8"/>
      <c r="Q36" s="8"/>
      <c r="R36" s="9"/>
    </row>
    <row r="37" spans="2:18" ht="23.15" customHeight="1" thickBot="1" x14ac:dyDescent="0.5">
      <c r="B37" s="70">
        <v>23224</v>
      </c>
      <c r="C37" s="65">
        <f>VLOOKUP(B37,'MAESTRA NO TOCAR'!A:B,2,0)</f>
        <v>301354</v>
      </c>
      <c r="D37" s="621" t="str">
        <f>VLOOKUP(B37,'MAESTRA NO TOCAR'!A:C,3,0)</f>
        <v>ETHILON 5/0 45CM NEGRO P3 REF P698T</v>
      </c>
      <c r="E37" s="622"/>
      <c r="F37" s="7"/>
      <c r="G37" s="8"/>
      <c r="H37" s="8"/>
      <c r="I37" s="9"/>
      <c r="K37" s="71">
        <v>78591</v>
      </c>
      <c r="L37" s="84">
        <f>VLOOKUP(K37,'MAESTRA NO TOCAR'!A:B,2,0)</f>
        <v>317583</v>
      </c>
      <c r="M37" s="625" t="str">
        <f>VLOOKUP(K37,'MAESTRA NO TOCAR'!A:C,3,0)</f>
        <v>MONOCRYL PLUS 5-0 P-1 REF MCP490G 45 CM</v>
      </c>
      <c r="N37" s="626"/>
      <c r="O37" s="149"/>
      <c r="P37" s="17"/>
      <c r="Q37" s="17"/>
      <c r="R37" s="18"/>
    </row>
    <row r="38" spans="2:18" ht="23.15" customHeight="1" thickBot="1" x14ac:dyDescent="0.65">
      <c r="B38" s="70">
        <v>23225</v>
      </c>
      <c r="C38" s="65">
        <f>VLOOKUP(B38,'MAESTRA NO TOCAR'!A:B,2,0)</f>
        <v>301356</v>
      </c>
      <c r="D38" s="621" t="str">
        <f>VLOOKUP(B38,'MAESTRA NO TOCAR'!A:C,3,0)</f>
        <v>ETHILON 5-0 PS-2 REF P1666T  45CM NEGRO</v>
      </c>
      <c r="E38" s="622"/>
      <c r="F38" s="7"/>
      <c r="G38" s="8"/>
      <c r="H38" s="8"/>
      <c r="I38" s="9"/>
      <c r="K38" s="639" t="s">
        <v>94</v>
      </c>
      <c r="L38" s="640"/>
      <c r="M38" s="640"/>
      <c r="N38" s="640"/>
      <c r="O38" s="170" t="s">
        <v>2</v>
      </c>
      <c r="P38" s="170" t="s">
        <v>3</v>
      </c>
      <c r="Q38" s="170" t="s">
        <v>4</v>
      </c>
      <c r="R38" s="171" t="s">
        <v>5</v>
      </c>
    </row>
    <row r="39" spans="2:18" ht="23.15" customHeight="1" x14ac:dyDescent="0.45">
      <c r="B39" s="70">
        <v>26592</v>
      </c>
      <c r="C39" s="65">
        <f>VLOOKUP(B39,'MAESTRA NO TOCAR'!A:B,2,0)</f>
        <v>301359</v>
      </c>
      <c r="D39" s="621" t="str">
        <f>VLOOKUP(B39,'MAESTRA NO TOCAR'!A:C,3,0)</f>
        <v>ETHILON 8-0 BV130-5 REF W2808  13CM NEGRO</v>
      </c>
      <c r="E39" s="622"/>
      <c r="F39" s="7"/>
      <c r="G39" s="8"/>
      <c r="H39" s="8"/>
      <c r="I39" s="9"/>
      <c r="K39" s="155">
        <v>78602</v>
      </c>
      <c r="L39" s="156">
        <f>VLOOKUP(K39,'MAESTRA NO TOCAR'!A:B,2,2)</f>
        <v>317598</v>
      </c>
      <c r="M39" s="627" t="str">
        <f>VLOOKUP(K39,'MAESTRA NO TOCAR'!A:C,3,0)</f>
        <v>PDS II PLUS 0 CT-1 REF PDP340H 70 CM</v>
      </c>
      <c r="N39" s="628"/>
      <c r="O39" s="164"/>
      <c r="P39" s="5"/>
      <c r="Q39" s="5"/>
      <c r="R39" s="6"/>
    </row>
    <row r="40" spans="2:18" ht="23.15" customHeight="1" x14ac:dyDescent="0.45">
      <c r="B40" s="70">
        <v>23228</v>
      </c>
      <c r="C40" s="65">
        <f>VLOOKUP(B40,'MAESTRA NO TOCAR'!A:B,2,0)</f>
        <v>301360</v>
      </c>
      <c r="D40" s="621" t="str">
        <f>VLOOKUP(B40,'MAESTRA NO TOCAR'!A:C,3,0)</f>
        <v>ETHILON 9-0 BV130-4 13 REF W2813 13CM NEGRO</v>
      </c>
      <c r="E40" s="622"/>
      <c r="F40" s="7"/>
      <c r="G40" s="8"/>
      <c r="H40" s="8"/>
      <c r="I40" s="9"/>
      <c r="K40" s="70">
        <v>31479</v>
      </c>
      <c r="L40" s="65">
        <f>VLOOKUP(K40,'MAESTRA NO TOCAR'!A:B,2,2)</f>
        <v>310325</v>
      </c>
      <c r="M40" s="621" t="str">
        <f>VLOOKUP(K40,'MAESTRA NO TOCAR'!A:C,3,0)</f>
        <v>PDS II 2-0 SH REF Z317H 70 CM</v>
      </c>
      <c r="N40" s="622"/>
      <c r="O40" s="165"/>
      <c r="P40" s="8"/>
      <c r="Q40" s="8"/>
      <c r="R40" s="9"/>
    </row>
    <row r="41" spans="2:18" ht="23.15" customHeight="1" thickBot="1" x14ac:dyDescent="0.5">
      <c r="B41" s="153">
        <v>31496</v>
      </c>
      <c r="C41" s="65">
        <f>VLOOKUP(B41,'MAESTRA NO TOCAR'!A:B,2,0)</f>
        <v>301361</v>
      </c>
      <c r="D41" s="621" t="str">
        <f>VLOOKUP(B41,'MAESTRA NO TOCAR'!A:C,3,0)</f>
        <v>ETHILON 10-0 BV130-5 REF W2810  13CM NEGRO</v>
      </c>
      <c r="E41" s="622"/>
      <c r="F41" s="149"/>
      <c r="G41" s="17"/>
      <c r="H41" s="17"/>
      <c r="I41" s="18"/>
      <c r="K41" s="153">
        <v>65925</v>
      </c>
      <c r="L41" s="65">
        <f>VLOOKUP(K41,'MAESTRA NO TOCAR'!A:B,2,2)</f>
        <v>317598</v>
      </c>
      <c r="M41" s="621" t="str">
        <f>VLOOKUP(K41,'MAESTRA NO TOCAR'!A:C,3,0)</f>
        <v>PDS II 4-0 (2)RB-1 REF W9109H 90 CM</v>
      </c>
      <c r="N41" s="622"/>
      <c r="O41" s="165"/>
      <c r="P41" s="8"/>
      <c r="Q41" s="8"/>
      <c r="R41" s="9"/>
    </row>
    <row r="42" spans="2:18" ht="23.15" customHeight="1" thickBot="1" x14ac:dyDescent="0.65">
      <c r="B42" s="639" t="s">
        <v>91</v>
      </c>
      <c r="C42" s="640"/>
      <c r="D42" s="640"/>
      <c r="E42" s="640"/>
      <c r="F42" s="170" t="s">
        <v>2</v>
      </c>
      <c r="G42" s="170" t="s">
        <v>3</v>
      </c>
      <c r="H42" s="170" t="s">
        <v>4</v>
      </c>
      <c r="I42" s="171" t="s">
        <v>5</v>
      </c>
      <c r="K42" s="153">
        <v>118788</v>
      </c>
      <c r="L42" s="65">
        <f>VLOOKUP(K42,'MAESTRA NO TOCAR'!A:B,2,2)</f>
        <v>337084</v>
      </c>
      <c r="M42" s="621" t="str">
        <f>VLOOKUP(K42,'MAESTRA NO TOCAR'!A:C,3,0)</f>
        <v>PDS II  5-0 PC-3 REF Z844G 45CM</v>
      </c>
      <c r="N42" s="622"/>
      <c r="O42" s="165"/>
      <c r="P42" s="8"/>
      <c r="Q42" s="8"/>
      <c r="R42" s="9"/>
    </row>
    <row r="43" spans="2:18" ht="23.15" customHeight="1" thickBot="1" x14ac:dyDescent="0.5">
      <c r="B43" s="155">
        <v>23257</v>
      </c>
      <c r="C43" s="156">
        <f>VLOOKUP(B43,'MAESTRA NO TOCAR'!A:B,2,0)</f>
        <v>310310</v>
      </c>
      <c r="D43" s="158" t="str">
        <f>VLOOKUP(B43,'MAESTRA NO TOCAR'!A:C,3,0)</f>
        <v>PROLENE 0 CT-1 75CM REF REF 8424T 75CM AZUL</v>
      </c>
      <c r="E43" s="162"/>
      <c r="F43" s="4"/>
      <c r="G43" s="5"/>
      <c r="H43" s="5"/>
      <c r="I43" s="6"/>
      <c r="K43" s="157">
        <v>65924</v>
      </c>
      <c r="L43" s="84">
        <f>VLOOKUP(K43,'MAESTRA NO TOCAR'!A:B,2,2)</f>
        <v>317598</v>
      </c>
      <c r="M43" s="625" t="str">
        <f>VLOOKUP(K43,'MAESTRA NO TOCAR'!A:C,3,0)</f>
        <v>PDS II 5-0 (2)RB-1 REF W9108H 90 CM</v>
      </c>
      <c r="N43" s="626"/>
      <c r="O43" s="166"/>
      <c r="P43" s="17"/>
      <c r="Q43" s="17"/>
      <c r="R43" s="18"/>
    </row>
    <row r="44" spans="2:18" ht="23.15" customHeight="1" thickBot="1" x14ac:dyDescent="0.65">
      <c r="B44" s="70">
        <v>23258</v>
      </c>
      <c r="C44" s="65">
        <f>VLOOKUP(B44,'MAESTRA NO TOCAR'!A:B,2,0)</f>
        <v>301485</v>
      </c>
      <c r="D44" s="110" t="str">
        <f>VLOOKUP(B44,'MAESTRA NO TOCAR'!A:C,3,0)</f>
        <v>PROLENE 0 CT-2 75CM REF REF 8412T 75CM AZUL</v>
      </c>
      <c r="E44" s="154"/>
      <c r="F44" s="7"/>
      <c r="G44" s="8"/>
      <c r="H44" s="8"/>
      <c r="I44" s="9"/>
      <c r="K44" s="639" t="s">
        <v>98</v>
      </c>
      <c r="L44" s="640"/>
      <c r="M44" s="640"/>
      <c r="N44" s="640"/>
      <c r="O44" s="170" t="s">
        <v>2</v>
      </c>
      <c r="P44" s="170" t="s">
        <v>3</v>
      </c>
      <c r="Q44" s="170" t="s">
        <v>4</v>
      </c>
      <c r="R44" s="171" t="s">
        <v>5</v>
      </c>
    </row>
    <row r="45" spans="2:18" ht="23.15" customHeight="1" x14ac:dyDescent="0.45">
      <c r="B45" s="70">
        <v>23259</v>
      </c>
      <c r="C45" s="65">
        <f>VLOOKUP(B45,'MAESTRA NO TOCAR'!A:B,2,0)</f>
        <v>301455</v>
      </c>
      <c r="D45" s="110" t="str">
        <f>VLOOKUP(B45,'MAESTRA NO TOCAR'!A:C,3,0)</f>
        <v>PROLENE 1 CT-1 REF 8425H 75CM AZUL</v>
      </c>
      <c r="E45" s="154"/>
      <c r="F45" s="7"/>
      <c r="G45" s="8"/>
      <c r="H45" s="8"/>
      <c r="I45" s="9"/>
      <c r="K45" s="155">
        <v>25840</v>
      </c>
      <c r="L45" s="156">
        <f>VLOOKUP(K45,'MAESTRA NO TOCAR'!A:B,2,0)</f>
        <v>300491</v>
      </c>
      <c r="M45" s="627" t="str">
        <f>VLOOKUP(K45,'MAESTRA NO TOCAR'!A:C,3,0)</f>
        <v>BACTIGRAS REF 7456 (5CM X 5CM)</v>
      </c>
      <c r="N45" s="628"/>
      <c r="O45" s="164"/>
      <c r="P45" s="5"/>
      <c r="Q45" s="5"/>
      <c r="R45" s="6"/>
    </row>
    <row r="46" spans="2:18" ht="23.15" customHeight="1" x14ac:dyDescent="0.45">
      <c r="B46" s="70">
        <v>23260</v>
      </c>
      <c r="C46" s="65">
        <f>VLOOKUP(B46,'MAESTRA NO TOCAR'!A:B,2,0)</f>
        <v>301457</v>
      </c>
      <c r="D46" s="110" t="str">
        <f>VLOOKUP(B46,'MAESTRA NO TOCAR'!A:C,3,0)</f>
        <v>PROLENE 2-0 CT-2 REF 8411T 75CM AZUL</v>
      </c>
      <c r="E46" s="154"/>
      <c r="F46" s="7"/>
      <c r="G46" s="8"/>
      <c r="H46" s="8"/>
      <c r="I46" s="9"/>
      <c r="K46" s="70">
        <v>25857</v>
      </c>
      <c r="L46" s="65">
        <f>VLOOKUP(K46,'MAESTRA NO TOCAR'!A:B,2,0)</f>
        <v>300489</v>
      </c>
      <c r="M46" s="621" t="str">
        <f>VLOOKUP(K46,'MAESTRA NO TOCAR'!A:C,3,0)</f>
        <v>BACTIGRAS REF 7457 (10CM X 10CM)</v>
      </c>
      <c r="N46" s="622"/>
      <c r="O46" s="165"/>
      <c r="P46" s="8"/>
      <c r="Q46" s="8"/>
      <c r="R46" s="9"/>
    </row>
    <row r="47" spans="2:18" ht="23.15" customHeight="1" x14ac:dyDescent="0.45">
      <c r="B47" s="70">
        <v>23261</v>
      </c>
      <c r="C47" s="65">
        <f>VLOOKUP(B47,'MAESTRA NO TOCAR'!A:B,2,0)</f>
        <v>301459</v>
      </c>
      <c r="D47" s="110" t="str">
        <f>VLOOKUP(B47,'MAESTRA NO TOCAR'!A:C,3,0)</f>
        <v>PROLENE 2-0 KS 75CM REF REF 8623H 75CM AZUL</v>
      </c>
      <c r="E47" s="154"/>
      <c r="F47" s="7"/>
      <c r="G47" s="8"/>
      <c r="H47" s="8"/>
      <c r="I47" s="9"/>
      <c r="K47" s="70">
        <v>25858</v>
      </c>
      <c r="L47" s="65">
        <f>VLOOKUP(K47,'MAESTRA NO TOCAR'!A:B,2,0)</f>
        <v>300490</v>
      </c>
      <c r="M47" s="621" t="str">
        <f>VLOOKUP(K47,'MAESTRA NO TOCAR'!A:C,3,0)</f>
        <v>BACTIGRAS REF 7461 (15CM X 20CM)</v>
      </c>
      <c r="N47" s="622"/>
      <c r="O47" s="165"/>
      <c r="P47" s="8"/>
      <c r="Q47" s="8"/>
      <c r="R47" s="9"/>
    </row>
    <row r="48" spans="2:18" ht="23.15" customHeight="1" x14ac:dyDescent="0.45">
      <c r="B48" s="70">
        <v>26627</v>
      </c>
      <c r="C48" s="65">
        <f>VLOOKUP(B48,'MAESTRA NO TOCAR'!A:B,2,0)</f>
        <v>301469</v>
      </c>
      <c r="D48" s="110" t="str">
        <f>VLOOKUP(B48,'MAESTRA NO TOCAR'!A:C,3,0)</f>
        <v>PROLENE 4-0 (2)RB-1 75 REF AT957T  75CM AZUL</v>
      </c>
      <c r="E48" s="154"/>
      <c r="F48" s="7"/>
      <c r="G48" s="8"/>
      <c r="H48" s="8"/>
      <c r="I48" s="9"/>
      <c r="K48" s="70">
        <v>109336</v>
      </c>
      <c r="L48" s="65">
        <f>VLOOKUP(K48,'MAESTRA NO TOCAR'!A:B,2,0)</f>
        <v>357295</v>
      </c>
      <c r="M48" s="621" t="str">
        <f>VLOOKUP(K48,'MAESTRA NO TOCAR'!A:C,3,0)</f>
        <v>APOSITO GASA Y ALGODON REF 4407 (12.5X22.5CM)</v>
      </c>
      <c r="N48" s="622"/>
      <c r="O48" s="165"/>
      <c r="P48" s="8"/>
      <c r="Q48" s="8"/>
      <c r="R48" s="9"/>
    </row>
    <row r="49" spans="2:18" ht="23.15" customHeight="1" x14ac:dyDescent="0.45">
      <c r="B49" s="70">
        <v>23273</v>
      </c>
      <c r="C49" s="65">
        <f>VLOOKUP(B49,'MAESTRA NO TOCAR'!A:B,2,0)</f>
        <v>310315</v>
      </c>
      <c r="D49" s="110" t="str">
        <f>VLOOKUP(B49,'MAESTRA NO TOCAR'!A:C,3,0)</f>
        <v>PROLENE 5-0 (2)RB-1 75C REF 9556T 75CM AZUL</v>
      </c>
      <c r="E49" s="154"/>
      <c r="F49" s="7"/>
      <c r="G49" s="8"/>
      <c r="H49" s="8"/>
      <c r="I49" s="9"/>
      <c r="K49" s="70">
        <v>109335</v>
      </c>
      <c r="L49" s="65">
        <f>VLOOKUP(K49,'MAESTRA NO TOCAR'!A:B,2,0)</f>
        <v>346943</v>
      </c>
      <c r="M49" s="621" t="str">
        <f>VLOOKUP(K49,'MAESTRA NO TOCAR'!A:C,3,0)</f>
        <v>APOSITO GASA Y ALGODON REF 4410 (20X40CM)</v>
      </c>
      <c r="N49" s="622"/>
      <c r="O49" s="165"/>
      <c r="P49" s="8"/>
      <c r="Q49" s="8"/>
      <c r="R49" s="9"/>
    </row>
    <row r="50" spans="2:18" ht="23.15" customHeight="1" x14ac:dyDescent="0.45">
      <c r="B50" s="70">
        <v>23270</v>
      </c>
      <c r="C50" s="65">
        <f>VLOOKUP(B50,'MAESTRA NO TOCAR'!A:B,2,0)</f>
        <v>310314</v>
      </c>
      <c r="D50" s="110" t="str">
        <f>VLOOKUP(B50,'MAESTRA NO TOCAR'!A:C,3,0)</f>
        <v>PROLENE 5-0 P-3 REF P8698T 45CM AZUL</v>
      </c>
      <c r="E50" s="154"/>
      <c r="F50" s="7"/>
      <c r="G50" s="8"/>
      <c r="H50" s="8"/>
      <c r="I50" s="9"/>
      <c r="K50" s="70">
        <v>54261</v>
      </c>
      <c r="L50" s="65">
        <f>VLOOKUP(K50,'MAESTRA NO TOCAR'!A:B,2,0)</f>
        <v>319740</v>
      </c>
      <c r="M50" s="621" t="str">
        <f>VLOOKUP(K50,'MAESTRA NO TOCAR'!A:C,3,0)</f>
        <v>APOSITO DE GASA ESTERIL REF 4416 (20CM X 80CM)</v>
      </c>
      <c r="N50" s="622"/>
      <c r="O50" s="165"/>
      <c r="P50" s="8"/>
      <c r="Q50" s="8"/>
      <c r="R50" s="9"/>
    </row>
    <row r="51" spans="2:18" ht="23.15" customHeight="1" x14ac:dyDescent="0.45">
      <c r="B51" s="70">
        <v>23271</v>
      </c>
      <c r="C51" s="65">
        <f>VLOOKUP(B51,'MAESTRA NO TOCAR'!A:B,2,0)</f>
        <v>301476</v>
      </c>
      <c r="D51" s="110" t="str">
        <f>VLOOKUP(B51,'MAESTRA NO TOCAR'!A:C,3,0)</f>
        <v>PROLENE 5-0 PS-2 REF P8686T 45CM AZUL</v>
      </c>
      <c r="E51" s="154"/>
      <c r="F51" s="163"/>
      <c r="G51" s="8"/>
      <c r="H51" s="8"/>
      <c r="I51" s="9"/>
      <c r="K51" s="70">
        <v>25850</v>
      </c>
      <c r="L51" s="65">
        <f>VLOOKUP(K51,'MAESTRA NO TOCAR'!A:B,2,0)</f>
        <v>300508</v>
      </c>
      <c r="M51" s="621" t="str">
        <f>VLOOKUP(K51,'MAESTRA NO TOCAR'!A:C,3,0)</f>
        <v>APOSITO OPSITE POST-OP REF 66000712(15CM X 8CM)</v>
      </c>
      <c r="N51" s="622"/>
      <c r="O51" s="165"/>
      <c r="P51" s="8"/>
      <c r="Q51" s="8"/>
      <c r="R51" s="9"/>
    </row>
    <row r="52" spans="2:18" ht="23.15" customHeight="1" x14ac:dyDescent="0.45">
      <c r="B52" s="70">
        <v>23275</v>
      </c>
      <c r="C52" s="65">
        <f>VLOOKUP(B52,'MAESTRA NO TOCAR'!A:B,2,0)</f>
        <v>310316</v>
      </c>
      <c r="D52" s="110" t="str">
        <f>VLOOKUP(B52,'MAESTRA NO TOCAR'!A:C,3,0)</f>
        <v>PROLENE 6-0 (2)C-1 REF 8726T 60CM AZUL</v>
      </c>
      <c r="E52" s="154"/>
      <c r="F52" s="7"/>
      <c r="G52" s="8"/>
      <c r="H52" s="8"/>
      <c r="I52" s="9"/>
      <c r="K52" s="70">
        <v>125613</v>
      </c>
      <c r="L52" s="65">
        <f>VLOOKUP(K52,'MAESTRA NO TOCAR'!A:B,2,0)</f>
        <v>346695</v>
      </c>
      <c r="M52" s="621" t="str">
        <f>VLOOKUP(K52,'MAESTRA NO TOCAR'!A:C,3,0)</f>
        <v>APOSITO REF 412009 AQUACEL 9X10CM</v>
      </c>
      <c r="N52" s="622"/>
      <c r="O52" s="165"/>
      <c r="P52" s="8"/>
      <c r="Q52" s="8"/>
      <c r="R52" s="9"/>
    </row>
    <row r="53" spans="2:18" ht="23.15" customHeight="1" x14ac:dyDescent="0.45">
      <c r="B53" s="70">
        <v>23274</v>
      </c>
      <c r="C53" s="65">
        <f>VLOOKUP(B53,'MAESTRA NO TOCAR'!A:B,2,0)</f>
        <v>301480</v>
      </c>
      <c r="D53" s="110" t="str">
        <f>VLOOKUP(B53,'MAESTRA NO TOCAR'!A:C,3,0)</f>
        <v>PROLENE 6-0 P-1 REF P8697T 45CM AZUL</v>
      </c>
      <c r="E53" s="154"/>
      <c r="F53" s="7"/>
      <c r="G53" s="8"/>
      <c r="H53" s="8"/>
      <c r="I53" s="9"/>
      <c r="K53" s="70">
        <v>125615</v>
      </c>
      <c r="L53" s="65">
        <f>VLOOKUP(K53,'MAESTRA NO TOCAR'!A:B,2,0)</f>
        <v>346693</v>
      </c>
      <c r="M53" s="621" t="str">
        <f>VLOOKUP(K53,'MAESTRA NO TOCAR'!A:C,3,0)</f>
        <v>APOSITO REF 412011 AQUACEL 9X25CM</v>
      </c>
      <c r="N53" s="622"/>
      <c r="O53" s="165"/>
      <c r="P53" s="8"/>
      <c r="Q53" s="8"/>
      <c r="R53" s="9"/>
    </row>
    <row r="54" spans="2:18" ht="23.15" customHeight="1" thickBot="1" x14ac:dyDescent="0.5">
      <c r="B54" s="70">
        <v>158516</v>
      </c>
      <c r="C54" s="65">
        <f>VLOOKUP(B54,'MAESTRA NO TOCAR'!A:B,2,0)</f>
        <v>353759</v>
      </c>
      <c r="D54" s="621" t="str">
        <f>VLOOKUP(B54,'MAESTRA NO TOCAR'!A:C,3,0)</f>
        <v>PROLENE 4-0 PS-2-45CM AZUL REF 8682T</v>
      </c>
      <c r="E54" s="622"/>
      <c r="F54" s="7"/>
      <c r="G54" s="8"/>
      <c r="H54" s="8"/>
      <c r="I54" s="9"/>
      <c r="K54" s="70">
        <v>125184</v>
      </c>
      <c r="L54" s="65">
        <f>VLOOKUP(K54,'MAESTRA NO TOCAR'!A:B,2,0)</f>
        <v>350676</v>
      </c>
      <c r="M54" s="621" t="str">
        <f>VLOOKUP(K54,'MAESTRA NO TOCAR'!A:C,3,0)</f>
        <v>APOSITO REF 420629 AQUACEL AG FOAM  21X21CM</v>
      </c>
      <c r="N54" s="622"/>
      <c r="O54" s="166"/>
      <c r="P54" s="17"/>
      <c r="Q54" s="17"/>
      <c r="R54" s="18"/>
    </row>
    <row r="55" spans="2:18" ht="23.15" customHeight="1" thickBot="1" x14ac:dyDescent="0.65">
      <c r="B55" s="71">
        <v>158515</v>
      </c>
      <c r="C55" s="84">
        <f>VLOOKUP(B55,'MAESTRA NO TOCAR'!A:B,2,0)</f>
        <v>353758</v>
      </c>
      <c r="D55" s="625" t="str">
        <f>VLOOKUP(B55,'MAESTRA NO TOCAR'!A:C,3,0)</f>
        <v>PROLENE 3-0 PS-1-45CM AZUL REF P8663T</v>
      </c>
      <c r="E55" s="626"/>
      <c r="F55" s="149"/>
      <c r="G55" s="17"/>
      <c r="H55" s="17"/>
      <c r="I55" s="18"/>
      <c r="K55" s="639" t="s">
        <v>440</v>
      </c>
      <c r="L55" s="640"/>
      <c r="M55" s="640"/>
      <c r="N55" s="640"/>
      <c r="O55" s="170" t="s">
        <v>2</v>
      </c>
      <c r="P55" s="170" t="s">
        <v>3</v>
      </c>
      <c r="Q55" s="170" t="s">
        <v>4</v>
      </c>
      <c r="R55" s="171" t="s">
        <v>5</v>
      </c>
    </row>
    <row r="56" spans="2:18" ht="23.15" customHeight="1" thickBot="1" x14ac:dyDescent="0.65">
      <c r="B56" s="639" t="s">
        <v>92</v>
      </c>
      <c r="C56" s="640"/>
      <c r="D56" s="640"/>
      <c r="E56" s="640"/>
      <c r="F56" s="170" t="s">
        <v>2</v>
      </c>
      <c r="G56" s="170" t="s">
        <v>3</v>
      </c>
      <c r="H56" s="170" t="s">
        <v>4</v>
      </c>
      <c r="I56" s="171" t="s">
        <v>5</v>
      </c>
      <c r="K56" s="70">
        <v>77986</v>
      </c>
      <c r="L56" s="65">
        <f>VLOOKUP(K56,'MAESTRA NO TOCAR'!A:B,2,0)</f>
        <v>317254</v>
      </c>
      <c r="M56" s="621" t="str">
        <f>VLOOKUP(K56,'MAESTRA NO TOCAR'!A:C,3,0)</f>
        <v>INTRODUCTOR ARTERIA 7FR X 11C REF PSI7F11038</v>
      </c>
      <c r="N56" s="622"/>
      <c r="O56" s="164"/>
      <c r="P56" s="5"/>
      <c r="Q56" s="5"/>
      <c r="R56" s="6"/>
    </row>
    <row r="57" spans="2:18" ht="23.15" customHeight="1" x14ac:dyDescent="0.45">
      <c r="B57" s="155">
        <v>23280</v>
      </c>
      <c r="C57" s="156">
        <f>VLOOKUP(B57,'MAESTRA NO TOCAR'!A:B,2,0)</f>
        <v>301490</v>
      </c>
      <c r="D57" s="158" t="str">
        <f>VLOOKUP(B57,'MAESTRA NO TOCAR'!A:C,3,0)</f>
        <v>SEDA 0 SH REF K834H 75CM NEGRA</v>
      </c>
      <c r="E57" s="162"/>
      <c r="F57" s="4"/>
      <c r="G57" s="5"/>
      <c r="H57" s="5"/>
      <c r="I57" s="6"/>
      <c r="K57" s="70">
        <v>137967</v>
      </c>
      <c r="L57" s="65">
        <f>VLOOKUP(K57,'MAESTRA NO TOCAR'!A:B,2,0)</f>
        <v>0</v>
      </c>
      <c r="M57" s="629" t="str">
        <f>VLOOKUP(K57,'MAESTRA NO TOCAR'!A:C,3,0)</f>
        <v>CATETER CLOSURE FAST REF CF7-7-100</v>
      </c>
      <c r="N57" s="630"/>
      <c r="O57" s="165"/>
      <c r="P57" s="8"/>
      <c r="Q57" s="8"/>
      <c r="R57" s="9"/>
    </row>
    <row r="58" spans="2:18" ht="23.15" customHeight="1" thickBot="1" x14ac:dyDescent="0.5">
      <c r="B58" s="70">
        <v>23284</v>
      </c>
      <c r="C58" s="65">
        <v>301495</v>
      </c>
      <c r="D58" s="110" t="str">
        <f>VLOOKUP(B58,'MAESTRA NO TOCAR'!A:C,3,0)</f>
        <v>SEDA 2-0 KS 75CM REF 62 REF 623H 75CM NEGRA</v>
      </c>
      <c r="E58" s="154"/>
      <c r="F58" s="7"/>
      <c r="G58" s="8"/>
      <c r="H58" s="8"/>
      <c r="I58" s="9"/>
      <c r="K58" s="70">
        <v>49949</v>
      </c>
      <c r="L58" s="65">
        <f>VLOOKUP(K58,'MAESTRA NO TOCAR'!A:B,2,0)</f>
        <v>310929</v>
      </c>
      <c r="M58" s="629" t="str">
        <f>VLOOKUP(K58,'MAESTRA NO TOCAR'!A:C,3,0)</f>
        <v>SET HEMORROIDE REF PPH03 ETHICON  33MM</v>
      </c>
      <c r="N58" s="630"/>
      <c r="O58" s="166"/>
      <c r="P58" s="17"/>
      <c r="Q58" s="17"/>
      <c r="R58" s="18"/>
    </row>
    <row r="59" spans="2:18" ht="23.15" customHeight="1" thickBot="1" x14ac:dyDescent="0.65">
      <c r="B59" s="70">
        <v>23282</v>
      </c>
      <c r="C59" s="65">
        <v>310318</v>
      </c>
      <c r="D59" s="110" t="str">
        <f>VLOOKUP(B59,'MAESTRA NO TOCAR'!A:C,3,0)</f>
        <v>SEDA 2-0 S/A 75CM REF S REF SA85T 75CM NEGRA</v>
      </c>
      <c r="E59" s="154"/>
      <c r="F59" s="7"/>
      <c r="G59" s="8"/>
      <c r="H59" s="8"/>
      <c r="I59" s="9"/>
      <c r="K59" s="639" t="s">
        <v>443</v>
      </c>
      <c r="L59" s="640"/>
      <c r="M59" s="640"/>
      <c r="N59" s="640"/>
      <c r="O59" s="170" t="s">
        <v>2</v>
      </c>
      <c r="P59" s="170" t="s">
        <v>3</v>
      </c>
      <c r="Q59" s="170" t="s">
        <v>4</v>
      </c>
      <c r="R59" s="171" t="s">
        <v>5</v>
      </c>
    </row>
    <row r="60" spans="2:18" ht="23.15" customHeight="1" x14ac:dyDescent="0.45">
      <c r="B60" s="70">
        <v>23285</v>
      </c>
      <c r="C60" s="65">
        <v>301497</v>
      </c>
      <c r="D60" s="621" t="str">
        <f>VLOOKUP(B60,'MAESTRA NO TOCAR'!A:C,3,0)</f>
        <v>SEDA 2-0 SC-26 REF 185T 45CM NEGRA</v>
      </c>
      <c r="E60" s="622"/>
      <c r="F60" s="7"/>
      <c r="G60" s="8"/>
      <c r="H60" s="10"/>
      <c r="I60" s="11"/>
      <c r="K60" s="70">
        <v>96615</v>
      </c>
      <c r="L60" s="65">
        <f>VLOOKUP(K60,'MAESTRA NO TOCAR'!A:B,2,0)</f>
        <v>320980</v>
      </c>
      <c r="M60" s="629" t="str">
        <f>VLOOKUP(K60,'MAESTRA NO TOCAR'!A:C,3,0)</f>
        <v>RESERVORIO REF 1005 BOL X 1 PLASTIMEDICOS  100ML</v>
      </c>
      <c r="N60" s="630"/>
      <c r="O60" s="164"/>
      <c r="P60" s="5"/>
      <c r="Q60" s="5"/>
      <c r="R60" s="6"/>
    </row>
    <row r="61" spans="2:18" ht="23.15" customHeight="1" x14ac:dyDescent="0.45">
      <c r="B61" s="70">
        <v>23289</v>
      </c>
      <c r="C61" s="65">
        <v>301504</v>
      </c>
      <c r="D61" s="621" t="str">
        <f>VLOOKUP(B61,'MAESTRA NO TOCAR'!A:C,3,0)</f>
        <v>SEDA 3-0 SC-24 45CM REF REF 184T 45CM NEGRA</v>
      </c>
      <c r="E61" s="622"/>
      <c r="F61" s="7"/>
      <c r="G61" s="8"/>
      <c r="H61" s="8"/>
      <c r="I61" s="9"/>
      <c r="K61" s="70">
        <v>96618</v>
      </c>
      <c r="L61" s="65">
        <f>VLOOKUP(K61,'MAESTRA NO TOCAR'!A:B,2,0)</f>
        <v>320983</v>
      </c>
      <c r="M61" s="629" t="str">
        <f>VLOOKUP(K61,'MAESTRA NO TOCAR'!A:C,3,0)</f>
        <v>DREN PLANO SILICONA REF 1004-D 10MM</v>
      </c>
      <c r="N61" s="630"/>
      <c r="O61" s="165"/>
      <c r="P61" s="8"/>
      <c r="Q61" s="8"/>
      <c r="R61" s="9"/>
    </row>
    <row r="62" spans="2:18" ht="23.15" customHeight="1" thickBot="1" x14ac:dyDescent="0.5">
      <c r="B62" s="71">
        <v>23295</v>
      </c>
      <c r="C62" s="84">
        <v>301510</v>
      </c>
      <c r="D62" s="625" t="str">
        <f>VLOOKUP(B62,'MAESTRA NO TOCAR'!A:C,3,0)</f>
        <v>SEDA 4-0 SC-20 45CM REF REF 183T 45CM NEGRA</v>
      </c>
      <c r="E62" s="626"/>
      <c r="F62" s="149"/>
      <c r="G62" s="17"/>
      <c r="H62" s="17"/>
      <c r="I62" s="18"/>
      <c r="K62" s="70">
        <v>96616</v>
      </c>
      <c r="L62" s="65">
        <f>VLOOKUP(K62,'MAESTRA NO TOCAR'!A:B,2,0)</f>
        <v>320981</v>
      </c>
      <c r="M62" s="629" t="str">
        <f>VLOOKUP(K62,'MAESTRA NO TOCAR'!A:C,3,0)</f>
        <v>RESERVORIO REF 1006 BOL X 1 PLASTIMEDICOS  400ML</v>
      </c>
      <c r="N62" s="630"/>
      <c r="O62" s="166"/>
      <c r="P62" s="17"/>
      <c r="Q62" s="17"/>
      <c r="R62" s="18"/>
    </row>
    <row r="63" spans="2:18" ht="23.15" customHeight="1" thickBot="1" x14ac:dyDescent="0.65">
      <c r="B63" s="639" t="s">
        <v>97</v>
      </c>
      <c r="C63" s="640"/>
      <c r="D63" s="640"/>
      <c r="E63" s="640"/>
      <c r="F63" s="170" t="s">
        <v>2</v>
      </c>
      <c r="G63" s="170" t="s">
        <v>3</v>
      </c>
      <c r="H63" s="170" t="s">
        <v>4</v>
      </c>
      <c r="I63" s="171" t="s">
        <v>5</v>
      </c>
      <c r="K63" s="639" t="s">
        <v>442</v>
      </c>
      <c r="L63" s="640"/>
      <c r="M63" s="640"/>
      <c r="N63" s="640"/>
      <c r="O63" s="170" t="s">
        <v>2</v>
      </c>
      <c r="P63" s="170" t="s">
        <v>3</v>
      </c>
      <c r="Q63" s="170" t="s">
        <v>4</v>
      </c>
      <c r="R63" s="171" t="s">
        <v>5</v>
      </c>
    </row>
    <row r="64" spans="2:18" ht="23.15" customHeight="1" x14ac:dyDescent="0.5">
      <c r="B64" s="155">
        <v>52694</v>
      </c>
      <c r="C64" s="156">
        <f>VLOOKUP(B64,'MAESTRA NO TOCAR'!A:B,2,0)</f>
        <v>0</v>
      </c>
      <c r="D64" s="158" t="str">
        <f>VLOOKUP(B64,'MAESTRA NO TOCAR'!A:C,3,0)</f>
        <v>TICRON 2/27 CS10DA REF 8886294753 SOB X 1 TYCO</v>
      </c>
      <c r="E64" s="162"/>
      <c r="F64" s="4"/>
      <c r="G64" s="5"/>
      <c r="H64" s="144"/>
      <c r="I64" s="145"/>
      <c r="K64" s="70">
        <v>160989</v>
      </c>
      <c r="L64" s="65">
        <f>VLOOKUP(K64,'MAESTRA NO TOCAR'!A:B,2,0)</f>
        <v>0</v>
      </c>
      <c r="M64" s="109" t="str">
        <f>VLOOKUP(K64,'MAESTRA NO TOCAR'!A:C,3,0)</f>
        <v>JER INSULINA REF 326678 1ML - 31G X 6MM</v>
      </c>
      <c r="N64" s="167"/>
      <c r="O64" s="164"/>
      <c r="P64" s="5"/>
      <c r="Q64" s="5"/>
      <c r="R64" s="6"/>
    </row>
    <row r="65" spans="2:18" ht="23.15" customHeight="1" x14ac:dyDescent="0.5">
      <c r="B65" s="70">
        <v>113817</v>
      </c>
      <c r="C65" s="65">
        <f>VLOOKUP(B65,'MAESTRA NO TOCAR'!A:B,2,0)</f>
        <v>340080</v>
      </c>
      <c r="D65" s="621" t="str">
        <f>VLOOKUP(B65,'MAESTRA NO TOCAR'!A:C,3,0)</f>
        <v>HOJA BISTURI  CAJ X 100 PARAMOUNT  No10</v>
      </c>
      <c r="E65" s="622"/>
      <c r="F65" s="7"/>
      <c r="G65" s="8"/>
      <c r="H65" s="10"/>
      <c r="I65" s="11"/>
      <c r="K65" s="70">
        <v>22301</v>
      </c>
      <c r="L65" s="65">
        <f>VLOOKUP(K65,'MAESTRA NO TOCAR'!A:B,2,0)</f>
        <v>300756</v>
      </c>
      <c r="M65" s="109" t="str">
        <f>VLOOKUP(K65,'MAESTRA NO TOCAR'!A:C,3,0)</f>
        <v xml:space="preserve">JER TUBERCULINA 302579 1ML 25G X 5/8 </v>
      </c>
      <c r="N65" s="167"/>
      <c r="O65" s="165"/>
      <c r="P65" s="8"/>
      <c r="Q65" s="8"/>
      <c r="R65" s="9"/>
    </row>
    <row r="66" spans="2:18" ht="23.15" customHeight="1" thickBot="1" x14ac:dyDescent="0.55000000000000004">
      <c r="B66" s="70">
        <v>113818</v>
      </c>
      <c r="C66" s="65">
        <f>VLOOKUP(B66,'MAESTRA NO TOCAR'!A:B,2,0)</f>
        <v>340081</v>
      </c>
      <c r="D66" s="621" t="str">
        <f>VLOOKUP(B66,'MAESTRA NO TOCAR'!A:C,3,0)</f>
        <v>HOJA BISTURI  CAJ X 100 PARAMOUNT  No11</v>
      </c>
      <c r="E66" s="622"/>
      <c r="F66" s="7"/>
      <c r="G66" s="8"/>
      <c r="H66" s="10"/>
      <c r="I66" s="11"/>
      <c r="K66" s="71">
        <v>82969</v>
      </c>
      <c r="L66" s="84">
        <f>VLOOKUP(K66,'MAESTRA NO TOCAR'!A:B,2,0)</f>
        <v>318413</v>
      </c>
      <c r="M66" s="160" t="str">
        <f>VLOOKUP(K66,'MAESTRA NO TOCAR'!A:C,3,0)</f>
        <v>JER ASEPTO REF LM-86-3032 LM 60ONZ</v>
      </c>
      <c r="N66" s="168"/>
      <c r="O66" s="166"/>
      <c r="P66" s="17"/>
      <c r="Q66" s="17"/>
      <c r="R66" s="18"/>
    </row>
    <row r="67" spans="2:18" ht="23.15" customHeight="1" thickBot="1" x14ac:dyDescent="0.65">
      <c r="B67" s="70">
        <v>113819</v>
      </c>
      <c r="C67" s="65">
        <f>VLOOKUP(B67,'MAESTRA NO TOCAR'!A:B,2,0)</f>
        <v>340082</v>
      </c>
      <c r="D67" s="621" t="str">
        <f>VLOOKUP(B67,'MAESTRA NO TOCAR'!A:C,3,0)</f>
        <v>HOJA BISTURI  CAJ X 100 PARAMOUNT  No12</v>
      </c>
      <c r="E67" s="622"/>
      <c r="F67" s="7"/>
      <c r="G67" s="8"/>
      <c r="H67" s="10"/>
      <c r="I67" s="11"/>
      <c r="K67" s="639" t="s">
        <v>95</v>
      </c>
      <c r="L67" s="640"/>
      <c r="M67" s="640"/>
      <c r="N67" s="640"/>
      <c r="O67" s="170" t="s">
        <v>2</v>
      </c>
      <c r="P67" s="170" t="s">
        <v>3</v>
      </c>
      <c r="Q67" s="170" t="s">
        <v>4</v>
      </c>
      <c r="R67" s="171" t="s">
        <v>5</v>
      </c>
    </row>
    <row r="68" spans="2:18" ht="23.15" customHeight="1" x14ac:dyDescent="0.5">
      <c r="B68" s="70">
        <v>113820</v>
      </c>
      <c r="C68" s="65">
        <f>VLOOKUP(B68,'MAESTRA NO TOCAR'!A:B,2,0)</f>
        <v>340083</v>
      </c>
      <c r="D68" s="621" t="str">
        <f>VLOOKUP(B68,'MAESTRA NO TOCAR'!A:C,3,0)</f>
        <v>HOJA BISTURI  CAJ X 100 PARAMOUNT  No15</v>
      </c>
      <c r="E68" s="622"/>
      <c r="F68" s="7"/>
      <c r="G68" s="8"/>
      <c r="H68" s="10"/>
      <c r="I68" s="11"/>
      <c r="K68" s="155">
        <v>124050</v>
      </c>
      <c r="L68" s="156">
        <f>VLOOKUP(K68,'MAESTRA NO TOCAR'!A:B,2,0)</f>
        <v>345354</v>
      </c>
      <c r="M68" s="161" t="str">
        <f>VLOOKUP(K68,'MAESTRA NO TOCAR'!A:C,3,0)</f>
        <v>ECLIPSE REF 60765 BIOGEL  6.5</v>
      </c>
      <c r="N68" s="169"/>
      <c r="O68" s="164"/>
      <c r="P68" s="5"/>
      <c r="Q68" s="5"/>
      <c r="R68" s="6"/>
    </row>
    <row r="69" spans="2:18" ht="23.15" customHeight="1" x14ac:dyDescent="0.5">
      <c r="B69" s="70">
        <v>22561</v>
      </c>
      <c r="C69" s="65">
        <f>VLOOKUP(B69,'MAESTRA NO TOCAR'!A:B,2,0)</f>
        <v>319325</v>
      </c>
      <c r="D69" s="621" t="str">
        <f>VLOOKUP(B69,'MAESTRA NO TOCAR'!A:C,3,0)</f>
        <v>HOJA BISTURI REF BB520 AESCULAP  No. 20</v>
      </c>
      <c r="E69" s="622"/>
      <c r="F69" s="7"/>
      <c r="G69" s="8"/>
      <c r="H69" s="10"/>
      <c r="I69" s="11"/>
      <c r="K69" s="70">
        <v>124051</v>
      </c>
      <c r="L69" s="65">
        <f>VLOOKUP(K69,'MAESTRA NO TOCAR'!A:B,2,0)</f>
        <v>345363</v>
      </c>
      <c r="M69" s="109" t="str">
        <f>VLOOKUP(K69,'MAESTRA NO TOCAR'!A:C,3,0)</f>
        <v>ECLIPSE REF 60770 BIOGEL  7</v>
      </c>
      <c r="N69" s="167"/>
      <c r="O69" s="165"/>
      <c r="P69" s="8"/>
      <c r="Q69" s="8"/>
      <c r="R69" s="9"/>
    </row>
    <row r="70" spans="2:18" ht="23.15" customHeight="1" x14ac:dyDescent="0.5">
      <c r="B70" s="70">
        <v>22414</v>
      </c>
      <c r="C70" s="65">
        <f>VLOOKUP(B70,'MAESTRA NO TOCAR'!A:B,2,0)</f>
        <v>310215</v>
      </c>
      <c r="D70" s="621" t="str">
        <f>VLOOKUP(B70,'MAESTRA NO TOCAR'!A:C,3,0)</f>
        <v>CAMPO QUIRURG IOBAN REF 6650 (56CM X 45CM)</v>
      </c>
      <c r="E70" s="622"/>
      <c r="F70" s="7"/>
      <c r="G70" s="8"/>
      <c r="H70" s="10"/>
      <c r="I70" s="9"/>
      <c r="K70" s="70">
        <v>124052</v>
      </c>
      <c r="L70" s="65">
        <f>VLOOKUP(K70,'MAESTRA NO TOCAR'!A:B,2,0)</f>
        <v>345355</v>
      </c>
      <c r="M70" s="109" t="str">
        <f>VLOOKUP(K70,'MAESTRA NO TOCAR'!A:C,3,0)</f>
        <v>ECLIPSE REF 60775 BIOGEL  7.5</v>
      </c>
      <c r="N70" s="167"/>
      <c r="O70" s="165"/>
      <c r="P70" s="8"/>
      <c r="Q70" s="8"/>
      <c r="R70" s="9"/>
    </row>
    <row r="71" spans="2:18" ht="23.15" customHeight="1" thickBot="1" x14ac:dyDescent="0.55000000000000004">
      <c r="B71" s="70">
        <v>117701</v>
      </c>
      <c r="C71" s="65">
        <f>VLOOKUP(B71,'MAESTRA NO TOCAR'!A:B,2,0)</f>
        <v>355878</v>
      </c>
      <c r="D71" s="621" t="str">
        <f>VLOOKUP(B71,'MAESTRA NO TOCAR'!A:C,3,0)</f>
        <v>DREN PENROSE SILICONA PEQ REF 1019 (30CMX1/4 PULG)</v>
      </c>
      <c r="E71" s="622"/>
      <c r="F71" s="7"/>
      <c r="G71" s="8"/>
      <c r="H71" s="10"/>
      <c r="I71" s="9"/>
      <c r="K71" s="71">
        <v>124053</v>
      </c>
      <c r="L71" s="84">
        <f>VLOOKUP(K71,'MAESTRA NO TOCAR'!A:B,2,0)</f>
        <v>345356</v>
      </c>
      <c r="M71" s="160" t="str">
        <f>VLOOKUP(K71,'MAESTRA NO TOCAR'!A:C,3,0)</f>
        <v>ECLIPSE REF 60780 BIOGEL  8</v>
      </c>
      <c r="N71" s="168"/>
      <c r="O71" s="166"/>
      <c r="P71" s="17"/>
      <c r="Q71" s="17"/>
      <c r="R71" s="18"/>
    </row>
    <row r="72" spans="2:18" ht="23.15" customHeight="1" thickBot="1" x14ac:dyDescent="0.65">
      <c r="B72" s="70">
        <v>23237</v>
      </c>
      <c r="C72" s="65">
        <f>VLOOKUP(B72,'MAESTRA NO TOCAR'!A:B,2,0)</f>
        <v>310302</v>
      </c>
      <c r="D72" s="621" t="str">
        <f>VLOOKUP(B72,'MAESTRA NO TOCAR'!A:C,3,0)</f>
        <v>LIGACLIP EN TITANIO MEDIANO R REF LT200 BLANCO</v>
      </c>
      <c r="E72" s="622"/>
      <c r="F72" s="7"/>
      <c r="G72" s="8"/>
      <c r="H72" s="10"/>
      <c r="I72" s="9"/>
      <c r="K72" s="639" t="s">
        <v>96</v>
      </c>
      <c r="L72" s="640"/>
      <c r="M72" s="640"/>
      <c r="N72" s="640"/>
      <c r="O72" s="170" t="s">
        <v>2</v>
      </c>
      <c r="P72" s="170" t="s">
        <v>3</v>
      </c>
      <c r="Q72" s="170" t="s">
        <v>4</v>
      </c>
      <c r="R72" s="171" t="s">
        <v>5</v>
      </c>
    </row>
    <row r="73" spans="2:18" ht="23.15" customHeight="1" x14ac:dyDescent="0.5">
      <c r="B73" s="70">
        <v>146990</v>
      </c>
      <c r="C73" s="65">
        <f>VLOOKUP(B73,'MAESTRA NO TOCAR'!A:B,2,0)</f>
        <v>353096</v>
      </c>
      <c r="D73" s="621" t="str">
        <f>VLOOKUP(B73,'MAESTRA NO TOCAR'!A:C,3,0)</f>
        <v>V-CLIP DE LIGACION REF 0301-06M  AZUL</v>
      </c>
      <c r="E73" s="622"/>
      <c r="F73" s="7"/>
      <c r="G73" s="8"/>
      <c r="H73" s="10"/>
      <c r="I73" s="9"/>
      <c r="K73" s="155">
        <v>131804</v>
      </c>
      <c r="L73" s="156">
        <f>VLOOKUP(K73,'MAESTRA NO TOCAR'!A:B,2,0)</f>
        <v>351506</v>
      </c>
      <c r="M73" s="635" t="str">
        <f>VLOOKUP(K73,'MAESTRA NO TOCAR'!A:C,3,0)</f>
        <v>NITRILO REF GUNS006 TALLA 6 1/2</v>
      </c>
      <c r="N73" s="636"/>
      <c r="O73" s="164"/>
      <c r="P73" s="5"/>
      <c r="Q73" s="5"/>
      <c r="R73" s="6"/>
    </row>
    <row r="74" spans="2:18" ht="23.15" customHeight="1" x14ac:dyDescent="0.5">
      <c r="B74" s="70">
        <v>160041</v>
      </c>
      <c r="C74" s="65">
        <f>VLOOKUP(B74,'MAESTRA NO TOCAR'!A:B,2,0)</f>
        <v>355236</v>
      </c>
      <c r="D74" s="621" t="str">
        <f>VLOOKUP(B74,'MAESTRA NO TOCAR'!A:C,3,0)</f>
        <v>MARCADOR DE PIEL QX CON REGLA REF 31145900</v>
      </c>
      <c r="E74" s="622"/>
      <c r="F74" s="7"/>
      <c r="G74" s="8"/>
      <c r="H74" s="10"/>
      <c r="I74" s="9"/>
      <c r="K74" s="70">
        <v>131826</v>
      </c>
      <c r="L74" s="65">
        <f>VLOOKUP(K74,'MAESTRA NO TOCAR'!A:B,2,0)</f>
        <v>350099</v>
      </c>
      <c r="M74" s="631" t="str">
        <f>VLOOKUP(K74,'MAESTRA NO TOCAR'!A:C,3,0)</f>
        <v>NITRILO REF GUNS007 TALLA 7</v>
      </c>
      <c r="N74" s="632"/>
      <c r="O74" s="165"/>
      <c r="P74" s="8"/>
      <c r="Q74" s="8"/>
      <c r="R74" s="9"/>
    </row>
    <row r="75" spans="2:18" ht="23.15" customHeight="1" thickBot="1" x14ac:dyDescent="0.55000000000000004">
      <c r="B75" s="70">
        <v>165494</v>
      </c>
      <c r="C75" s="65">
        <f>VLOOKUP(B75,'MAESTRA NO TOCAR'!A:B,2,0)</f>
        <v>0</v>
      </c>
      <c r="D75" s="621" t="str">
        <f>VLOOKUP(B75,'MAESTRA NO TOCAR'!A:C,3,0)</f>
        <v>PAQUETE CIRUGIA GENERAL REF PT10032ES</v>
      </c>
      <c r="E75" s="622"/>
      <c r="F75" s="149">
        <v>1</v>
      </c>
      <c r="G75" s="17"/>
      <c r="H75" s="147"/>
      <c r="I75" s="18"/>
      <c r="K75" s="70">
        <v>131827</v>
      </c>
      <c r="L75" s="65">
        <f>VLOOKUP(K75,'MAESTRA NO TOCAR'!A:B,2,0)</f>
        <v>350100</v>
      </c>
      <c r="M75" s="631" t="str">
        <f>VLOOKUP(K75,'MAESTRA NO TOCAR'!A:C,3,0)</f>
        <v>NITRILO REF GUNS008 TALLA 7 1/2</v>
      </c>
      <c r="N75" s="632"/>
      <c r="O75" s="165"/>
      <c r="P75" s="8"/>
      <c r="Q75" s="8"/>
      <c r="R75" s="9"/>
    </row>
    <row r="76" spans="2:18" ht="23.15" customHeight="1" thickBot="1" x14ac:dyDescent="0.65">
      <c r="B76" s="639" t="s">
        <v>441</v>
      </c>
      <c r="C76" s="640"/>
      <c r="D76" s="640"/>
      <c r="E76" s="640"/>
      <c r="F76" s="170" t="s">
        <v>2</v>
      </c>
      <c r="G76" s="170" t="s">
        <v>3</v>
      </c>
      <c r="H76" s="170" t="s">
        <v>4</v>
      </c>
      <c r="I76" s="171" t="s">
        <v>5</v>
      </c>
      <c r="K76" s="71">
        <v>131828</v>
      </c>
      <c r="L76" s="84">
        <f>VLOOKUP(K76,'MAESTRA NO TOCAR'!A:B,2,0)</f>
        <v>350101</v>
      </c>
      <c r="M76" s="637" t="str">
        <f>VLOOKUP(K76,'MAESTRA NO TOCAR'!A:C,3,0)</f>
        <v>NITRILO REF GUNS009 TALLA 8</v>
      </c>
      <c r="N76" s="638"/>
      <c r="O76" s="166"/>
      <c r="P76" s="17"/>
      <c r="Q76" s="17"/>
      <c r="R76" s="18"/>
    </row>
    <row r="77" spans="2:18" ht="23.15" customHeight="1" thickBot="1" x14ac:dyDescent="0.65">
      <c r="B77" s="70">
        <v>22520</v>
      </c>
      <c r="C77" s="65">
        <f>VLOOKUP(B77,'MAESTRA NO TOCAR'!A:B,2,0)</f>
        <v>300863</v>
      </c>
      <c r="D77" s="629" t="str">
        <f>VLOOKUP(B77,'MAESTRA NO TOCAR'!A:C,3,0)</f>
        <v>AGUJA SPINOCAN REF 4501390 18G X 3 1/2 PULG</v>
      </c>
      <c r="E77" s="630"/>
      <c r="F77" s="164"/>
      <c r="G77" s="5"/>
      <c r="H77" s="5"/>
      <c r="I77" s="6"/>
      <c r="K77" s="639" t="s">
        <v>99</v>
      </c>
      <c r="L77" s="640"/>
      <c r="M77" s="640"/>
      <c r="N77" s="640"/>
      <c r="O77" s="170" t="s">
        <v>2</v>
      </c>
      <c r="P77" s="170" t="s">
        <v>3</v>
      </c>
      <c r="Q77" s="170" t="s">
        <v>4</v>
      </c>
      <c r="R77" s="171" t="s">
        <v>5</v>
      </c>
    </row>
    <row r="78" spans="2:18" ht="23.15" customHeight="1" x14ac:dyDescent="0.5">
      <c r="B78" s="70">
        <v>22515</v>
      </c>
      <c r="C78" s="65">
        <f>VLOOKUP(B78,'MAESTRA NO TOCAR'!A:B,2,0)</f>
        <v>300859</v>
      </c>
      <c r="D78" s="629" t="str">
        <f>VLOOKUP(B78,'MAESTRA NO TOCAR'!A:C,3,0)</f>
        <v>AGUJA SPINOCAN REF 4507908  22G X 3 1/2 PULG</v>
      </c>
      <c r="E78" s="630"/>
      <c r="F78" s="165"/>
      <c r="G78" s="8"/>
      <c r="H78" s="8"/>
      <c r="I78" s="9"/>
      <c r="K78" s="155"/>
      <c r="L78" s="156"/>
      <c r="M78" s="635"/>
      <c r="N78" s="636"/>
      <c r="O78" s="164"/>
      <c r="P78" s="5"/>
      <c r="Q78" s="5"/>
      <c r="R78" s="6"/>
    </row>
    <row r="79" spans="2:18" ht="23.15" customHeight="1" x14ac:dyDescent="0.5">
      <c r="B79" s="70">
        <v>22516</v>
      </c>
      <c r="C79" s="65">
        <f>VLOOKUP(B79,'MAESTRA NO TOCAR'!A:B,2,0)</f>
        <v>307181</v>
      </c>
      <c r="D79" s="629" t="str">
        <f>VLOOKUP(B79,'MAESTRA NO TOCAR'!A:C,3,0)</f>
        <v>AGUJA SPINOCAN 25G X 3 1/2 PU REF 4505905</v>
      </c>
      <c r="E79" s="630"/>
      <c r="F79" s="165"/>
      <c r="G79" s="8"/>
      <c r="H79" s="8"/>
      <c r="I79" s="9"/>
      <c r="K79" s="155">
        <v>87945</v>
      </c>
      <c r="L79" s="156">
        <f>VLOOKUP(K79,'MAESTRA NO TOCAR'!A:B,2,0)</f>
        <v>336193</v>
      </c>
      <c r="M79" s="635" t="str">
        <f>VLOOKUP(K79,'MAESTRA NO TOCAR'!A:C,3,0)</f>
        <v>GUANTE QUIRURGICO ESTERIL REF 1253  6.5</v>
      </c>
      <c r="N79" s="636"/>
      <c r="O79" s="165"/>
      <c r="P79" s="8"/>
      <c r="Q79" s="8"/>
      <c r="R79" s="9"/>
    </row>
    <row r="80" spans="2:18" ht="23.15" customHeight="1" x14ac:dyDescent="0.5">
      <c r="B80" s="70">
        <v>22518</v>
      </c>
      <c r="C80" s="65">
        <f>VLOOKUP(B80,'MAESTRA NO TOCAR'!A:B,2,0)</f>
        <v>300862</v>
      </c>
      <c r="D80" s="629" t="str">
        <f>VLOOKUP(B80,'MAESTRA NO TOCAR'!A:C,3,0)</f>
        <v>AGUJA SPINOCAN 26G X 3 1/2 PU REF 4502906</v>
      </c>
      <c r="E80" s="630"/>
      <c r="F80" s="165"/>
      <c r="G80" s="8"/>
      <c r="H80" s="8"/>
      <c r="I80" s="9"/>
      <c r="K80" s="70">
        <v>87947</v>
      </c>
      <c r="L80" s="65">
        <f>VLOOKUP(K80,'MAESTRA NO TOCAR'!A:B,2,0)</f>
        <v>336471</v>
      </c>
      <c r="M80" s="631" t="str">
        <f>VLOOKUP(K80,'MAESTRA NO TOCAR'!A:C,3,0)</f>
        <v>GUANTE QUIRURGICO ESTERIL REF 1277  7.5</v>
      </c>
      <c r="N80" s="632"/>
      <c r="O80" s="165"/>
      <c r="P80" s="8"/>
      <c r="Q80" s="8"/>
      <c r="R80" s="9"/>
    </row>
    <row r="81" spans="2:18" ht="23.15" customHeight="1" thickBot="1" x14ac:dyDescent="0.55000000000000004">
      <c r="B81" s="70">
        <v>22523</v>
      </c>
      <c r="C81" s="65">
        <f>VLOOKUP(B81,'MAESTRA NO TOCAR'!A:B,2,0)</f>
        <v>300866</v>
      </c>
      <c r="D81" s="629" t="str">
        <f>VLOOKUP(B81,'MAESTRA NO TOCAR'!A:C,3,0)</f>
        <v>AGUJA SPINOCAN 27G X 3 1/2 PU REF 4503902</v>
      </c>
      <c r="E81" s="630"/>
      <c r="F81" s="166"/>
      <c r="G81" s="17"/>
      <c r="H81" s="17"/>
      <c r="I81" s="18"/>
      <c r="K81" s="71">
        <v>87948</v>
      </c>
      <c r="L81" s="84">
        <f>VLOOKUP(K81,'MAESTRA NO TOCAR'!A:B,2,0)</f>
        <v>337061</v>
      </c>
      <c r="M81" s="633" t="str">
        <f>VLOOKUP(K81,'MAESTRA NO TOCAR'!A:C,3,0)</f>
        <v xml:space="preserve">GUANTE QUIRURGICO ESTERIL REF 1284  8 </v>
      </c>
      <c r="N81" s="634"/>
      <c r="O81" s="166"/>
      <c r="P81" s="17"/>
      <c r="Q81" s="17"/>
      <c r="R81" s="18"/>
    </row>
    <row r="82" spans="2:18" ht="13.5" thickBot="1" x14ac:dyDescent="0.35">
      <c r="B82" s="466" t="s">
        <v>71</v>
      </c>
      <c r="C82" s="467"/>
      <c r="D82" s="468"/>
      <c r="E82" s="59"/>
      <c r="F82" s="59"/>
      <c r="G82" s="60"/>
      <c r="H82" s="60"/>
      <c r="I82" s="60"/>
      <c r="J82" s="61"/>
      <c r="K82" s="469" t="s">
        <v>27</v>
      </c>
      <c r="L82" s="470"/>
      <c r="M82" s="32"/>
      <c r="N82" s="32"/>
      <c r="O82" s="32"/>
      <c r="P82" s="32"/>
      <c r="Q82" s="32"/>
      <c r="R82" s="85"/>
    </row>
    <row r="83" spans="2:18" x14ac:dyDescent="0.35">
      <c r="B83" s="469" t="s">
        <v>37</v>
      </c>
      <c r="C83" s="470"/>
      <c r="D83" s="470"/>
      <c r="E83" s="470"/>
      <c r="F83" s="470"/>
      <c r="G83" s="470"/>
      <c r="H83" s="470"/>
      <c r="I83" s="470"/>
      <c r="J83" s="471"/>
      <c r="K83" s="72"/>
      <c r="L83" s="2"/>
      <c r="M83" s="2"/>
      <c r="N83" s="2"/>
      <c r="O83" s="2"/>
      <c r="P83" s="2"/>
      <c r="Q83" s="2"/>
      <c r="R83" s="63"/>
    </row>
    <row r="84" spans="2:18" ht="18" thickBot="1" x14ac:dyDescent="0.4">
      <c r="B84" s="472"/>
      <c r="C84" s="473"/>
      <c r="D84" s="473"/>
      <c r="E84" s="473"/>
      <c r="F84" s="473"/>
      <c r="G84" s="473"/>
      <c r="H84" s="473"/>
      <c r="I84" s="473"/>
      <c r="J84" s="474"/>
      <c r="K84" s="72"/>
      <c r="L84" s="2"/>
      <c r="M84" s="2"/>
      <c r="N84" s="2"/>
      <c r="O84" s="2"/>
      <c r="P84" s="2"/>
      <c r="Q84" s="2"/>
      <c r="R84" s="63"/>
    </row>
    <row r="85" spans="2:18" ht="15" customHeight="1" x14ac:dyDescent="0.35">
      <c r="B85" s="469" t="s">
        <v>38</v>
      </c>
      <c r="C85" s="470"/>
      <c r="D85" s="470"/>
      <c r="E85" s="470"/>
      <c r="F85" s="470"/>
      <c r="G85" s="470"/>
      <c r="H85" s="470"/>
      <c r="I85" s="470"/>
      <c r="J85" s="471"/>
      <c r="K85" s="72"/>
      <c r="L85" s="2"/>
      <c r="M85" s="2"/>
      <c r="N85" s="2"/>
      <c r="O85" s="2"/>
      <c r="P85" s="2"/>
      <c r="Q85" s="2"/>
      <c r="R85" s="63"/>
    </row>
    <row r="86" spans="2:18" ht="18" thickBot="1" x14ac:dyDescent="0.4">
      <c r="B86" s="472"/>
      <c r="C86" s="473"/>
      <c r="D86" s="473"/>
      <c r="E86" s="473"/>
      <c r="F86" s="473"/>
      <c r="G86" s="473"/>
      <c r="H86" s="473"/>
      <c r="I86" s="473"/>
      <c r="J86" s="474"/>
      <c r="K86" s="73"/>
      <c r="L86" s="35"/>
      <c r="M86" s="35"/>
      <c r="N86" s="35"/>
      <c r="O86" s="35"/>
      <c r="P86" s="35"/>
      <c r="Q86" s="35"/>
      <c r="R86" s="64"/>
    </row>
    <row r="87" spans="2:18" ht="15" customHeight="1" x14ac:dyDescent="0.35"/>
  </sheetData>
  <mergeCells count="133">
    <mergeCell ref="C6:D6"/>
    <mergeCell ref="K6:L6"/>
    <mergeCell ref="N6:R6"/>
    <mergeCell ref="E4:M4"/>
    <mergeCell ref="K38:N38"/>
    <mergeCell ref="K44:N44"/>
    <mergeCell ref="B56:E56"/>
    <mergeCell ref="B63:E63"/>
    <mergeCell ref="K63:N63"/>
    <mergeCell ref="K59:N59"/>
    <mergeCell ref="K55:N55"/>
    <mergeCell ref="M49:N49"/>
    <mergeCell ref="M50:N50"/>
    <mergeCell ref="M51:N51"/>
    <mergeCell ref="M57:N57"/>
    <mergeCell ref="D20:E20"/>
    <mergeCell ref="D21:E21"/>
    <mergeCell ref="D22:E22"/>
    <mergeCell ref="M18:N18"/>
    <mergeCell ref="M41:N41"/>
    <mergeCell ref="M42:N42"/>
    <mergeCell ref="D32:E32"/>
    <mergeCell ref="D35:E35"/>
    <mergeCell ref="D61:E61"/>
    <mergeCell ref="K67:N67"/>
    <mergeCell ref="K72:N72"/>
    <mergeCell ref="M52:N52"/>
    <mergeCell ref="M53:N53"/>
    <mergeCell ref="M54:N54"/>
    <mergeCell ref="D12:E12"/>
    <mergeCell ref="M79:N79"/>
    <mergeCell ref="B17:E17"/>
    <mergeCell ref="B26:E26"/>
    <mergeCell ref="B29:E29"/>
    <mergeCell ref="B42:E42"/>
    <mergeCell ref="B34:E34"/>
    <mergeCell ref="K34:N34"/>
    <mergeCell ref="D27:E27"/>
    <mergeCell ref="D28:E28"/>
    <mergeCell ref="M45:N45"/>
    <mergeCell ref="M46:N46"/>
    <mergeCell ref="M47:N47"/>
    <mergeCell ref="M48:N48"/>
    <mergeCell ref="D55:E55"/>
    <mergeCell ref="D62:E62"/>
    <mergeCell ref="D65:E65"/>
    <mergeCell ref="D38:E38"/>
    <mergeCell ref="D31:E31"/>
    <mergeCell ref="D80:E80"/>
    <mergeCell ref="D81:E81"/>
    <mergeCell ref="D69:E69"/>
    <mergeCell ref="D60:E60"/>
    <mergeCell ref="D68:E68"/>
    <mergeCell ref="M80:N80"/>
    <mergeCell ref="M81:N81"/>
    <mergeCell ref="M73:N73"/>
    <mergeCell ref="M74:N74"/>
    <mergeCell ref="M75:N75"/>
    <mergeCell ref="M76:N76"/>
    <mergeCell ref="M78:N78"/>
    <mergeCell ref="K77:N77"/>
    <mergeCell ref="B76:E76"/>
    <mergeCell ref="D72:E72"/>
    <mergeCell ref="D73:E73"/>
    <mergeCell ref="D74:E74"/>
    <mergeCell ref="M60:N60"/>
    <mergeCell ref="M61:N61"/>
    <mergeCell ref="M62:N62"/>
    <mergeCell ref="D77:E77"/>
    <mergeCell ref="D78:E78"/>
    <mergeCell ref="D79:E79"/>
    <mergeCell ref="D67:E67"/>
    <mergeCell ref="K82:L82"/>
    <mergeCell ref="O9:R9"/>
    <mergeCell ref="D14:E14"/>
    <mergeCell ref="D15:E15"/>
    <mergeCell ref="B11:R11"/>
    <mergeCell ref="M12:N12"/>
    <mergeCell ref="D13:E13"/>
    <mergeCell ref="M37:N37"/>
    <mergeCell ref="M39:N39"/>
    <mergeCell ref="D75:E75"/>
    <mergeCell ref="D16:E16"/>
    <mergeCell ref="D18:E18"/>
    <mergeCell ref="D19:E19"/>
    <mergeCell ref="M40:N40"/>
    <mergeCell ref="M58:N58"/>
    <mergeCell ref="J10:M10"/>
    <mergeCell ref="M31:N31"/>
    <mergeCell ref="M13:N13"/>
    <mergeCell ref="M14:N14"/>
    <mergeCell ref="M15:N15"/>
    <mergeCell ref="M16:N16"/>
    <mergeCell ref="M17:N17"/>
    <mergeCell ref="D70:E70"/>
    <mergeCell ref="D71:E71"/>
    <mergeCell ref="M33:N33"/>
    <mergeCell ref="D54:E54"/>
    <mergeCell ref="D36:E36"/>
    <mergeCell ref="D37:E37"/>
    <mergeCell ref="D66:E66"/>
    <mergeCell ref="D39:E39"/>
    <mergeCell ref="D40:E40"/>
    <mergeCell ref="D23:E23"/>
    <mergeCell ref="D24:E24"/>
    <mergeCell ref="D25:E25"/>
    <mergeCell ref="D30:E30"/>
    <mergeCell ref="D33:E33"/>
    <mergeCell ref="D41:E41"/>
    <mergeCell ref="E5:R5"/>
    <mergeCell ref="N10:R10"/>
    <mergeCell ref="B7:D7"/>
    <mergeCell ref="E7:F8"/>
    <mergeCell ref="N7:R7"/>
    <mergeCell ref="O8:R8"/>
    <mergeCell ref="B82:D82"/>
    <mergeCell ref="B83:J84"/>
    <mergeCell ref="B85:J86"/>
    <mergeCell ref="F6:I6"/>
    <mergeCell ref="G7:I7"/>
    <mergeCell ref="G8:I8"/>
    <mergeCell ref="G9:I9"/>
    <mergeCell ref="G10:I10"/>
    <mergeCell ref="B9:D9"/>
    <mergeCell ref="E9:F9"/>
    <mergeCell ref="K9:M9"/>
    <mergeCell ref="B10:D10"/>
    <mergeCell ref="E10:F10"/>
    <mergeCell ref="M56:N56"/>
    <mergeCell ref="M35:N35"/>
    <mergeCell ref="M36:N36"/>
    <mergeCell ref="M32:N32"/>
    <mergeCell ref="M43:N43"/>
  </mergeCells>
  <printOptions horizontalCentered="1" verticalCentered="1"/>
  <pageMargins left="0" right="0" top="0" bottom="0" header="0" footer="0"/>
  <pageSetup paperSize="9" scale="4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3:R58"/>
  <sheetViews>
    <sheetView topLeftCell="C1" zoomScale="80" zoomScaleNormal="80" workbookViewId="0">
      <selection activeCell="J8" sqref="J8:M8"/>
    </sheetView>
  </sheetViews>
  <sheetFormatPr baseColWidth="10" defaultColWidth="47.81640625" defaultRowHeight="14.5" x14ac:dyDescent="0.35"/>
  <cols>
    <col min="1" max="1" width="13" style="1" customWidth="1"/>
    <col min="2" max="2" width="6.7265625" style="189" customWidth="1"/>
    <col min="3" max="3" width="5.7265625" style="189" customWidth="1"/>
    <col min="4" max="4" width="9.1796875" style="68" customWidth="1"/>
    <col min="5" max="5" width="9.54296875" style="68" bestFit="1" customWidth="1"/>
    <col min="6" max="6" width="49.1796875" style="68" customWidth="1"/>
    <col min="7" max="7" width="6.54296875" style="68" customWidth="1"/>
    <col min="8" max="8" width="5" style="68" customWidth="1"/>
    <col min="9" max="9" width="7.26953125" style="68" customWidth="1"/>
    <col min="10" max="10" width="5" style="68" customWidth="1"/>
    <col min="11" max="11" width="12.81640625" style="68" customWidth="1"/>
    <col min="12" max="12" width="8.81640625" style="68" customWidth="1"/>
    <col min="13" max="13" width="21.7265625" style="68" customWidth="1"/>
    <col min="14" max="14" width="34.54296875" style="68" customWidth="1"/>
    <col min="15" max="18" width="5" style="68" customWidth="1"/>
    <col min="19" max="16384" width="47.81640625" style="1"/>
  </cols>
  <sheetData>
    <row r="3" spans="2:18" ht="12.75" customHeight="1" x14ac:dyDescent="0.35">
      <c r="G3" s="190"/>
      <c r="H3" s="190"/>
      <c r="I3" s="190"/>
      <c r="J3" s="190"/>
      <c r="K3" s="190"/>
      <c r="L3" s="190"/>
      <c r="M3" s="190"/>
    </row>
    <row r="4" spans="2:18" ht="12.75" customHeight="1" x14ac:dyDescent="0.35">
      <c r="F4" s="560" t="s">
        <v>26</v>
      </c>
      <c r="G4" s="560"/>
      <c r="H4" s="560"/>
      <c r="I4" s="560"/>
      <c r="J4" s="560"/>
      <c r="K4" s="560"/>
      <c r="L4" s="560"/>
      <c r="M4" s="560"/>
    </row>
    <row r="5" spans="2:18" x14ac:dyDescent="0.35">
      <c r="F5" s="560"/>
      <c r="G5" s="560"/>
      <c r="H5" s="560"/>
      <c r="I5" s="560"/>
      <c r="J5" s="560"/>
      <c r="K5" s="560"/>
      <c r="L5" s="560"/>
      <c r="M5" s="560"/>
    </row>
    <row r="6" spans="2:18" ht="15" thickBot="1" x14ac:dyDescent="0.4">
      <c r="F6" s="523" t="s">
        <v>494</v>
      </c>
      <c r="G6" s="523"/>
      <c r="H6" s="523"/>
      <c r="I6" s="523"/>
      <c r="J6" s="523"/>
      <c r="K6" s="523"/>
      <c r="L6" s="523"/>
      <c r="M6" s="523"/>
      <c r="N6" s="523"/>
      <c r="O6" s="523"/>
    </row>
    <row r="7" spans="2:18" ht="16.5" customHeight="1" thickBot="1" x14ac:dyDescent="0.4">
      <c r="B7" s="191" t="s">
        <v>17</v>
      </c>
      <c r="C7" s="561">
        <f ca="1">TODAY()+1</f>
        <v>44810</v>
      </c>
      <c r="D7" s="562"/>
      <c r="E7" s="192" t="s">
        <v>16</v>
      </c>
      <c r="F7" s="382"/>
      <c r="G7" s="383"/>
      <c r="H7" s="383"/>
      <c r="I7" s="383"/>
      <c r="J7" s="129" t="s">
        <v>111</v>
      </c>
      <c r="K7" s="563"/>
      <c r="L7" s="564"/>
      <c r="M7" s="193" t="s">
        <v>39</v>
      </c>
      <c r="N7" s="565"/>
      <c r="O7" s="566"/>
      <c r="P7" s="566"/>
      <c r="Q7" s="566"/>
      <c r="R7" s="567"/>
    </row>
    <row r="8" spans="2:18" ht="15" customHeight="1" thickBot="1" x14ac:dyDescent="0.4">
      <c r="B8" s="568" t="s">
        <v>18</v>
      </c>
      <c r="C8" s="569"/>
      <c r="D8" s="569"/>
      <c r="E8" s="570"/>
      <c r="F8" s="571"/>
      <c r="G8" s="585" t="s">
        <v>15</v>
      </c>
      <c r="H8" s="586"/>
      <c r="I8" s="587"/>
      <c r="J8" s="441"/>
      <c r="K8" s="442"/>
      <c r="L8" s="442"/>
      <c r="M8" s="443"/>
      <c r="N8" s="574" t="s">
        <v>489</v>
      </c>
      <c r="O8" s="575"/>
      <c r="P8" s="575"/>
      <c r="Q8" s="575"/>
      <c r="R8" s="576"/>
    </row>
    <row r="9" spans="2:18" x14ac:dyDescent="0.35">
      <c r="B9" s="194"/>
      <c r="C9" s="195"/>
      <c r="D9" s="195"/>
      <c r="E9" s="572"/>
      <c r="F9" s="573"/>
      <c r="G9" s="588" t="s">
        <v>23</v>
      </c>
      <c r="H9" s="589"/>
      <c r="I9" s="590"/>
      <c r="J9" s="196"/>
      <c r="K9" s="197"/>
      <c r="L9" s="197"/>
      <c r="M9" s="197"/>
      <c r="N9" s="198" t="s">
        <v>28</v>
      </c>
      <c r="O9" s="577"/>
      <c r="P9" s="577"/>
      <c r="Q9" s="577"/>
      <c r="R9" s="578"/>
    </row>
    <row r="10" spans="2:18" x14ac:dyDescent="0.35">
      <c r="B10" s="579" t="s">
        <v>29</v>
      </c>
      <c r="C10" s="580"/>
      <c r="D10" s="580"/>
      <c r="E10" s="581"/>
      <c r="F10" s="582"/>
      <c r="G10" s="591" t="s">
        <v>24</v>
      </c>
      <c r="H10" s="592"/>
      <c r="I10" s="593"/>
      <c r="J10" s="199"/>
      <c r="K10" s="583"/>
      <c r="L10" s="583"/>
      <c r="M10" s="584"/>
      <c r="N10" s="198" t="s">
        <v>20</v>
      </c>
      <c r="O10" s="577"/>
      <c r="P10" s="577"/>
      <c r="Q10" s="577"/>
      <c r="R10" s="578"/>
    </row>
    <row r="11" spans="2:18" ht="24.75" customHeight="1" thickBot="1" x14ac:dyDescent="0.4">
      <c r="B11" s="524" t="s">
        <v>19</v>
      </c>
      <c r="C11" s="525"/>
      <c r="D11" s="525"/>
      <c r="E11" s="526"/>
      <c r="F11" s="527"/>
      <c r="G11" s="594" t="s">
        <v>30</v>
      </c>
      <c r="H11" s="595"/>
      <c r="I11" s="596"/>
      <c r="J11" s="528"/>
      <c r="K11" s="528"/>
      <c r="L11" s="528"/>
      <c r="M11" s="529"/>
      <c r="N11" s="530" t="s">
        <v>40</v>
      </c>
      <c r="O11" s="525"/>
      <c r="P11" s="525"/>
      <c r="Q11" s="525"/>
      <c r="R11" s="531"/>
    </row>
    <row r="12" spans="2:18" ht="21" customHeight="1" thickBot="1" x14ac:dyDescent="0.35">
      <c r="B12" s="597" t="s">
        <v>473</v>
      </c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597"/>
      <c r="O12" s="597"/>
      <c r="P12" s="597"/>
      <c r="Q12" s="597"/>
      <c r="R12" s="597"/>
    </row>
    <row r="13" spans="2:18" s="23" customFormat="1" ht="15" thickBot="1" x14ac:dyDescent="0.4">
      <c r="B13" s="598" t="s">
        <v>0</v>
      </c>
      <c r="C13" s="559"/>
      <c r="D13" s="200" t="s">
        <v>1</v>
      </c>
      <c r="E13" s="558" t="s">
        <v>31</v>
      </c>
      <c r="F13" s="559"/>
      <c r="G13" s="200" t="s">
        <v>2</v>
      </c>
      <c r="H13" s="200" t="s">
        <v>3</v>
      </c>
      <c r="I13" s="200" t="s">
        <v>4</v>
      </c>
      <c r="J13" s="201" t="s">
        <v>5</v>
      </c>
      <c r="K13" s="202" t="s">
        <v>0</v>
      </c>
      <c r="L13" s="202" t="s">
        <v>1</v>
      </c>
      <c r="M13" s="558" t="s">
        <v>31</v>
      </c>
      <c r="N13" s="559"/>
      <c r="O13" s="200" t="s">
        <v>2</v>
      </c>
      <c r="P13" s="200" t="s">
        <v>3</v>
      </c>
      <c r="Q13" s="200" t="s">
        <v>4</v>
      </c>
      <c r="R13" s="201" t="s">
        <v>5</v>
      </c>
    </row>
    <row r="14" spans="2:18" x14ac:dyDescent="0.35">
      <c r="B14" s="532">
        <v>19967</v>
      </c>
      <c r="C14" s="533"/>
      <c r="D14" s="203">
        <f>VLOOKUP(B14,'MAESTRA NO TOCAR'!A:B,2,0)</f>
        <v>202073</v>
      </c>
      <c r="E14" s="534" t="str">
        <f>VLOOKUP(B14,'MAESTRA NO TOCAR'!A:C,3,0)</f>
        <v>HOM 388836 RINGER Y LACTATO DE NA  SOL IRRIG  BOL X 3000ML</v>
      </c>
      <c r="F14" s="535"/>
      <c r="G14" s="203" t="s">
        <v>70</v>
      </c>
      <c r="H14" s="203" t="s">
        <v>70</v>
      </c>
      <c r="I14" s="203" t="s">
        <v>70</v>
      </c>
      <c r="J14" s="204" t="s">
        <v>70</v>
      </c>
      <c r="K14" s="297">
        <v>116840</v>
      </c>
      <c r="L14" s="298">
        <f>VLOOKUP(K14,'MAESTRA NO TOCAR'!A:B,2,0)</f>
        <v>340810</v>
      </c>
      <c r="M14" s="538" t="s">
        <v>483</v>
      </c>
      <c r="N14" s="539"/>
      <c r="O14" s="299">
        <v>1</v>
      </c>
      <c r="P14" s="298"/>
      <c r="Q14" s="298"/>
      <c r="R14" s="300"/>
    </row>
    <row r="15" spans="2:18" x14ac:dyDescent="0.35">
      <c r="B15" s="532">
        <v>110940</v>
      </c>
      <c r="C15" s="533"/>
      <c r="D15" s="203">
        <f>VLOOKUP(B15,'MAESTRA NO TOCAR'!A:B,2,0)</f>
        <v>103968</v>
      </c>
      <c r="E15" s="534" t="str">
        <f>VLOOKUP(B15,'MAESTRA NO TOCAR'!A:C,3,0)</f>
        <v>ATROPINA SULFATO 1MG/ML SOL INY</v>
      </c>
      <c r="F15" s="535"/>
      <c r="G15" s="203">
        <f>VLOOKUP(B15,'MAESTRA NO TOCAR'!A:D,4,0)</f>
        <v>1</v>
      </c>
      <c r="H15" s="203"/>
      <c r="I15" s="203"/>
      <c r="J15" s="204"/>
      <c r="K15" s="297">
        <v>119932</v>
      </c>
      <c r="L15" s="298">
        <f>VLOOKUP(K15,'MAESTRA NO TOCAR'!A:B,2,0)</f>
        <v>343983</v>
      </c>
      <c r="M15" s="538" t="s">
        <v>482</v>
      </c>
      <c r="N15" s="539"/>
      <c r="O15" s="299">
        <v>1</v>
      </c>
      <c r="P15" s="298"/>
      <c r="Q15" s="298"/>
      <c r="R15" s="300"/>
    </row>
    <row r="16" spans="2:18" x14ac:dyDescent="0.35">
      <c r="B16" s="532">
        <v>388890</v>
      </c>
      <c r="C16" s="533"/>
      <c r="D16" s="203">
        <f>VLOOKUP(B16,'MAESTRA NO TOCAR'!A:B,2,0)</f>
        <v>207008</v>
      </c>
      <c r="E16" s="534" t="str">
        <f>VLOOKUP(B16,'MAESTRA NO TOCAR'!A:C,3,0)</f>
        <v>BUPINEST 75MG/10ML(0.75%) SOL INY</v>
      </c>
      <c r="F16" s="535"/>
      <c r="G16" s="203">
        <f>VLOOKUP(B16,'MAESTRA NO TOCAR'!A:D,4,0)</f>
        <v>3</v>
      </c>
      <c r="H16" s="203"/>
      <c r="I16" s="203"/>
      <c r="J16" s="204"/>
      <c r="K16" s="205">
        <v>145922</v>
      </c>
      <c r="L16" s="203">
        <f>VLOOKUP(K16,'MAESTRA NO TOCAR'!A:B,2,0)</f>
        <v>353355</v>
      </c>
      <c r="M16" s="534" t="str">
        <f>VLOOKUP(K16,'MAESTRA NO TOCAR'!A:C,3,0)</f>
        <v>TUBO SUCCION CON CONECTOR REF 8888301614  6MM X 3.1MM</v>
      </c>
      <c r="N16" s="535"/>
      <c r="O16" s="203">
        <f>VLOOKUP(K16,'MAESTRA NO TOCAR'!A:D,4,0)</f>
        <v>2</v>
      </c>
      <c r="P16" s="203"/>
      <c r="Q16" s="203"/>
      <c r="R16" s="204"/>
    </row>
    <row r="17" spans="2:18" x14ac:dyDescent="0.35">
      <c r="B17" s="536">
        <v>166164</v>
      </c>
      <c r="C17" s="537"/>
      <c r="D17" s="298">
        <f>VLOOKUP(B17,'MAESTRA NO TOCAR'!A:B,2,0)</f>
        <v>105358</v>
      </c>
      <c r="E17" s="538" t="str">
        <f>VLOOKUP(B17,'MAESTRA NO TOCAR'!A:C,3,0)</f>
        <v>CEFAZOLINA 1GR POLV INY INST CAJ X 10VIAL VITALIS</v>
      </c>
      <c r="F17" s="539"/>
      <c r="G17" s="299">
        <f>VLOOKUP(B17,'MAESTRA NO TOCAR'!A:D,4,0)</f>
        <v>2</v>
      </c>
      <c r="H17" s="298"/>
      <c r="I17" s="298"/>
      <c r="J17" s="300"/>
      <c r="K17" s="205">
        <v>145925</v>
      </c>
      <c r="L17" s="203">
        <f>VLOOKUP(K17,'MAESTRA NO TOCAR'!A:B,2,0)</f>
        <v>353357</v>
      </c>
      <c r="M17" s="534" t="str">
        <f>VLOOKUP(K17,'MAESTRA NO TOCAR'!A:C,3,0)</f>
        <v>TUBO SUCCION SIN CONECTOR REF 8888301515  5MM X 1.8MM</v>
      </c>
      <c r="N17" s="535"/>
      <c r="O17" s="203">
        <f>VLOOKUP(K17,'MAESTRA NO TOCAR'!A:D,4,0)</f>
        <v>1</v>
      </c>
      <c r="P17" s="206"/>
      <c r="Q17" s="206"/>
      <c r="R17" s="207"/>
    </row>
    <row r="18" spans="2:18" ht="15" thickBot="1" x14ac:dyDescent="0.4">
      <c r="B18" s="536">
        <v>127697</v>
      </c>
      <c r="C18" s="537"/>
      <c r="D18" s="298">
        <f>VLOOKUP(B18,'MAESTRA NO TOCAR'!A:B,2,0)</f>
        <v>104517</v>
      </c>
      <c r="E18" s="538" t="str">
        <f>VLOOKUP(B18,'MAESTRA NO TOCAR'!A:C,3,0)</f>
        <v>RPQ ACETAMINOFEN 500MG TAB INST</v>
      </c>
      <c r="F18" s="539"/>
      <c r="G18" s="299">
        <f>VLOOKUP(B18,'MAESTRA NO TOCAR'!A:D,4,0)</f>
        <v>2</v>
      </c>
      <c r="H18" s="301"/>
      <c r="I18" s="301"/>
      <c r="J18" s="302"/>
      <c r="K18" s="303"/>
      <c r="L18" s="304"/>
      <c r="M18" s="305"/>
      <c r="N18" s="306"/>
      <c r="O18" s="304">
        <f>VLOOKUP(K18,'MAESTRA NO TOCAR'!A:D,4,0)</f>
        <v>0</v>
      </c>
      <c r="P18" s="307"/>
      <c r="Q18" s="307"/>
      <c r="R18" s="308"/>
    </row>
    <row r="19" spans="2:18" ht="15" customHeight="1" x14ac:dyDescent="0.35">
      <c r="B19" s="532">
        <v>166495</v>
      </c>
      <c r="C19" s="533"/>
      <c r="D19" s="203">
        <f>VLOOKUP(B19,'MAESTRA NO TOCAR'!A:B,2,0)</f>
        <v>105327</v>
      </c>
      <c r="E19" s="534" t="str">
        <f>VLOOKUP(B19,'MAESTRA NO TOCAR'!A:C,3,0)</f>
        <v>DEXAMETASONA 8MG/2ML(4MG/ML) SOL INY INST</v>
      </c>
      <c r="F19" s="535"/>
      <c r="G19" s="203">
        <f>VLOOKUP(B19,'MAESTRA NO TOCAR'!A:D,4,0)</f>
        <v>1</v>
      </c>
      <c r="H19" s="206"/>
      <c r="I19" s="206"/>
      <c r="J19" s="207"/>
      <c r="K19" s="208">
        <v>158514</v>
      </c>
      <c r="L19" s="209">
        <f>VLOOKUP(K19,'MAESTRA NO TOCAR'!A:B,2,0)</f>
        <v>353757</v>
      </c>
      <c r="M19" s="210" t="str">
        <f>VLOOKUP(K19,'MAESTRA NO TOCAR'!A:C,3,0)</f>
        <v>APOSITO TEGADERM REF 1626W (10CM X 12CM)</v>
      </c>
      <c r="N19" s="211"/>
      <c r="O19" s="209">
        <f>VLOOKUP(K19,'MAESTRA NO TOCAR'!A:D,4,0)</f>
        <v>1</v>
      </c>
      <c r="P19" s="209"/>
      <c r="Q19" s="209"/>
      <c r="R19" s="309"/>
    </row>
    <row r="20" spans="2:18" x14ac:dyDescent="0.35">
      <c r="B20" s="532">
        <v>126102</v>
      </c>
      <c r="C20" s="533"/>
      <c r="D20" s="203">
        <f>VLOOKUP(B20,'MAESTRA NO TOCAR'!A:B,2,0)</f>
        <v>105214</v>
      </c>
      <c r="E20" s="534" t="str">
        <f>VLOOKUP(B20,'MAESTRA NO TOCAR'!A:C,3,0)</f>
        <v>ETILEFRINA 10MG/ML SOL INY</v>
      </c>
      <c r="F20" s="535"/>
      <c r="G20" s="203">
        <f>VLOOKUP(B20,'MAESTRA NO TOCAR'!A:D,4,0)</f>
        <v>1</v>
      </c>
      <c r="H20" s="203"/>
      <c r="I20" s="203"/>
      <c r="J20" s="204"/>
      <c r="K20" s="205">
        <v>22361</v>
      </c>
      <c r="L20" s="203">
        <f>VLOOKUP(K20,'MAESTRA NO TOCAR'!A:B,2,0)</f>
        <v>300527</v>
      </c>
      <c r="M20" s="232" t="str">
        <f>VLOOKUP(K20,'MAESTRA NO TOCAR'!A:C,3,0)</f>
        <v>APOSITO TEGADERM + FILM REF 1628 (15CM X 20CM)</v>
      </c>
      <c r="N20" s="233"/>
      <c r="O20" s="203">
        <f>VLOOKUP(K20,'MAESTRA NO TOCAR'!A:D,4,0)</f>
        <v>1</v>
      </c>
      <c r="P20" s="203"/>
      <c r="Q20" s="203"/>
      <c r="R20" s="204"/>
    </row>
    <row r="21" spans="2:18" x14ac:dyDescent="0.35">
      <c r="B21" s="532">
        <v>145372</v>
      </c>
      <c r="C21" s="533"/>
      <c r="D21" s="203">
        <f>VLOOKUP(B21,'MAESTRA NO TOCAR'!A:B,2,0)</f>
        <v>105232</v>
      </c>
      <c r="E21" s="534" t="str">
        <f>VLOOKUP(B21,'MAESTRA NO TOCAR'!A:C,3,0)</f>
        <v>DIPIRONA SODICA 2.5GR/5ML(0.5GR/ML) SOL INY INST CAJ X 100AMP FARMIONNI SCALPI SA</v>
      </c>
      <c r="F21" s="535"/>
      <c r="G21" s="203">
        <f>VLOOKUP(B21,'MAESTRA NO TOCAR'!A:D,4,0)</f>
        <v>1</v>
      </c>
      <c r="H21" s="203"/>
      <c r="I21" s="203"/>
      <c r="J21" s="204"/>
      <c r="K21" s="205">
        <v>105592</v>
      </c>
      <c r="L21" s="203">
        <f>VLOOKUP(K21,'MAESTRA NO TOCAR'!A:B,2,0)</f>
        <v>336100</v>
      </c>
      <c r="M21" s="232" t="str">
        <f>VLOOKUP(K21,'MAESTRA NO TOCAR'!A:C,3,0)</f>
        <v>AGUJA LOCOPLEX REF 5194-503 SOB X 1 VYGON  21GX50MM</v>
      </c>
      <c r="N21" s="233"/>
      <c r="O21" s="203">
        <f>VLOOKUP(K21,'MAESTRA NO TOCAR'!A:D,4,0)</f>
        <v>1</v>
      </c>
      <c r="P21" s="203"/>
      <c r="Q21" s="203"/>
      <c r="R21" s="204"/>
    </row>
    <row r="22" spans="2:18" x14ac:dyDescent="0.35">
      <c r="B22" s="532">
        <v>20041</v>
      </c>
      <c r="C22" s="533"/>
      <c r="D22" s="203">
        <f>VLOOKUP(B22,'MAESTRA NO TOCAR'!A:B,2,0)</f>
        <v>201643</v>
      </c>
      <c r="E22" s="534" t="str">
        <f>VLOOKUP(B22,'MAESTRA NO TOCAR'!A:C,3,0)</f>
        <v>ONDAX 8MG/4ML(2MG/ML) SOL INY INST AMP</v>
      </c>
      <c r="F22" s="535"/>
      <c r="G22" s="203">
        <f>VLOOKUP(B22,'MAESTRA NO TOCAR'!A:D,4,0)</f>
        <v>1</v>
      </c>
      <c r="H22" s="203"/>
      <c r="I22" s="203"/>
      <c r="J22" s="204"/>
      <c r="K22" s="205">
        <v>72905</v>
      </c>
      <c r="L22" s="203">
        <f>VLOOKUP(K22,'MAESTRA NO TOCAR'!A:B,2,0)</f>
        <v>317514</v>
      </c>
      <c r="M22" s="232" t="str">
        <f>VLOOKUP(K22,'MAESTRA NO TOCAR'!A:C,3,0)</f>
        <v>LINER SEMI-RIGIDO SOLIDIFICANT  3000ML + 1000ML</v>
      </c>
      <c r="N22" s="233"/>
      <c r="O22" s="203" t="s">
        <v>70</v>
      </c>
      <c r="P22" s="203" t="s">
        <v>70</v>
      </c>
      <c r="Q22" s="203" t="s">
        <v>70</v>
      </c>
      <c r="R22" s="204" t="s">
        <v>70</v>
      </c>
    </row>
    <row r="23" spans="2:18" x14ac:dyDescent="0.35">
      <c r="B23" s="532">
        <v>17809</v>
      </c>
      <c r="C23" s="533"/>
      <c r="D23" s="203">
        <f>VLOOKUP(B23,'MAESTRA NO TOCAR'!A:B,2,0)</f>
        <v>100513</v>
      </c>
      <c r="E23" s="534" t="str">
        <f>VLOOKUP(B23,'MAESTRA NO TOCAR'!A:C,3,0)</f>
        <v>KETOROLACO 30MG/ML SOL INY INST</v>
      </c>
      <c r="F23" s="535"/>
      <c r="G23" s="203">
        <f>VLOOKUP(B23,'MAESTRA NO TOCAR'!A:D,4,0)</f>
        <v>2</v>
      </c>
      <c r="H23" s="203"/>
      <c r="I23" s="203"/>
      <c r="J23" s="204"/>
      <c r="K23" s="205">
        <v>113818</v>
      </c>
      <c r="L23" s="203">
        <f>VLOOKUP(K23,'MAESTRA NO TOCAR'!A:B,2,0)</f>
        <v>340081</v>
      </c>
      <c r="M23" s="232" t="str">
        <f>VLOOKUP(K23,'MAESTRA NO TOCAR'!A:C,3,0)</f>
        <v>HOJA BISTURI  CAJ X 100 PARAMOUNT  No11</v>
      </c>
      <c r="N23" s="233"/>
      <c r="O23" s="203">
        <f>VLOOKUP(K23,'MAESTRA NO TOCAR'!A:D,4,0)</f>
        <v>1</v>
      </c>
      <c r="P23" s="203"/>
      <c r="Q23" s="203"/>
      <c r="R23" s="204"/>
    </row>
    <row r="24" spans="2:18" ht="15" customHeight="1" x14ac:dyDescent="0.35">
      <c r="B24" s="532">
        <v>135679</v>
      </c>
      <c r="C24" s="533"/>
      <c r="D24" s="203">
        <f>VLOOKUP(B24,'MAESTRA NO TOCAR'!A:B,2,0)</f>
        <v>212916</v>
      </c>
      <c r="E24" s="534" t="str">
        <f>VLOOKUP(B24,'MAESTRA NO TOCAR'!A:C,3,0)</f>
        <v>SERAFOL 200MG/20ML(1%) EMUL INY INST</v>
      </c>
      <c r="F24" s="535"/>
      <c r="G24" s="203">
        <f>VLOOKUP(B24,'MAESTRA NO TOCAR'!A:D,4,0)</f>
        <v>1</v>
      </c>
      <c r="H24" s="203"/>
      <c r="I24" s="203"/>
      <c r="J24" s="204"/>
      <c r="K24" s="205">
        <v>113820</v>
      </c>
      <c r="L24" s="203">
        <f>VLOOKUP(K24,'MAESTRA NO TOCAR'!A:B,2,0)</f>
        <v>340083</v>
      </c>
      <c r="M24" s="232" t="str">
        <f>VLOOKUP(K24,'MAESTRA NO TOCAR'!A:C,3,0)</f>
        <v>HOJA BISTURI  CAJ X 100 PARAMOUNT  No15</v>
      </c>
      <c r="N24" s="232"/>
      <c r="O24" s="203">
        <f>VLOOKUP(K24,'MAESTRA NO TOCAR'!A:D,4,0)</f>
        <v>2</v>
      </c>
      <c r="P24" s="203"/>
      <c r="Q24" s="203"/>
      <c r="R24" s="204"/>
    </row>
    <row r="25" spans="2:18" x14ac:dyDescent="0.35">
      <c r="B25" s="532">
        <v>388811</v>
      </c>
      <c r="C25" s="533"/>
      <c r="D25" s="203">
        <f>VLOOKUP(B25,'MAESTRA NO TOCAR'!A:B,2,0)</f>
        <v>203031</v>
      </c>
      <c r="E25" s="534" t="str">
        <f>VLOOKUP(B25,'MAESTRA NO TOCAR'!A:C,3,0)</f>
        <v>ROXICAINA SE 100MG/10ML(1%) SOL INY</v>
      </c>
      <c r="F25" s="535"/>
      <c r="G25" s="203">
        <f>VLOOKUP(B25,'MAESTRA NO TOCAR'!A:D,4,0)</f>
        <v>2</v>
      </c>
      <c r="H25" s="203"/>
      <c r="I25" s="203"/>
      <c r="J25" s="204"/>
      <c r="K25" s="205">
        <v>158515</v>
      </c>
      <c r="L25" s="203">
        <f>VLOOKUP(K25,'MAESTRA NO TOCAR'!A:B,2,0)</f>
        <v>353758</v>
      </c>
      <c r="M25" s="232" t="str">
        <f>VLOOKUP(K25,'MAESTRA NO TOCAR'!A:C,3,0)</f>
        <v>PROLENE 3-0 PS-1-45CM AZUL REF P8663T</v>
      </c>
      <c r="N25" s="233"/>
      <c r="O25" s="203">
        <f>VLOOKUP(K25,'MAESTRA NO TOCAR'!A:D,4,0)</f>
        <v>2</v>
      </c>
      <c r="P25" s="203"/>
      <c r="Q25" s="203"/>
      <c r="R25" s="204"/>
    </row>
    <row r="26" spans="2:18" x14ac:dyDescent="0.35">
      <c r="B26" s="532">
        <v>168772</v>
      </c>
      <c r="C26" s="533"/>
      <c r="D26" s="203">
        <f>VLOOKUP(B26,'MAESTRA NO TOCAR'!A:B,2,0)</f>
        <v>105403</v>
      </c>
      <c r="E26" s="534" t="str">
        <f>VLOOKUP(B26,'MAESTRA NO TOCAR'!A:C,3,0)</f>
        <v>LIDOCAINA 2% SOL INY  CAJ X 50AMP X 10ML</v>
      </c>
      <c r="F26" s="535"/>
      <c r="G26" s="203">
        <f>VLOOKUP(B26,'MAESTRA NO TOCAR'!A:D,4,0)</f>
        <v>1</v>
      </c>
      <c r="H26" s="203"/>
      <c r="I26" s="203"/>
      <c r="J26" s="204"/>
      <c r="K26" s="205">
        <v>23257</v>
      </c>
      <c r="L26" s="203">
        <f>VLOOKUP(K26,'MAESTRA NO TOCAR'!A:B,2,0)</f>
        <v>310310</v>
      </c>
      <c r="M26" s="232" t="str">
        <f>VLOOKUP(K26,'MAESTRA NO TOCAR'!A:C,3,0)</f>
        <v>PROLENE 0 CT-1 75CM REF REF 8424T 75CM AZUL</v>
      </c>
      <c r="N26" s="233"/>
      <c r="O26" s="203">
        <f>VLOOKUP(K26,'MAESTRA NO TOCAR'!A:D,4,0)</f>
        <v>1</v>
      </c>
      <c r="P26" s="203"/>
      <c r="Q26" s="203"/>
      <c r="R26" s="204"/>
    </row>
    <row r="27" spans="2:18" x14ac:dyDescent="0.35">
      <c r="B27" s="532">
        <v>388832</v>
      </c>
      <c r="C27" s="533"/>
      <c r="D27" s="203">
        <f>VLOOKUP(B27,'MAESTRA NO TOCAR'!A:B,2,0)</f>
        <v>105421</v>
      </c>
      <c r="E27" s="534" t="str">
        <f>VLOOKUP(B27,'MAESTRA NO TOCAR'!A:C,3,0)</f>
        <v xml:space="preserve">LACTATO DE RINGER (SOLUCION HARTMAN) SOL INY 500ML </v>
      </c>
      <c r="F27" s="535"/>
      <c r="G27" s="203">
        <f>VLOOKUP(B27,'MAESTRA NO TOCAR'!A:D,4,0)</f>
        <v>3</v>
      </c>
      <c r="H27" s="203"/>
      <c r="I27" s="203"/>
      <c r="J27" s="204"/>
      <c r="K27" s="205">
        <v>109335</v>
      </c>
      <c r="L27" s="203">
        <f>VLOOKUP(K27,'MAESTRA NO TOCAR'!A:B,2,0)</f>
        <v>346943</v>
      </c>
      <c r="M27" s="232" t="str">
        <f>VLOOKUP(K27,'MAESTRA NO TOCAR'!A:C,3,0)</f>
        <v>APOSITO GASA Y ALGODON REF 4410 (20X40CM)</v>
      </c>
      <c r="N27" s="233"/>
      <c r="O27" s="203">
        <f>VLOOKUP(K27,'MAESTRA NO TOCAR'!A:D,4,0)</f>
        <v>1</v>
      </c>
      <c r="P27" s="203"/>
      <c r="Q27" s="203"/>
      <c r="R27" s="204"/>
    </row>
    <row r="28" spans="2:18" x14ac:dyDescent="0.35">
      <c r="B28" s="536">
        <v>388835</v>
      </c>
      <c r="C28" s="537"/>
      <c r="D28" s="298">
        <f>VLOOKUP(B28,'MAESTRA NO TOCAR'!A:B,2,0)</f>
        <v>105422</v>
      </c>
      <c r="E28" s="538" t="str">
        <f>VLOOKUP(B28,'MAESTRA NO TOCAR'!A:C,3,0)</f>
        <v>CLORURO DE SODIO LIBRE DE PVC 0.9% SOL INY 250ML</v>
      </c>
      <c r="F28" s="539"/>
      <c r="G28" s="299">
        <f>VLOOKUP(B28,'MAESTRA NO TOCAR'!A:D,4,0)</f>
        <v>4</v>
      </c>
      <c r="H28" s="298"/>
      <c r="I28" s="298"/>
      <c r="J28" s="300"/>
      <c r="K28" s="205">
        <v>22398</v>
      </c>
      <c r="L28" s="203">
        <f>VLOOKUP(K28,'MAESTRA NO TOCAR'!A:B,2,0)</f>
        <v>301208</v>
      </c>
      <c r="M28" s="232" t="str">
        <f>VLOOKUP(K28,'MAESTRA NO TOCAR'!A:C,3,0)</f>
        <v>V ADHESIVA COBAN REF 1584 SOB X 1ROL 3M  4 X 5 YARDAS</v>
      </c>
      <c r="N28" s="233"/>
      <c r="O28" s="203">
        <f>VLOOKUP(K28,'MAESTRA NO TOCAR'!A:D,4,0)</f>
        <v>1</v>
      </c>
      <c r="P28" s="203"/>
      <c r="Q28" s="203"/>
      <c r="R28" s="204"/>
    </row>
    <row r="29" spans="2:18" ht="15" thickBot="1" x14ac:dyDescent="0.4">
      <c r="B29" s="532">
        <v>156755</v>
      </c>
      <c r="C29" s="533"/>
      <c r="D29" s="203">
        <f>VLOOKUP(B29,'MAESTRA NO TOCAR'!A:B,2,0)</f>
        <v>0</v>
      </c>
      <c r="E29" s="534" t="str">
        <f>VLOOKUP(B29,'MAESTRA NO TOCAR'!A:C,3,0)</f>
        <v>AGUJA HIPODERMICA 18G X 1 1/2 PULG</v>
      </c>
      <c r="F29" s="535"/>
      <c r="G29" s="203">
        <f>VLOOKUP(B29,'MAESTRA NO TOCAR'!A:D,4,0)</f>
        <v>3</v>
      </c>
      <c r="H29" s="206"/>
      <c r="I29" s="206"/>
      <c r="J29" s="207"/>
      <c r="K29" s="214">
        <v>387783</v>
      </c>
      <c r="L29" s="215">
        <f>VLOOKUP(K29,'MAESTRA NO TOCAR'!A:B,2,0)</f>
        <v>0</v>
      </c>
      <c r="M29" s="216" t="str">
        <f>VLOOKUP(K29,'MAESTRA NO TOCAR'!A:C,3,0)</f>
        <v>V ELASTICA BLANCA ESTERIL 6PULG X 5YARD</v>
      </c>
      <c r="N29" s="217"/>
      <c r="O29" s="215">
        <f>VLOOKUP(K29,'MAESTRA NO TOCAR'!A:D,4,0)</f>
        <v>3</v>
      </c>
      <c r="P29" s="215"/>
      <c r="Q29" s="215"/>
      <c r="R29" s="310"/>
    </row>
    <row r="30" spans="2:18" ht="15.75" customHeight="1" thickBot="1" x14ac:dyDescent="0.4">
      <c r="B30" s="532">
        <v>110160</v>
      </c>
      <c r="C30" s="533"/>
      <c r="D30" s="203">
        <f>VLOOKUP(B30,'MAESTRA NO TOCAR'!A:B,2,0)</f>
        <v>347133</v>
      </c>
      <c r="E30" s="534" t="str">
        <f>VLOOKUP(B30,'MAESTRA NO TOCAR'!A:C,3,0)</f>
        <v>AGUJA HIPODERMICA 21X1 1/2 PULG</v>
      </c>
      <c r="F30" s="535"/>
      <c r="G30" s="203">
        <f>VLOOKUP(B30,'MAESTRA NO TOCAR'!A:D,4,0)</f>
        <v>3</v>
      </c>
      <c r="H30" s="203"/>
      <c r="I30" s="203"/>
      <c r="J30" s="204"/>
      <c r="K30" s="542" t="s">
        <v>52</v>
      </c>
      <c r="L30" s="543"/>
      <c r="M30" s="543"/>
      <c r="N30" s="543"/>
      <c r="O30" s="543"/>
      <c r="P30" s="543"/>
      <c r="Q30" s="543"/>
      <c r="R30" s="544"/>
    </row>
    <row r="31" spans="2:18" ht="15" customHeight="1" thickBot="1" x14ac:dyDescent="0.4">
      <c r="B31" s="532">
        <v>110161</v>
      </c>
      <c r="C31" s="533"/>
      <c r="D31" s="203">
        <f>VLOOKUP(B31,'MAESTRA NO TOCAR'!A:B,2,0)</f>
        <v>0</v>
      </c>
      <c r="E31" s="534" t="str">
        <f>VLOOKUP(B31,'MAESTRA NO TOCAR'!A:C,3,0)</f>
        <v>AGUJA HIPODERMICA 22X1 PULG</v>
      </c>
      <c r="F31" s="535"/>
      <c r="G31" s="203">
        <f>VLOOKUP(B31,'MAESTRA NO TOCAR'!A:D,4,0)</f>
        <v>3</v>
      </c>
      <c r="H31" s="203"/>
      <c r="I31" s="203"/>
      <c r="J31" s="204"/>
      <c r="K31" s="542" t="s">
        <v>52</v>
      </c>
      <c r="L31" s="543"/>
      <c r="M31" s="543"/>
      <c r="N31" s="543"/>
      <c r="O31" s="543"/>
      <c r="P31" s="543"/>
      <c r="Q31" s="543"/>
      <c r="R31" s="544"/>
    </row>
    <row r="32" spans="2:18" x14ac:dyDescent="0.35">
      <c r="B32" s="532">
        <v>22499</v>
      </c>
      <c r="C32" s="533"/>
      <c r="D32" s="203">
        <f>VLOOKUP(B32,'MAESTRA NO TOCAR'!A:B,2,0)</f>
        <v>316351</v>
      </c>
      <c r="E32" s="534" t="str">
        <f>VLOOKUP(B32,'MAESTRA NO TOCAR'!A:C,3,0)</f>
        <v>CANULA STIMUPLEX BLOQ. VENOSO REF 4894251 B BRAUN  25MM</v>
      </c>
      <c r="F32" s="535"/>
      <c r="G32" s="203">
        <f>VLOOKUP(B32,'MAESTRA NO TOCAR'!A:D,4,0)</f>
        <v>1</v>
      </c>
      <c r="H32" s="203"/>
      <c r="I32" s="203"/>
      <c r="J32" s="204"/>
      <c r="K32" s="311" t="s">
        <v>7</v>
      </c>
      <c r="L32" s="203">
        <v>206938</v>
      </c>
      <c r="M32" s="232" t="s">
        <v>8</v>
      </c>
      <c r="N32" s="233"/>
      <c r="O32" s="203"/>
      <c r="P32" s="203"/>
      <c r="Q32" s="203"/>
      <c r="R32" s="204"/>
    </row>
    <row r="33" spans="2:18" x14ac:dyDescent="0.35">
      <c r="B33" s="536">
        <v>169072</v>
      </c>
      <c r="C33" s="537"/>
      <c r="D33" s="298">
        <f>VLOOKUP(B33,'MAESTRA NO TOCAR'!A:B,2,0)</f>
        <v>357576</v>
      </c>
      <c r="E33" s="538" t="str">
        <f>VLOOKUP(B33,'MAESTRA NO TOCAR'!A:C,3,0)</f>
        <v>CATETER INTRAVENOSO PERIFERICO REF 381844 18G X 1.16PULG</v>
      </c>
      <c r="F33" s="539"/>
      <c r="G33" s="299">
        <f>VLOOKUP(B33,'MAESTRA NO TOCAR'!A:D,4,0)</f>
        <v>1</v>
      </c>
      <c r="H33" s="298"/>
      <c r="I33" s="298"/>
      <c r="J33" s="300"/>
      <c r="K33" s="311" t="s">
        <v>9</v>
      </c>
      <c r="L33" s="203">
        <v>203206</v>
      </c>
      <c r="M33" s="232" t="s">
        <v>10</v>
      </c>
      <c r="N33" s="233"/>
      <c r="O33" s="203"/>
      <c r="P33" s="203"/>
      <c r="Q33" s="203"/>
      <c r="R33" s="204"/>
    </row>
    <row r="34" spans="2:18" ht="15" customHeight="1" x14ac:dyDescent="0.35">
      <c r="B34" s="536">
        <v>169071</v>
      </c>
      <c r="C34" s="537"/>
      <c r="D34" s="298">
        <f>VLOOKUP(B34,'MAESTRA NO TOCAR'!A:B,2,0)</f>
        <v>357585</v>
      </c>
      <c r="E34" s="538" t="str">
        <f>VLOOKUP(B34,'MAESTRA NO TOCAR'!A:C,3,0)</f>
        <v>CATETER INTRAVENOSO PERIFERICO REF 381834 20G X 1.16PULG</v>
      </c>
      <c r="F34" s="539"/>
      <c r="G34" s="299">
        <f>VLOOKUP(B34,'MAESTRA NO TOCAR'!A:D,4,0)</f>
        <v>1</v>
      </c>
      <c r="H34" s="298"/>
      <c r="I34" s="298"/>
      <c r="J34" s="300"/>
      <c r="K34" s="311"/>
      <c r="L34" s="203"/>
      <c r="M34" s="232" t="s">
        <v>75</v>
      </c>
      <c r="N34" s="233"/>
      <c r="O34" s="203"/>
      <c r="P34" s="203"/>
      <c r="Q34" s="203"/>
      <c r="R34" s="204"/>
    </row>
    <row r="35" spans="2:18" ht="15" customHeight="1" x14ac:dyDescent="0.35">
      <c r="B35" s="556"/>
      <c r="C35" s="557"/>
      <c r="D35" s="218"/>
      <c r="E35" s="554"/>
      <c r="F35" s="555"/>
      <c r="G35" s="218">
        <f>VLOOKUP(B35,'MAESTRA NO TOCAR'!A:D,4,0)</f>
        <v>0</v>
      </c>
      <c r="H35" s="312"/>
      <c r="I35" s="312"/>
      <c r="J35" s="313"/>
      <c r="K35" s="311"/>
      <c r="L35" s="203"/>
      <c r="M35" s="232" t="s">
        <v>74</v>
      </c>
      <c r="N35" s="233"/>
      <c r="O35" s="203"/>
      <c r="P35" s="203"/>
      <c r="Q35" s="203"/>
      <c r="R35" s="204"/>
    </row>
    <row r="36" spans="2:18" x14ac:dyDescent="0.35">
      <c r="B36" s="532">
        <v>94747</v>
      </c>
      <c r="C36" s="533"/>
      <c r="D36" s="203">
        <f>VLOOKUP(B36,'MAESTRA NO TOCAR'!A:B,2,0)</f>
        <v>319132</v>
      </c>
      <c r="E36" s="534" t="str">
        <f>VLOOKUP(B36,'MAESTRA NO TOCAR'!A:C,3,0)</f>
        <v>ELECTRODO MONITOREO ESPUMA REF 2228 3.4CM X 3.3CM</v>
      </c>
      <c r="F36" s="535"/>
      <c r="G36" s="203">
        <f>VLOOKUP(B36,'MAESTRA NO TOCAR'!A:D,4,0)</f>
        <v>6</v>
      </c>
      <c r="H36" s="206"/>
      <c r="I36" s="206"/>
      <c r="J36" s="207"/>
      <c r="K36" s="311"/>
      <c r="L36" s="203"/>
      <c r="M36" s="232" t="s">
        <v>73</v>
      </c>
      <c r="N36" s="233"/>
      <c r="O36" s="203"/>
      <c r="P36" s="203"/>
      <c r="Q36" s="203"/>
      <c r="R36" s="204"/>
    </row>
    <row r="37" spans="2:18" x14ac:dyDescent="0.35">
      <c r="B37" s="532">
        <v>162007</v>
      </c>
      <c r="C37" s="533"/>
      <c r="D37" s="203">
        <f>VLOOKUP(B37,'MAESTRA NO TOCAR'!A:B,2,0)</f>
        <v>354946</v>
      </c>
      <c r="E37" s="534" t="str">
        <f>VLOOKUP(B37,'MAESTRA NO TOCAR'!A:C,3,0)</f>
        <v>SET PRIMARIO CON CLAVE REF 14001 PLUM  272CM X 19ML</v>
      </c>
      <c r="F37" s="535"/>
      <c r="G37" s="203">
        <f>VLOOKUP(B37,'MAESTRA NO TOCAR'!A:D,4,0)</f>
        <v>1</v>
      </c>
      <c r="H37" s="206"/>
      <c r="I37" s="206"/>
      <c r="J37" s="207"/>
      <c r="K37" s="311"/>
      <c r="L37" s="203">
        <f>VLOOKUP(K37,'MAESTRA NO TOCAR'!A:B,2,0)</f>
        <v>0</v>
      </c>
      <c r="M37" s="232" t="s">
        <v>13</v>
      </c>
      <c r="N37" s="233"/>
      <c r="O37" s="203"/>
      <c r="P37" s="203"/>
      <c r="Q37" s="203"/>
      <c r="R37" s="204"/>
    </row>
    <row r="38" spans="2:18" x14ac:dyDescent="0.35">
      <c r="B38" s="536">
        <v>23677</v>
      </c>
      <c r="C38" s="537"/>
      <c r="D38" s="298">
        <f>VLOOKUP(B38,'MAESTRA NO TOCAR'!A:B,2,0)</f>
        <v>301080</v>
      </c>
      <c r="E38" s="538" t="str">
        <f>VLOOKUP(B38,'MAESTRA NO TOCAR'!A:C,3,0)</f>
        <v>EQUIPO VENOCLISIS EN Y REF MRC0005P</v>
      </c>
      <c r="F38" s="539"/>
      <c r="G38" s="299">
        <f>VLOOKUP(B38,'MAESTRA NO TOCAR'!A:D,4,0)</f>
        <v>1</v>
      </c>
      <c r="H38" s="298"/>
      <c r="I38" s="298"/>
      <c r="J38" s="300"/>
      <c r="K38" s="311"/>
      <c r="L38" s="203">
        <f>VLOOKUP(K38,'MAESTRA NO TOCAR'!A:B,2,0)</f>
        <v>0</v>
      </c>
      <c r="M38" s="232" t="s">
        <v>14</v>
      </c>
      <c r="N38" s="233"/>
      <c r="O38" s="203"/>
      <c r="P38" s="203"/>
      <c r="Q38" s="203"/>
      <c r="R38" s="204"/>
    </row>
    <row r="39" spans="2:18" x14ac:dyDescent="0.35">
      <c r="B39" s="532">
        <v>47195</v>
      </c>
      <c r="C39" s="533"/>
      <c r="D39" s="203">
        <f>VLOOKUP(B39,'MAESTRA NO TOCAR'!A:B,2,0)</f>
        <v>308282</v>
      </c>
      <c r="E39" s="534" t="str">
        <f>VLOOKUP(B39,'MAESTRA NO TOCAR'!A:C,3,0)</f>
        <v>GASA PRECOR NO TEJ EST REF 1814502  7.5CM X 7.5CM</v>
      </c>
      <c r="F39" s="535"/>
      <c r="G39" s="203">
        <f>VLOOKUP(B39,'MAESTRA NO TOCAR'!A:D,4,0)</f>
        <v>8</v>
      </c>
      <c r="H39" s="206"/>
      <c r="I39" s="206"/>
      <c r="J39" s="207"/>
      <c r="K39" s="311"/>
      <c r="L39" s="203">
        <f>VLOOKUP(K39,'MAESTRA NO TOCAR'!A:B,2,0)</f>
        <v>0</v>
      </c>
      <c r="M39" s="232" t="s">
        <v>33</v>
      </c>
      <c r="N39" s="233"/>
      <c r="O39" s="203"/>
      <c r="P39" s="203"/>
      <c r="Q39" s="203"/>
      <c r="R39" s="204"/>
    </row>
    <row r="40" spans="2:18" x14ac:dyDescent="0.35">
      <c r="B40" s="532">
        <v>108333</v>
      </c>
      <c r="C40" s="533"/>
      <c r="D40" s="203">
        <f>VLOOKUP(B40,'MAESTRA NO TOCAR'!A:B,2,0)</f>
        <v>348035</v>
      </c>
      <c r="E40" s="534" t="str">
        <f>VLOOKUP(B40,'MAESTRA NO TOCAR'!A:C,3,0)</f>
        <v>GUANTE ESTERIL LATEX S/TALCO REF GULS001  TALLA 6.5</v>
      </c>
      <c r="F40" s="535"/>
      <c r="G40" s="203">
        <f>VLOOKUP(B40,'MAESTRA NO TOCAR'!A:D,4,0)</f>
        <v>5</v>
      </c>
      <c r="H40" s="206"/>
      <c r="I40" s="206"/>
      <c r="J40" s="207"/>
      <c r="K40" s="311"/>
      <c r="L40" s="203">
        <f>VLOOKUP(K40,'MAESTRA NO TOCAR'!A:B,2,0)</f>
        <v>0</v>
      </c>
      <c r="M40" s="232" t="s">
        <v>34</v>
      </c>
      <c r="N40" s="233"/>
      <c r="O40" s="203"/>
      <c r="P40" s="203"/>
      <c r="Q40" s="203"/>
      <c r="R40" s="204"/>
    </row>
    <row r="41" spans="2:18" ht="15" thickBot="1" x14ac:dyDescent="0.4">
      <c r="B41" s="532">
        <v>108334</v>
      </c>
      <c r="C41" s="533"/>
      <c r="D41" s="203">
        <f>VLOOKUP(B41,'MAESTRA NO TOCAR'!A:B,2,0)</f>
        <v>343483</v>
      </c>
      <c r="E41" s="534" t="str">
        <f>VLOOKUP(B41,'MAESTRA NO TOCAR'!A:C,3,0)</f>
        <v>GUANTE ESTERIL LATEX REF GULS002 ALFASAFE  TALLA 7.0</v>
      </c>
      <c r="F41" s="535"/>
      <c r="G41" s="203">
        <f>VLOOKUP(B41,'MAESTRA NO TOCAR'!A:D,4,0)</f>
        <v>5</v>
      </c>
      <c r="H41" s="206"/>
      <c r="I41" s="206"/>
      <c r="J41" s="207"/>
      <c r="K41" s="311"/>
      <c r="L41" s="203"/>
      <c r="M41" s="232" t="s">
        <v>35</v>
      </c>
      <c r="N41" s="233"/>
      <c r="O41" s="203"/>
      <c r="P41" s="203"/>
      <c r="Q41" s="203"/>
      <c r="R41" s="204"/>
    </row>
    <row r="42" spans="2:18" ht="15" thickBot="1" x14ac:dyDescent="0.4">
      <c r="B42" s="532">
        <v>38008</v>
      </c>
      <c r="C42" s="533"/>
      <c r="D42" s="203">
        <f>VLOOKUP(B42,'MAESTRA NO TOCAR'!A:B,2,0)</f>
        <v>307771</v>
      </c>
      <c r="E42" s="534" t="str">
        <f>VLOOKUP(B42,'MAESTRA NO TOCAR'!A:C,3,0)</f>
        <v>GUANTE QUIRURGICO  CAJ X 50 PRECISSION  No. 7.5 BN EXENTO-DC.417/2020</v>
      </c>
      <c r="F42" s="535"/>
      <c r="G42" s="203">
        <f>VLOOKUP(B42,'MAESTRA NO TOCAR'!A:D,4,0)</f>
        <v>5</v>
      </c>
      <c r="H42" s="206"/>
      <c r="I42" s="206"/>
      <c r="J42" s="207"/>
      <c r="K42" s="542" t="s">
        <v>110</v>
      </c>
      <c r="L42" s="543"/>
      <c r="M42" s="543"/>
      <c r="N42" s="543"/>
      <c r="O42" s="543"/>
      <c r="P42" s="543"/>
      <c r="Q42" s="543"/>
      <c r="R42" s="544"/>
    </row>
    <row r="43" spans="2:18" x14ac:dyDescent="0.35">
      <c r="B43" s="532">
        <v>161854</v>
      </c>
      <c r="C43" s="533"/>
      <c r="D43" s="203">
        <f>VLOOKUP(B43,'MAESTRA NO TOCAR'!A:B,2,0)</f>
        <v>358497</v>
      </c>
      <c r="E43" s="534" t="str">
        <f>VLOOKUP(B43,'MAESTRA NO TOCAR'!A:C,3,0)</f>
        <v>GUANTE QUIRURGICO DE LATEX REF 2D72N80X PROTEXIS  8</v>
      </c>
      <c r="F43" s="535"/>
      <c r="G43" s="203">
        <f>VLOOKUP(B43,'MAESTRA NO TOCAR'!A:D,4,0)</f>
        <v>3</v>
      </c>
      <c r="H43" s="206"/>
      <c r="I43" s="206"/>
      <c r="J43" s="207"/>
      <c r="K43" s="205">
        <v>383519</v>
      </c>
      <c r="L43" s="203">
        <f>VLOOKUP(K43,'MAESTRA NO TOCAR'!A:B,2,0)</f>
        <v>105384</v>
      </c>
      <c r="M43" s="232" t="str">
        <f>VLOOKUP(K43,'MAESTRA NO TOCAR'!A:C,3,0)</f>
        <v>MIDAZOLAM 15MG/3ML(5MG/ML) SOL INY INST</v>
      </c>
      <c r="N43" s="233"/>
      <c r="O43" s="203">
        <v>1</v>
      </c>
      <c r="P43" s="203"/>
      <c r="Q43" s="203"/>
      <c r="R43" s="204"/>
    </row>
    <row r="44" spans="2:18" ht="15.75" customHeight="1" x14ac:dyDescent="0.35">
      <c r="B44" s="532">
        <v>22297</v>
      </c>
      <c r="C44" s="533"/>
      <c r="D44" s="203">
        <f>VLOOKUP(B44,'MAESTRA NO TOCAR'!A:B,2,0)</f>
        <v>300750</v>
      </c>
      <c r="E44" s="534" t="str">
        <f>VLOOKUP(B44,'MAESTRA NO TOCAR'!A:C,3,0)</f>
        <v>JERINGA DESECHABLE REF 308612 BD 3ML - 21G X 1 1/2 PULG</v>
      </c>
      <c r="F44" s="535"/>
      <c r="G44" s="203">
        <f>VLOOKUP(B44,'MAESTRA NO TOCAR'!A:D,4,0)</f>
        <v>4</v>
      </c>
      <c r="H44" s="206"/>
      <c r="I44" s="206"/>
      <c r="J44" s="207"/>
      <c r="K44" s="205">
        <v>162397</v>
      </c>
      <c r="L44" s="203">
        <f>VLOOKUP(K44,'MAESTRA NO TOCAR'!A:B,2,0)</f>
        <v>105312</v>
      </c>
      <c r="M44" s="232" t="str">
        <f>VLOOKUP(K44,'MAESTRA NO TOCAR'!A:C,3,0)</f>
        <v>FENTANILO 0.1MG/2ML(0.05MG/ML) SOL INY</v>
      </c>
      <c r="N44" s="233"/>
      <c r="O44" s="203">
        <v>1</v>
      </c>
      <c r="P44" s="203"/>
      <c r="Q44" s="203"/>
      <c r="R44" s="204"/>
    </row>
    <row r="45" spans="2:18" ht="15" customHeight="1" x14ac:dyDescent="0.35">
      <c r="B45" s="536">
        <v>22071</v>
      </c>
      <c r="C45" s="537"/>
      <c r="D45" s="298">
        <f>VLOOKUP(B45,'MAESTRA NO TOCAR'!A:B,2,0)</f>
        <v>310186</v>
      </c>
      <c r="E45" s="538" t="str">
        <f>VLOOKUP(B45,'MAESTRA NO TOCAR'!A:C,3,0)</f>
        <v xml:space="preserve">JERINGA A 3 PARTES CON AGUJA  5ML </v>
      </c>
      <c r="F45" s="539"/>
      <c r="G45" s="299">
        <f>VLOOKUP(B45,'MAESTRA NO TOCAR'!A:D,4,0)</f>
        <v>4</v>
      </c>
      <c r="H45" s="298"/>
      <c r="I45" s="298"/>
      <c r="J45" s="300"/>
      <c r="K45" s="205">
        <v>30164</v>
      </c>
      <c r="L45" s="203">
        <f>VLOOKUP(K45,'MAESTRA NO TOCAR'!A:B,2,0)</f>
        <v>100507</v>
      </c>
      <c r="M45" s="232" t="str">
        <f>VLOOKUP(K45,'MAESTRA NO TOCAR'!A:C,3,0)</f>
        <v>388908 MORFINA CLORHIDRATO 10MG/ML SOL INY 1ML</v>
      </c>
      <c r="N45" s="233"/>
      <c r="O45" s="203">
        <v>1</v>
      </c>
      <c r="P45" s="203"/>
      <c r="Q45" s="203"/>
      <c r="R45" s="204"/>
    </row>
    <row r="46" spans="2:18" x14ac:dyDescent="0.35">
      <c r="B46" s="532">
        <v>22303</v>
      </c>
      <c r="C46" s="533"/>
      <c r="D46" s="203">
        <f>VLOOKUP(B46,'MAESTRA NO TOCAR'!A:B,2,0)</f>
        <v>300752</v>
      </c>
      <c r="E46" s="534" t="str">
        <f>VLOOKUP(B46,'MAESTRA NO TOCAR'!A:C,3,0)</f>
        <v>JERINGA DESECHABLE REF 302499 BD 10ML - 21G X 1 1/2</v>
      </c>
      <c r="F46" s="535"/>
      <c r="G46" s="203">
        <f>VLOOKUP(B46,'MAESTRA NO TOCAR'!A:D,4,0)</f>
        <v>4</v>
      </c>
      <c r="H46" s="206"/>
      <c r="I46" s="206"/>
      <c r="J46" s="207"/>
      <c r="K46" s="205">
        <v>122716</v>
      </c>
      <c r="L46" s="203">
        <f>VLOOKUP(K46,'MAESTRA NO TOCAR'!A:B,2,0)</f>
        <v>211300</v>
      </c>
      <c r="M46" s="232" t="str">
        <f>VLOOKUP(K46,'MAESTRA NO TOCAR'!A:C,3,0)</f>
        <v>OXYRAPID 10MG/ML SOL INY  CAJ X 5AMP X 1ML</v>
      </c>
      <c r="N46" s="233"/>
      <c r="O46" s="203">
        <v>1</v>
      </c>
      <c r="P46" s="203"/>
      <c r="Q46" s="203"/>
      <c r="R46" s="204"/>
    </row>
    <row r="47" spans="2:18" x14ac:dyDescent="0.35">
      <c r="B47" s="532">
        <v>113835</v>
      </c>
      <c r="C47" s="533"/>
      <c r="D47" s="203">
        <f>VLOOKUP(B47,'MAESTRA NO TOCAR'!A:B,2,0)</f>
        <v>345596</v>
      </c>
      <c r="E47" s="534" t="str">
        <f>VLOOKUP(B47,'MAESTRA NO TOCAR'!A:C,3,0)</f>
        <v>JERINGA 3PARTES C/A 20ML REF JEHL006  21GX1 PULG 1/2 PULG</v>
      </c>
      <c r="F47" s="535"/>
      <c r="G47" s="203">
        <f>VLOOKUP(B47,'MAESTRA NO TOCAR'!A:D,4,0)</f>
        <v>4</v>
      </c>
      <c r="H47" s="206"/>
      <c r="I47" s="206"/>
      <c r="J47" s="207"/>
      <c r="K47" s="205">
        <v>158717</v>
      </c>
      <c r="L47" s="203">
        <f>VLOOKUP(K47,'MAESTRA NO TOCAR'!A:B,2,0)</f>
        <v>213431</v>
      </c>
      <c r="M47" s="232" t="str">
        <f>VLOOKUP(K47,'MAESTRA NO TOCAR'!A:C,3,0)</f>
        <v>ULTIVA 2MG POLV INY  CAJ X 5VIAL</v>
      </c>
      <c r="N47" s="233"/>
      <c r="O47" s="203">
        <v>1</v>
      </c>
      <c r="P47" s="203"/>
      <c r="Q47" s="203"/>
      <c r="R47" s="204"/>
    </row>
    <row r="48" spans="2:18" x14ac:dyDescent="0.35">
      <c r="B48" s="532">
        <v>25805</v>
      </c>
      <c r="C48" s="533"/>
      <c r="D48" s="203">
        <f>VLOOKUP(B48,'MAESTRA NO TOCAR'!A:B,2,0)</f>
        <v>300456</v>
      </c>
      <c r="E48" s="534" t="str">
        <f>VLOOKUP(B48,'MAESTRA NO TOCAR'!A:C,3,0)</f>
        <v>CANULA NASAL OXIGENO ADULTO REF COXADU SOB X 1 MEDEX</v>
      </c>
      <c r="F48" s="535"/>
      <c r="G48" s="203">
        <f>VLOOKUP(B48,'MAESTRA NO TOCAR'!A:D,4,0)</f>
        <v>1</v>
      </c>
      <c r="H48" s="206"/>
      <c r="I48" s="206"/>
      <c r="J48" s="207"/>
      <c r="K48" s="205">
        <v>168939</v>
      </c>
      <c r="L48" s="203">
        <f>VLOOKUP(K48,'MAESTRA NO TOCAR'!A:B,2,0)</f>
        <v>105394</v>
      </c>
      <c r="M48" s="232" t="str">
        <f>VLOOKUP(K48,'MAESTRA NO TOCAR'!A:C,3,0)</f>
        <v>CLINDAMICINA 600MG/4ML(150MG/ML) SOL INY INST</v>
      </c>
      <c r="N48" s="233"/>
      <c r="O48" s="299">
        <v>1</v>
      </c>
      <c r="P48" s="203"/>
      <c r="Q48" s="203"/>
      <c r="R48" s="204"/>
    </row>
    <row r="49" spans="2:18" x14ac:dyDescent="0.35">
      <c r="B49" s="532">
        <v>25697</v>
      </c>
      <c r="C49" s="533"/>
      <c r="D49" s="203">
        <f>VLOOKUP(B49,'MAESTRA NO TOCAR'!A:B,2,0)</f>
        <v>300295</v>
      </c>
      <c r="E49" s="534" t="str">
        <f>VLOOKUP(B49,'MAESTRA NO TOCAR'!A:C,3,0)</f>
        <v>SONDA NELATON REF SN16 SOB X 1 MEDEX  16FR</v>
      </c>
      <c r="F49" s="535"/>
      <c r="G49" s="203">
        <f>VLOOKUP(B49,'MAESTRA NO TOCAR'!A:D,4,0)</f>
        <v>1</v>
      </c>
      <c r="H49" s="206"/>
      <c r="I49" s="206"/>
      <c r="J49" s="207"/>
      <c r="K49" s="205">
        <v>51736</v>
      </c>
      <c r="L49" s="203">
        <f>VLOOKUP(K49,'MAESTRA NO TOCAR'!A:B,2,0)</f>
        <v>101533</v>
      </c>
      <c r="M49" s="232" t="str">
        <f>VLOOKUP(K49,'MAESTRA NO TOCAR'!A:C,3,0)</f>
        <v>DICLOFENACO 75MG/3ML(25MG/ML) SOL INY INST</v>
      </c>
      <c r="N49" s="233"/>
      <c r="O49" s="299">
        <v>1</v>
      </c>
      <c r="P49" s="203"/>
      <c r="Q49" s="203"/>
      <c r="R49" s="204"/>
    </row>
    <row r="50" spans="2:18" x14ac:dyDescent="0.35">
      <c r="B50" s="532">
        <v>107205</v>
      </c>
      <c r="C50" s="533"/>
      <c r="D50" s="203">
        <f>VLOOKUP(B50,'MAESTRA NO TOCAR'!A:B,2,0)</f>
        <v>336699</v>
      </c>
      <c r="E50" s="534" t="str">
        <f>VLOOKUP(B50,'MAESTRA NO TOCAR'!A:C,3,0)</f>
        <v>TUBO ENDOTRAQUEAL CON BALON REF 86111 SOB 7.0FR</v>
      </c>
      <c r="F50" s="535"/>
      <c r="G50" s="203">
        <f>VLOOKUP(B50,'MAESTRA NO TOCAR'!A:D,4,0)</f>
        <v>1</v>
      </c>
      <c r="H50" s="206"/>
      <c r="I50" s="206"/>
      <c r="J50" s="207"/>
      <c r="K50" s="205">
        <v>123968</v>
      </c>
      <c r="L50" s="203">
        <f>VLOOKUP(K50,'MAESTRA NO TOCAR'!A:B,2,0)</f>
        <v>211644</v>
      </c>
      <c r="M50" s="232" t="str">
        <f>VLOOKUP(K50,'MAESTRA NO TOCAR'!A:C,3,0)</f>
        <v>BACTRODERM 10% SOL TOP INST FCO X 60ML</v>
      </c>
      <c r="N50" s="233"/>
      <c r="O50" s="203">
        <v>1</v>
      </c>
      <c r="P50" s="203"/>
      <c r="Q50" s="203"/>
      <c r="R50" s="204"/>
    </row>
    <row r="51" spans="2:18" x14ac:dyDescent="0.35">
      <c r="B51" s="532">
        <v>107206</v>
      </c>
      <c r="C51" s="533"/>
      <c r="D51" s="203">
        <f>VLOOKUP(B51,'MAESTRA NO TOCAR'!A:B,2,0)</f>
        <v>336714</v>
      </c>
      <c r="E51" s="534" t="str">
        <f>VLOOKUP(B51,'MAESTRA NO TOCAR'!A:C,3,0)</f>
        <v>TUBO ENDOTRAQUEAL CON BALON REF 86112 SOB 7.5FR</v>
      </c>
      <c r="F51" s="535"/>
      <c r="G51" s="203">
        <f>VLOOKUP(B51,'MAESTRA NO TOCAR'!A:D,4,0)</f>
        <v>1</v>
      </c>
      <c r="H51" s="206"/>
      <c r="I51" s="206"/>
      <c r="J51" s="207"/>
      <c r="K51" s="205">
        <v>30766</v>
      </c>
      <c r="L51" s="203">
        <f>VLOOKUP(K51,'MAESTRA NO TOCAR'!A:B,2,0)</f>
        <v>200748</v>
      </c>
      <c r="M51" s="232" t="str">
        <f>VLOOKUP(K51,'MAESTRA NO TOCAR'!A:C,3,0)</f>
        <v>IODIGER ESPUMA 8% ESPUM TOP  FCO X 120ML</v>
      </c>
      <c r="N51" s="233"/>
      <c r="O51" s="203">
        <v>1</v>
      </c>
      <c r="P51" s="203"/>
      <c r="Q51" s="203"/>
      <c r="R51" s="204"/>
    </row>
    <row r="52" spans="2:18" x14ac:dyDescent="0.35">
      <c r="B52" s="532">
        <v>107207</v>
      </c>
      <c r="C52" s="533"/>
      <c r="D52" s="203">
        <f>VLOOKUP(B52,'MAESTRA NO TOCAR'!A:B,2,0)</f>
        <v>336715</v>
      </c>
      <c r="E52" s="534" t="str">
        <f>VLOOKUP(B52,'MAESTRA NO TOCAR'!A:C,3,0)</f>
        <v>TUBO ENDOTRAQUEAL CON BALON REF 86113 SOB 8.0FR</v>
      </c>
      <c r="F52" s="535"/>
      <c r="G52" s="203">
        <f>VLOOKUP(B52,'MAESTRA NO TOCAR'!A:D,4,0)</f>
        <v>1</v>
      </c>
      <c r="H52" s="206"/>
      <c r="I52" s="206"/>
      <c r="J52" s="207"/>
      <c r="K52" s="205">
        <v>19515</v>
      </c>
      <c r="L52" s="203">
        <f>VLOOKUP(K52,'MAESTRA NO TOCAR'!A:B,2,0)</f>
        <v>200998</v>
      </c>
      <c r="M52" s="232" t="str">
        <f>VLOOKUP(K52,'MAESTRA NO TOCAR'!A:C,3,0)</f>
        <v>KENACORT AIA 50MG/5ML(10MG/ML) SUSP INY</v>
      </c>
      <c r="N52" s="233"/>
      <c r="O52" s="203">
        <v>1</v>
      </c>
      <c r="P52" s="203"/>
      <c r="Q52" s="203"/>
      <c r="R52" s="204"/>
    </row>
    <row r="53" spans="2:18" ht="15" thickBot="1" x14ac:dyDescent="0.4">
      <c r="B53" s="532">
        <v>22520</v>
      </c>
      <c r="C53" s="533"/>
      <c r="D53" s="203">
        <f>VLOOKUP(B53,'MAESTRA NO TOCAR'!A:B,2,0)</f>
        <v>300863</v>
      </c>
      <c r="E53" s="534" t="str">
        <f>VLOOKUP(B53,'MAESTRA NO TOCAR'!A:C,3,0)</f>
        <v>AGUJA SPINOCAN REF 4501390 18G X 3 1/2 PULG</v>
      </c>
      <c r="F53" s="535"/>
      <c r="G53" s="203">
        <f>VLOOKUP(B53,'MAESTRA NO TOCAR'!A:D,4,0)</f>
        <v>1</v>
      </c>
      <c r="H53" s="206"/>
      <c r="I53" s="206"/>
      <c r="J53" s="207"/>
      <c r="K53" s="205">
        <v>388781</v>
      </c>
      <c r="L53" s="203">
        <f>VLOOKUP(K53,'MAESTRA NO TOCAR'!A:B,2,0)</f>
        <v>310713</v>
      </c>
      <c r="M53" s="232" t="str">
        <f>VLOOKUP(K53,'MAESTRA NO TOCAR'!A:C,3,0)</f>
        <v>QUIRUCIDAL (0.05+4)% SOL TOP CAJ X 24FCO X 120ML</v>
      </c>
      <c r="N53" s="233"/>
      <c r="O53" s="203">
        <v>1</v>
      </c>
      <c r="P53" s="203"/>
      <c r="Q53" s="203"/>
      <c r="R53" s="204"/>
    </row>
    <row r="54" spans="2:18" ht="15" customHeight="1" thickBot="1" x14ac:dyDescent="0.4">
      <c r="B54" s="545" t="s">
        <v>71</v>
      </c>
      <c r="C54" s="546"/>
      <c r="D54" s="547"/>
      <c r="E54" s="219"/>
      <c r="F54" s="219"/>
      <c r="G54" s="220"/>
      <c r="H54" s="220"/>
      <c r="I54" s="220"/>
      <c r="J54" s="221"/>
      <c r="K54" s="205">
        <v>388785</v>
      </c>
      <c r="L54" s="203">
        <f>VLOOKUP(K54,'MAESTRA NO TOCAR'!A:B,2,0)</f>
        <v>301791</v>
      </c>
      <c r="M54" s="232" t="str">
        <f>VLOOKUP(K54,'MAESTRA NO TOCAR'!A:C,3,0)</f>
        <v>QUIRUCIDAL VERDE (1+4)% JAB LIQ 120ML</v>
      </c>
      <c r="N54" s="233"/>
      <c r="O54" s="203">
        <v>1</v>
      </c>
      <c r="P54" s="203"/>
      <c r="Q54" s="203"/>
      <c r="R54" s="204"/>
    </row>
    <row r="55" spans="2:18" x14ac:dyDescent="0.35">
      <c r="B55" s="548" t="s">
        <v>37</v>
      </c>
      <c r="C55" s="549"/>
      <c r="D55" s="549"/>
      <c r="E55" s="549"/>
      <c r="F55" s="549"/>
      <c r="G55" s="549"/>
      <c r="H55" s="549"/>
      <c r="I55" s="549"/>
      <c r="J55" s="550"/>
      <c r="K55" s="205">
        <v>22002</v>
      </c>
      <c r="L55" s="203">
        <f>VLOOKUP(K55,'MAESTRA NO TOCAR'!A:B,2,0)</f>
        <v>203253</v>
      </c>
      <c r="M55" s="232" t="str">
        <f>VLOOKUP(K55,'MAESTRA NO TOCAR'!A:C,3,0)</f>
        <v>ROXICAINA CE 200MG/20ML(1%)+1:200000 SOL INY  FCO X 20ML</v>
      </c>
      <c r="N55" s="233"/>
      <c r="O55" s="203">
        <v>1</v>
      </c>
      <c r="P55" s="203"/>
      <c r="Q55" s="203"/>
      <c r="R55" s="204"/>
    </row>
    <row r="56" spans="2:18" ht="15" customHeight="1" thickBot="1" x14ac:dyDescent="0.4">
      <c r="B56" s="551"/>
      <c r="C56" s="552"/>
      <c r="D56" s="552"/>
      <c r="E56" s="552"/>
      <c r="F56" s="552"/>
      <c r="G56" s="552"/>
      <c r="H56" s="552"/>
      <c r="I56" s="552"/>
      <c r="J56" s="553"/>
      <c r="K56" s="205">
        <v>22004</v>
      </c>
      <c r="L56" s="203">
        <f>VLOOKUP(K56,'MAESTRA NO TOCAR'!A:B,2,0)</f>
        <v>203255</v>
      </c>
      <c r="M56" s="232" t="str">
        <f>VLOOKUP(K56,'MAESTRA NO TOCAR'!A:C,3,0)</f>
        <v>ROXICAINA CE 400MG/20ML(2%)+1:200000 SOL INY  FCO X 20ML</v>
      </c>
      <c r="N56" s="233"/>
      <c r="O56" s="203">
        <v>1</v>
      </c>
      <c r="P56" s="203"/>
      <c r="Q56" s="203"/>
      <c r="R56" s="204"/>
    </row>
    <row r="57" spans="2:18" ht="15" customHeight="1" x14ac:dyDescent="0.35">
      <c r="B57" s="548" t="s">
        <v>38</v>
      </c>
      <c r="C57" s="549"/>
      <c r="D57" s="549"/>
      <c r="E57" s="549"/>
      <c r="F57" s="549"/>
      <c r="G57" s="549"/>
      <c r="H57" s="549"/>
      <c r="I57" s="549"/>
      <c r="J57" s="550"/>
      <c r="K57" s="205"/>
      <c r="L57" s="203"/>
      <c r="M57" s="232"/>
      <c r="N57" s="233"/>
      <c r="O57" s="203"/>
      <c r="P57" s="203"/>
      <c r="Q57" s="203"/>
      <c r="R57" s="204"/>
    </row>
    <row r="58" spans="2:18" ht="15.75" customHeight="1" thickBot="1" x14ac:dyDescent="0.4">
      <c r="B58" s="551"/>
      <c r="C58" s="552"/>
      <c r="D58" s="552"/>
      <c r="E58" s="552"/>
      <c r="F58" s="552"/>
      <c r="G58" s="552"/>
      <c r="H58" s="552"/>
      <c r="I58" s="552"/>
      <c r="J58" s="553"/>
      <c r="K58" s="214"/>
      <c r="L58" s="215"/>
      <c r="M58" s="540"/>
      <c r="N58" s="541"/>
      <c r="O58" s="215"/>
      <c r="P58" s="215"/>
      <c r="Q58" s="215"/>
      <c r="R58" s="310"/>
    </row>
  </sheetData>
  <mergeCells count="118">
    <mergeCell ref="J8:M8"/>
    <mergeCell ref="B15:C15"/>
    <mergeCell ref="E15:F15"/>
    <mergeCell ref="B16:C16"/>
    <mergeCell ref="F4:M5"/>
    <mergeCell ref="C7:D7"/>
    <mergeCell ref="K7:L7"/>
    <mergeCell ref="N7:R7"/>
    <mergeCell ref="B8:D8"/>
    <mergeCell ref="E8:F9"/>
    <mergeCell ref="N8:R8"/>
    <mergeCell ref="O9:R9"/>
    <mergeCell ref="B10:D10"/>
    <mergeCell ref="E10:F10"/>
    <mergeCell ref="K10:M10"/>
    <mergeCell ref="O10:R10"/>
    <mergeCell ref="F7:I7"/>
    <mergeCell ref="G8:I8"/>
    <mergeCell ref="G9:I9"/>
    <mergeCell ref="G10:I10"/>
    <mergeCell ref="G11:I11"/>
    <mergeCell ref="B12:R12"/>
    <mergeCell ref="B13:C13"/>
    <mergeCell ref="E13:F13"/>
    <mergeCell ref="M13:N13"/>
    <mergeCell ref="B21:C21"/>
    <mergeCell ref="E21:F21"/>
    <mergeCell ref="B17:C17"/>
    <mergeCell ref="E17:F17"/>
    <mergeCell ref="B19:C19"/>
    <mergeCell ref="E19:F19"/>
    <mergeCell ref="B18:C18"/>
    <mergeCell ref="E18:F18"/>
    <mergeCell ref="B14:C14"/>
    <mergeCell ref="E14:F14"/>
    <mergeCell ref="E20:F20"/>
    <mergeCell ref="M14:N14"/>
    <mergeCell ref="B20:C20"/>
    <mergeCell ref="E35:F35"/>
    <mergeCell ref="B35:C35"/>
    <mergeCell ref="B34:C34"/>
    <mergeCell ref="B25:C25"/>
    <mergeCell ref="E25:F25"/>
    <mergeCell ref="B29:C29"/>
    <mergeCell ref="E29:F29"/>
    <mergeCell ref="B22:C22"/>
    <mergeCell ref="E22:F22"/>
    <mergeCell ref="B23:C23"/>
    <mergeCell ref="E23:F23"/>
    <mergeCell ref="B28:C28"/>
    <mergeCell ref="E28:F28"/>
    <mergeCell ref="B26:C26"/>
    <mergeCell ref="E26:F26"/>
    <mergeCell ref="B27:C27"/>
    <mergeCell ref="E27:F27"/>
    <mergeCell ref="B54:D54"/>
    <mergeCell ref="B55:J56"/>
    <mergeCell ref="B57:J58"/>
    <mergeCell ref="B52:C52"/>
    <mergeCell ref="E50:F50"/>
    <mergeCell ref="B53:C53"/>
    <mergeCell ref="E53:F53"/>
    <mergeCell ref="B48:C48"/>
    <mergeCell ref="E48:F48"/>
    <mergeCell ref="B49:C49"/>
    <mergeCell ref="E49:F49"/>
    <mergeCell ref="B50:C50"/>
    <mergeCell ref="B51:C51"/>
    <mergeCell ref="E51:F51"/>
    <mergeCell ref="E52:F52"/>
    <mergeCell ref="B40:C40"/>
    <mergeCell ref="E40:F40"/>
    <mergeCell ref="B41:C41"/>
    <mergeCell ref="E41:F41"/>
    <mergeCell ref="E43:F43"/>
    <mergeCell ref="M58:N58"/>
    <mergeCell ref="M15:N15"/>
    <mergeCell ref="M16:N16"/>
    <mergeCell ref="M17:N17"/>
    <mergeCell ref="K30:R30"/>
    <mergeCell ref="K31:R31"/>
    <mergeCell ref="K42:R42"/>
    <mergeCell ref="E16:F16"/>
    <mergeCell ref="B45:C45"/>
    <mergeCell ref="E45:F45"/>
    <mergeCell ref="B46:C46"/>
    <mergeCell ref="E46:F46"/>
    <mergeCell ref="B47:C47"/>
    <mergeCell ref="E47:F47"/>
    <mergeCell ref="B42:C42"/>
    <mergeCell ref="E42:F42"/>
    <mergeCell ref="B43:C43"/>
    <mergeCell ref="B44:C44"/>
    <mergeCell ref="E44:F44"/>
    <mergeCell ref="F6:O6"/>
    <mergeCell ref="B11:D11"/>
    <mergeCell ref="E11:F11"/>
    <mergeCell ref="J11:M11"/>
    <mergeCell ref="N11:R11"/>
    <mergeCell ref="B39:C39"/>
    <mergeCell ref="E39:F39"/>
    <mergeCell ref="B31:C31"/>
    <mergeCell ref="E31:F31"/>
    <mergeCell ref="B32:C32"/>
    <mergeCell ref="E32:F32"/>
    <mergeCell ref="B38:C38"/>
    <mergeCell ref="E38:F38"/>
    <mergeCell ref="B30:C30"/>
    <mergeCell ref="E30:F30"/>
    <mergeCell ref="B33:C33"/>
    <mergeCell ref="E33:F33"/>
    <mergeCell ref="E34:F34"/>
    <mergeCell ref="B36:C36"/>
    <mergeCell ref="E36:F36"/>
    <mergeCell ref="B37:C37"/>
    <mergeCell ref="E37:F37"/>
    <mergeCell ref="B24:C24"/>
    <mergeCell ref="E24:F24"/>
  </mergeCells>
  <printOptions horizontalCentered="1" verticalCentered="1"/>
  <pageMargins left="0" right="0" top="0" bottom="0" header="0" footer="0"/>
  <pageSetup scale="65" fitToWidth="0" fitToHeight="0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 filterMode="1">
    <tabColor rgb="FF92D050"/>
  </sheetPr>
  <dimension ref="A1:E387"/>
  <sheetViews>
    <sheetView zoomScale="80" zoomScaleNormal="80" workbookViewId="0">
      <pane ySplit="1" topLeftCell="A2" activePane="bottomLeft" state="frozen"/>
      <selection pane="bottomLeft" activeCell="D387" sqref="A1:E387"/>
    </sheetView>
  </sheetViews>
  <sheetFormatPr baseColWidth="10" defaultRowHeight="14.5" x14ac:dyDescent="0.35"/>
  <cols>
    <col min="1" max="1" width="10.1796875" style="89" bestFit="1" customWidth="1"/>
    <col min="2" max="2" width="10.1796875" style="89" customWidth="1"/>
    <col min="3" max="3" width="110.7265625" bestFit="1" customWidth="1"/>
    <col min="4" max="4" width="20.26953125" style="89" customWidth="1"/>
    <col min="5" max="5" width="10.81640625" bestFit="1" customWidth="1"/>
  </cols>
  <sheetData>
    <row r="1" spans="1:5" x14ac:dyDescent="0.35">
      <c r="A1" s="88" t="s">
        <v>0</v>
      </c>
      <c r="B1" s="88" t="s">
        <v>100</v>
      </c>
      <c r="C1" s="75" t="s">
        <v>31</v>
      </c>
      <c r="D1" s="88" t="s">
        <v>2</v>
      </c>
      <c r="E1" t="s">
        <v>101</v>
      </c>
    </row>
    <row r="2" spans="1:5" s="103" customFormat="1" hidden="1" x14ac:dyDescent="0.35">
      <c r="A2" s="126">
        <v>115617</v>
      </c>
      <c r="B2" s="104">
        <v>104096</v>
      </c>
      <c r="C2" s="103" t="s">
        <v>202</v>
      </c>
      <c r="D2" s="126"/>
      <c r="E2" s="103">
        <f>VLOOKUP(A2,'[1]JUNIO 16'!$A:$D,4,0)</f>
        <v>6</v>
      </c>
    </row>
    <row r="3" spans="1:5" s="103" customFormat="1" hidden="1" x14ac:dyDescent="0.35">
      <c r="A3" s="126">
        <v>158881</v>
      </c>
      <c r="B3" s="104">
        <v>213686</v>
      </c>
      <c r="C3" s="103" t="s">
        <v>102</v>
      </c>
      <c r="D3" s="126"/>
      <c r="E3" s="103">
        <f>VLOOKUP(A3,'[1]JUNIO 16'!$A:$D,4,0)</f>
        <v>15</v>
      </c>
    </row>
    <row r="4" spans="1:5" s="103" customFormat="1" hidden="1" x14ac:dyDescent="0.35">
      <c r="A4" s="88">
        <v>105188</v>
      </c>
      <c r="B4" s="90">
        <v>103745</v>
      </c>
      <c r="C4" s="75" t="s">
        <v>203</v>
      </c>
      <c r="D4" s="88">
        <v>3</v>
      </c>
      <c r="E4" s="103">
        <f>VLOOKUP(A4,'[1]JUNIO 16'!$A:$D,4,0)</f>
        <v>88</v>
      </c>
    </row>
    <row r="5" spans="1:5" s="103" customFormat="1" hidden="1" x14ac:dyDescent="0.35">
      <c r="A5" s="88">
        <v>85855</v>
      </c>
      <c r="B5" s="90">
        <v>209803</v>
      </c>
      <c r="C5" s="75" t="s">
        <v>77</v>
      </c>
      <c r="D5" s="88">
        <v>1</v>
      </c>
      <c r="E5" s="103">
        <f>VLOOKUP(A5,'[1]JUNIO 16'!$A:$D,4,0)</f>
        <v>22</v>
      </c>
    </row>
    <row r="6" spans="1:5" s="103" customFormat="1" hidden="1" x14ac:dyDescent="0.35">
      <c r="A6" s="126">
        <v>19891</v>
      </c>
      <c r="B6" s="104">
        <v>202024</v>
      </c>
      <c r="C6" s="103" t="s">
        <v>103</v>
      </c>
      <c r="D6" s="126"/>
      <c r="E6" s="103" t="e">
        <f>VLOOKUP(A6,'[1]JUNIO 16'!$A:$D,4,0)</f>
        <v>#N/A</v>
      </c>
    </row>
    <row r="7" spans="1:5" s="103" customFormat="1" hidden="1" x14ac:dyDescent="0.35">
      <c r="A7" s="88">
        <v>19889</v>
      </c>
      <c r="B7" s="90">
        <v>202023</v>
      </c>
      <c r="C7" s="75" t="s">
        <v>118</v>
      </c>
      <c r="D7" s="88">
        <v>1</v>
      </c>
      <c r="E7" s="103">
        <f>VLOOKUP(A7,'[1]JUNIO 16'!$A:$D,4,0)</f>
        <v>17</v>
      </c>
    </row>
    <row r="8" spans="1:5" s="103" customFormat="1" hidden="1" x14ac:dyDescent="0.35">
      <c r="A8" s="126">
        <v>50260</v>
      </c>
      <c r="B8" s="104">
        <v>206750</v>
      </c>
      <c r="C8" s="103" t="s">
        <v>204</v>
      </c>
      <c r="D8" s="126"/>
      <c r="E8" s="103">
        <f>VLOOKUP(A8,'[1]JUNIO 16'!$A:$D,4,0)</f>
        <v>5</v>
      </c>
    </row>
    <row r="9" spans="1:5" s="103" customFormat="1" hidden="1" x14ac:dyDescent="0.35">
      <c r="A9" s="88">
        <v>21083</v>
      </c>
      <c r="B9" s="90">
        <v>202421</v>
      </c>
      <c r="C9" s="75" t="s">
        <v>104</v>
      </c>
      <c r="D9" s="88">
        <v>1</v>
      </c>
      <c r="E9" s="103">
        <f>VLOOKUP(A9,'[1]JUNIO 16'!$A:$D,4,0)</f>
        <v>18</v>
      </c>
    </row>
    <row r="10" spans="1:5" s="103" customFormat="1" hidden="1" x14ac:dyDescent="0.35">
      <c r="A10" s="88">
        <v>22308</v>
      </c>
      <c r="B10" s="90">
        <v>300881</v>
      </c>
      <c r="C10" s="75" t="s">
        <v>205</v>
      </c>
      <c r="D10" s="88">
        <v>3</v>
      </c>
      <c r="E10" s="103" t="e">
        <f>VLOOKUP(A10,'[1]JUNIO 16'!$A:$D,4,0)</f>
        <v>#N/A</v>
      </c>
    </row>
    <row r="11" spans="1:5" s="103" customFormat="1" hidden="1" x14ac:dyDescent="0.35">
      <c r="A11" s="88">
        <v>22309</v>
      </c>
      <c r="B11" s="90">
        <v>307196</v>
      </c>
      <c r="C11" s="75" t="s">
        <v>339</v>
      </c>
      <c r="D11" s="88">
        <v>3</v>
      </c>
      <c r="E11" s="103">
        <f>VLOOKUP(A11,'[1]JUNIO 16'!$A:$D,4,0)</f>
        <v>46</v>
      </c>
    </row>
    <row r="12" spans="1:5" s="103" customFormat="1" hidden="1" x14ac:dyDescent="0.35">
      <c r="A12" s="126">
        <v>22320</v>
      </c>
      <c r="B12" s="104">
        <v>300908</v>
      </c>
      <c r="C12" s="103" t="s">
        <v>216</v>
      </c>
      <c r="D12" s="126"/>
      <c r="E12" s="103" t="e">
        <f>VLOOKUP(A12,'[1]JUNIO 16'!$A:$D,4,0)</f>
        <v>#N/A</v>
      </c>
    </row>
    <row r="13" spans="1:5" s="103" customFormat="1" hidden="1" x14ac:dyDescent="0.35">
      <c r="A13" s="126">
        <v>22313</v>
      </c>
      <c r="B13" s="104">
        <v>310203</v>
      </c>
      <c r="C13" s="103" t="s">
        <v>217</v>
      </c>
      <c r="D13" s="126"/>
      <c r="E13" s="103">
        <f>VLOOKUP(A13,'[1]JUNIO 16'!$A:$D,4,0)</f>
        <v>31</v>
      </c>
    </row>
    <row r="14" spans="1:5" s="103" customFormat="1" hidden="1" x14ac:dyDescent="0.35">
      <c r="A14" s="88">
        <v>22314</v>
      </c>
      <c r="B14" s="90">
        <v>300896</v>
      </c>
      <c r="C14" s="75" t="s">
        <v>218</v>
      </c>
      <c r="D14" s="88">
        <v>3</v>
      </c>
      <c r="E14" s="103">
        <f>VLOOKUP(A14,'[1]JUNIO 16'!$A:$D,4,0)</f>
        <v>347</v>
      </c>
    </row>
    <row r="15" spans="1:5" s="103" customFormat="1" hidden="1" x14ac:dyDescent="0.35">
      <c r="A15" s="88">
        <v>22997</v>
      </c>
      <c r="B15" s="90">
        <v>300894</v>
      </c>
      <c r="C15" s="75" t="s">
        <v>124</v>
      </c>
      <c r="D15" s="88">
        <v>3</v>
      </c>
      <c r="E15" s="103" t="e">
        <f>VLOOKUP(A15,'[1]JUNIO 16'!$A:$D,4,0)</f>
        <v>#N/A</v>
      </c>
    </row>
    <row r="16" spans="1:5" s="103" customFormat="1" hidden="1" x14ac:dyDescent="0.35">
      <c r="A16" s="126">
        <v>62938</v>
      </c>
      <c r="B16" s="104">
        <v>316743</v>
      </c>
      <c r="C16" s="103" t="s">
        <v>125</v>
      </c>
      <c r="D16" s="126"/>
      <c r="E16" s="103">
        <f>VLOOKUP(A16,'[1]JUNIO 16'!$A:$D,4,0)</f>
        <v>9</v>
      </c>
    </row>
    <row r="17" spans="1:5" s="103" customFormat="1" hidden="1" x14ac:dyDescent="0.35">
      <c r="A17" s="88">
        <v>156605</v>
      </c>
      <c r="B17" s="90">
        <v>0</v>
      </c>
      <c r="C17" s="75" t="s">
        <v>340</v>
      </c>
      <c r="D17" s="88">
        <v>3</v>
      </c>
      <c r="E17" s="103">
        <f>VLOOKUP(A17,'[1]JUNIO 16'!$A:$D,4,0)</f>
        <v>137</v>
      </c>
    </row>
    <row r="18" spans="1:5" s="103" customFormat="1" hidden="1" x14ac:dyDescent="0.35">
      <c r="A18" s="88">
        <v>22994</v>
      </c>
      <c r="B18" s="90">
        <v>300888</v>
      </c>
      <c r="C18" s="75" t="s">
        <v>341</v>
      </c>
      <c r="D18" s="88">
        <v>3</v>
      </c>
      <c r="E18" s="103" t="e">
        <f>VLOOKUP(A18,'[1]JUNIO 16'!$A:$D,4,0)</f>
        <v>#N/A</v>
      </c>
    </row>
    <row r="19" spans="1:5" s="103" customFormat="1" hidden="1" x14ac:dyDescent="0.35">
      <c r="A19" s="88">
        <v>156601</v>
      </c>
      <c r="B19" s="90">
        <v>354434</v>
      </c>
      <c r="C19" s="75" t="s">
        <v>342</v>
      </c>
      <c r="D19" s="88">
        <v>3</v>
      </c>
      <c r="E19" s="103">
        <f>VLOOKUP(A19,'[1]JUNIO 16'!$A:$D,4,0)</f>
        <v>440</v>
      </c>
    </row>
    <row r="20" spans="1:5" s="103" customFormat="1" hidden="1" x14ac:dyDescent="0.35">
      <c r="A20" s="88">
        <v>76332</v>
      </c>
      <c r="B20" s="90">
        <v>320977</v>
      </c>
      <c r="C20" s="75" t="s">
        <v>343</v>
      </c>
      <c r="D20" s="88">
        <v>3</v>
      </c>
      <c r="E20" s="103">
        <f>VLOOKUP(A20,'[1]JUNIO 16'!$A:$D,4,0)</f>
        <v>17</v>
      </c>
    </row>
    <row r="21" spans="1:5" s="103" customFormat="1" hidden="1" x14ac:dyDescent="0.35">
      <c r="A21" s="126">
        <v>156761</v>
      </c>
      <c r="B21" s="104">
        <v>0</v>
      </c>
      <c r="C21" s="103" t="s">
        <v>344</v>
      </c>
      <c r="D21" s="126"/>
      <c r="E21" s="103">
        <f>VLOOKUP(A21,'[1]JUNIO 16'!$A:$D,4,0)</f>
        <v>200</v>
      </c>
    </row>
    <row r="22" spans="1:5" s="103" customFormat="1" hidden="1" x14ac:dyDescent="0.35">
      <c r="A22" s="126">
        <v>110168</v>
      </c>
      <c r="B22" s="104">
        <v>346383</v>
      </c>
      <c r="C22" s="103" t="s">
        <v>345</v>
      </c>
      <c r="D22" s="126">
        <v>3</v>
      </c>
      <c r="E22" s="103">
        <f>VLOOKUP(A22,'[1]JUNIO 16'!$A:$D,4,0)</f>
        <v>434</v>
      </c>
    </row>
    <row r="23" spans="1:5" s="103" customFormat="1" hidden="1" x14ac:dyDescent="0.35">
      <c r="A23" s="126">
        <v>120104</v>
      </c>
      <c r="B23" s="104">
        <v>343474</v>
      </c>
      <c r="C23" s="103" t="s">
        <v>206</v>
      </c>
      <c r="D23" s="126"/>
      <c r="E23" s="103" t="e">
        <f>VLOOKUP(A23,'[1]JUNIO 16'!$A:$D,4,0)</f>
        <v>#N/A</v>
      </c>
    </row>
    <row r="24" spans="1:5" s="103" customFormat="1" hidden="1" x14ac:dyDescent="0.35">
      <c r="A24" s="88">
        <v>110160</v>
      </c>
      <c r="B24" s="90">
        <v>347133</v>
      </c>
      <c r="C24" s="75" t="s">
        <v>207</v>
      </c>
      <c r="D24" s="88">
        <v>3</v>
      </c>
      <c r="E24" s="103">
        <f>VLOOKUP(A24,'[1]JUNIO 16'!$A:$D,4,0)</f>
        <v>280</v>
      </c>
    </row>
    <row r="25" spans="1:5" s="103" customFormat="1" hidden="1" x14ac:dyDescent="0.35">
      <c r="A25" s="126">
        <v>110161</v>
      </c>
      <c r="B25" s="104">
        <v>0</v>
      </c>
      <c r="C25" s="103" t="s">
        <v>208</v>
      </c>
      <c r="D25" s="126">
        <v>3</v>
      </c>
      <c r="E25" s="103">
        <f>VLOOKUP(A25,'[1]JUNIO 16'!$A:$D,4,0)</f>
        <v>277</v>
      </c>
    </row>
    <row r="26" spans="1:5" s="103" customFormat="1" hidden="1" x14ac:dyDescent="0.35">
      <c r="A26" s="88">
        <v>110163</v>
      </c>
      <c r="B26" s="90">
        <v>340847</v>
      </c>
      <c r="C26" s="75" t="s">
        <v>209</v>
      </c>
      <c r="D26" s="88">
        <v>3</v>
      </c>
      <c r="E26" s="103">
        <f>VLOOKUP(A26,'[1]JUNIO 16'!$A:$D,4,0)</f>
        <v>168</v>
      </c>
    </row>
    <row r="27" spans="1:5" s="103" customFormat="1" hidden="1" x14ac:dyDescent="0.35">
      <c r="A27" s="126">
        <v>110165</v>
      </c>
      <c r="B27" s="104">
        <v>338624</v>
      </c>
      <c r="C27" s="103" t="s">
        <v>210</v>
      </c>
      <c r="D27" s="126"/>
      <c r="E27" s="103">
        <f>VLOOKUP(A27,'[1]JUNIO 16'!$A:$D,4,0)</f>
        <v>100</v>
      </c>
    </row>
    <row r="28" spans="1:5" s="103" customFormat="1" hidden="1" x14ac:dyDescent="0.35">
      <c r="A28" s="88">
        <v>105593</v>
      </c>
      <c r="B28" s="90">
        <v>336101</v>
      </c>
      <c r="C28" s="75" t="s">
        <v>126</v>
      </c>
      <c r="D28" s="88">
        <v>1</v>
      </c>
      <c r="E28" s="103">
        <f>VLOOKUP(A28,'[1]JUNIO 16'!$A:$D,4,0)</f>
        <v>48</v>
      </c>
    </row>
    <row r="29" spans="1:5" s="103" customFormat="1" hidden="1" x14ac:dyDescent="0.35">
      <c r="A29" s="88">
        <v>105591</v>
      </c>
      <c r="B29" s="90">
        <v>336099</v>
      </c>
      <c r="C29" s="75" t="s">
        <v>127</v>
      </c>
      <c r="D29" s="88">
        <v>1</v>
      </c>
      <c r="E29" s="103" t="e">
        <f>VLOOKUP(A29,'[1]JUNIO 16'!$A:$D,4,0)</f>
        <v>#N/A</v>
      </c>
    </row>
    <row r="30" spans="1:5" s="103" customFormat="1" hidden="1" x14ac:dyDescent="0.35">
      <c r="A30" s="88">
        <v>105592</v>
      </c>
      <c r="B30" s="90">
        <v>336100</v>
      </c>
      <c r="C30" s="75" t="s">
        <v>128</v>
      </c>
      <c r="D30" s="88">
        <v>1</v>
      </c>
      <c r="E30" s="103">
        <f>VLOOKUP(A30,'[1]JUNIO 16'!$A:$D,4,0)</f>
        <v>45</v>
      </c>
    </row>
    <row r="31" spans="1:5" s="103" customFormat="1" hidden="1" x14ac:dyDescent="0.35">
      <c r="A31" s="126">
        <v>142129</v>
      </c>
      <c r="B31" s="104">
        <v>352089</v>
      </c>
      <c r="C31" s="103" t="s">
        <v>464</v>
      </c>
      <c r="D31" s="126">
        <v>1</v>
      </c>
      <c r="E31" s="103">
        <f>VLOOKUP(A31,'[1]JUNIO 16'!$A:$D,4,0)</f>
        <v>7</v>
      </c>
    </row>
    <row r="32" spans="1:5" s="103" customFormat="1" hidden="1" x14ac:dyDescent="0.35">
      <c r="A32" s="126">
        <v>142130</v>
      </c>
      <c r="B32" s="104">
        <v>352090</v>
      </c>
      <c r="C32" s="103" t="s">
        <v>463</v>
      </c>
      <c r="D32" s="126">
        <v>1</v>
      </c>
      <c r="E32" s="103">
        <f>VLOOKUP(A32,'[1]JUNIO 16'!$A:$D,4,0)</f>
        <v>25</v>
      </c>
    </row>
    <row r="33" spans="1:5" s="103" customFormat="1" hidden="1" x14ac:dyDescent="0.35">
      <c r="A33" s="126">
        <v>142131</v>
      </c>
      <c r="B33" s="104">
        <v>352091</v>
      </c>
      <c r="C33" s="103" t="s">
        <v>462</v>
      </c>
      <c r="D33" s="126">
        <v>1</v>
      </c>
      <c r="E33" s="103" t="e">
        <f>VLOOKUP(A33,'[1]JUNIO 16'!$A:$D,4,0)</f>
        <v>#N/A</v>
      </c>
    </row>
    <row r="34" spans="1:5" s="103" customFormat="1" hidden="1" x14ac:dyDescent="0.35">
      <c r="A34" s="88">
        <v>54261</v>
      </c>
      <c r="B34" s="90">
        <v>319740</v>
      </c>
      <c r="C34" s="75" t="s">
        <v>219</v>
      </c>
      <c r="D34" s="88">
        <v>2</v>
      </c>
      <c r="E34" s="103">
        <f>VLOOKUP(A34,'[1]JUNIO 16'!$A:$D,4,0)</f>
        <v>45</v>
      </c>
    </row>
    <row r="35" spans="1:5" s="103" customFormat="1" hidden="1" x14ac:dyDescent="0.35">
      <c r="A35" s="126">
        <v>125184</v>
      </c>
      <c r="B35" s="104">
        <v>350676</v>
      </c>
      <c r="C35" s="103" t="s">
        <v>461</v>
      </c>
      <c r="D35" s="126"/>
      <c r="E35" s="103">
        <f>VLOOKUP(A35,'[1]JUNIO 16'!$A:$D,4,0)</f>
        <v>8</v>
      </c>
    </row>
    <row r="36" spans="1:5" s="103" customFormat="1" hidden="1" x14ac:dyDescent="0.35">
      <c r="A36" s="88">
        <v>109336</v>
      </c>
      <c r="B36" s="90">
        <v>357295</v>
      </c>
      <c r="C36" s="75" t="s">
        <v>220</v>
      </c>
      <c r="D36" s="88">
        <v>1</v>
      </c>
      <c r="E36" s="103">
        <f>VLOOKUP(A36,'[1]JUNIO 16'!$A:$D,4,0)</f>
        <v>35</v>
      </c>
    </row>
    <row r="37" spans="1:5" s="103" customFormat="1" hidden="1" x14ac:dyDescent="0.35">
      <c r="A37" s="88">
        <v>109335</v>
      </c>
      <c r="B37" s="90">
        <v>346943</v>
      </c>
      <c r="C37" s="75" t="s">
        <v>221</v>
      </c>
      <c r="D37" s="88">
        <v>1</v>
      </c>
      <c r="E37" s="103">
        <f>VLOOKUP(A37,'[1]JUNIO 16'!$A:$D,4,0)</f>
        <v>43</v>
      </c>
    </row>
    <row r="38" spans="1:5" s="103" customFormat="1" hidden="1" x14ac:dyDescent="0.35">
      <c r="A38" s="88">
        <v>25850</v>
      </c>
      <c r="B38" s="90">
        <v>300508</v>
      </c>
      <c r="C38" s="75" t="s">
        <v>458</v>
      </c>
      <c r="D38" s="88">
        <v>1</v>
      </c>
      <c r="E38" s="103">
        <f>VLOOKUP(A38,'[1]JUNIO 16'!$A:$D,4,0)</f>
        <v>163</v>
      </c>
    </row>
    <row r="39" spans="1:5" s="103" customFormat="1" hidden="1" x14ac:dyDescent="0.35">
      <c r="A39" s="126">
        <v>125613</v>
      </c>
      <c r="B39" s="104">
        <v>346695</v>
      </c>
      <c r="C39" s="103" t="s">
        <v>459</v>
      </c>
      <c r="D39" s="126"/>
      <c r="E39" s="103">
        <f>VLOOKUP(A39,'[1]JUNIO 16'!$A:$D,4,0)</f>
        <v>29</v>
      </c>
    </row>
    <row r="40" spans="1:5" s="103" customFormat="1" hidden="1" x14ac:dyDescent="0.35">
      <c r="A40" s="126">
        <v>125615</v>
      </c>
      <c r="B40" s="104">
        <v>346693</v>
      </c>
      <c r="C40" s="103" t="s">
        <v>460</v>
      </c>
      <c r="D40" s="126"/>
      <c r="E40" s="103">
        <f>VLOOKUP(A40,'[1]JUNIO 16'!$A:$D,4,0)</f>
        <v>20</v>
      </c>
    </row>
    <row r="41" spans="1:5" s="103" customFormat="1" hidden="1" x14ac:dyDescent="0.35">
      <c r="A41" s="88">
        <v>22361</v>
      </c>
      <c r="B41" s="90">
        <v>300527</v>
      </c>
      <c r="C41" s="75" t="s">
        <v>222</v>
      </c>
      <c r="D41" s="88">
        <v>1</v>
      </c>
      <c r="E41" s="103">
        <f>VLOOKUP(A41,'[1]JUNIO 16'!$A:$D,4,0)</f>
        <v>59</v>
      </c>
    </row>
    <row r="42" spans="1:5" s="103" customFormat="1" hidden="1" x14ac:dyDescent="0.35">
      <c r="A42" s="88">
        <v>158514</v>
      </c>
      <c r="B42" s="90">
        <v>353757</v>
      </c>
      <c r="C42" s="75" t="s">
        <v>223</v>
      </c>
      <c r="D42" s="88">
        <v>1</v>
      </c>
      <c r="E42" s="103">
        <f>VLOOKUP(A42,'[1]JUNIO 16'!$A:$D,4,0)</f>
        <v>128</v>
      </c>
    </row>
    <row r="43" spans="1:5" s="103" customFormat="1" hidden="1" x14ac:dyDescent="0.35">
      <c r="A43" s="88">
        <v>0</v>
      </c>
      <c r="B43" s="90">
        <v>0</v>
      </c>
      <c r="C43" s="75" t="s">
        <v>11</v>
      </c>
      <c r="D43" s="88"/>
      <c r="E43" s="103" t="e">
        <f>VLOOKUP(A43,'[1]JUNIO 16'!$A:$D,4,0)</f>
        <v>#N/A</v>
      </c>
    </row>
    <row r="44" spans="1:5" s="103" customFormat="1" hidden="1" x14ac:dyDescent="0.35">
      <c r="A44" s="126">
        <v>80171</v>
      </c>
      <c r="B44" s="104">
        <v>0</v>
      </c>
      <c r="C44" s="103" t="s">
        <v>113</v>
      </c>
      <c r="D44" s="126"/>
      <c r="E44" s="103" t="e">
        <f>VLOOKUP(A44,'[1]JUNIO 16'!$A:$D,4,0)</f>
        <v>#N/A</v>
      </c>
    </row>
    <row r="45" spans="1:5" s="103" customFormat="1" hidden="1" x14ac:dyDescent="0.35">
      <c r="A45" s="126">
        <v>118989</v>
      </c>
      <c r="B45" s="104">
        <v>347598</v>
      </c>
      <c r="C45" s="103" t="s">
        <v>224</v>
      </c>
      <c r="D45" s="126"/>
      <c r="E45" s="103">
        <f>VLOOKUP(A45,'[1]JUNIO 16'!$A:$D,4,0)</f>
        <v>17</v>
      </c>
    </row>
    <row r="46" spans="1:5" s="103" customFormat="1" hidden="1" x14ac:dyDescent="0.35">
      <c r="A46" s="88">
        <v>110940</v>
      </c>
      <c r="B46" s="90">
        <v>103968</v>
      </c>
      <c r="C46" s="75" t="s">
        <v>195</v>
      </c>
      <c r="D46" s="88">
        <v>1</v>
      </c>
      <c r="E46" s="103">
        <f>VLOOKUP(A46,'[1]JUNIO 16'!$A:$D,4,0)</f>
        <v>121</v>
      </c>
    </row>
    <row r="47" spans="1:5" s="103" customFormat="1" hidden="1" x14ac:dyDescent="0.35">
      <c r="A47" s="88">
        <v>25840</v>
      </c>
      <c r="B47" s="90">
        <v>300491</v>
      </c>
      <c r="C47" s="75" t="s">
        <v>227</v>
      </c>
      <c r="D47" s="88">
        <v>1</v>
      </c>
      <c r="E47" s="103">
        <f>VLOOKUP(A47,'[1]JUNIO 16'!$A:$D,4,0)</f>
        <v>88</v>
      </c>
    </row>
    <row r="48" spans="1:5" s="103" customFormat="1" hidden="1" x14ac:dyDescent="0.35">
      <c r="A48" s="88">
        <v>25857</v>
      </c>
      <c r="B48" s="90">
        <v>300489</v>
      </c>
      <c r="C48" s="75" t="s">
        <v>225</v>
      </c>
      <c r="D48" s="88">
        <v>1</v>
      </c>
      <c r="E48" s="103">
        <f>VLOOKUP(A48,'[1]JUNIO 16'!$A:$D,4,0)</f>
        <v>85</v>
      </c>
    </row>
    <row r="49" spans="1:5" s="103" customFormat="1" hidden="1" x14ac:dyDescent="0.35">
      <c r="A49" s="88">
        <v>25858</v>
      </c>
      <c r="B49" s="90">
        <v>300490</v>
      </c>
      <c r="C49" s="75" t="s">
        <v>226</v>
      </c>
      <c r="D49" s="88">
        <v>2</v>
      </c>
      <c r="E49" s="103">
        <f>VLOOKUP(A49,'[1]JUNIO 16'!$A:$D,4,0)</f>
        <v>132</v>
      </c>
    </row>
    <row r="50" spans="1:5" s="103" customFormat="1" hidden="1" x14ac:dyDescent="0.35">
      <c r="A50" s="126">
        <v>123968</v>
      </c>
      <c r="B50" s="104">
        <v>211644</v>
      </c>
      <c r="C50" s="103" t="s">
        <v>129</v>
      </c>
      <c r="D50" s="126"/>
      <c r="E50" s="103">
        <f>VLOOKUP(A50,'[1]JUNIO 16'!$A:$D,4,0)</f>
        <v>14</v>
      </c>
    </row>
    <row r="51" spans="1:5" s="103" customFormat="1" hidden="1" x14ac:dyDescent="0.35">
      <c r="A51" s="88">
        <v>388829</v>
      </c>
      <c r="B51" s="90">
        <v>100363</v>
      </c>
      <c r="C51" s="75" t="s">
        <v>228</v>
      </c>
      <c r="D51" s="88">
        <v>1</v>
      </c>
      <c r="E51" s="103">
        <f>VLOOKUP(A51,'[1]JUNIO 16'!$A:$D,4,0)</f>
        <v>30</v>
      </c>
    </row>
    <row r="52" spans="1:5" s="103" customFormat="1" hidden="1" x14ac:dyDescent="0.35">
      <c r="A52" s="88">
        <v>156569</v>
      </c>
      <c r="B52" s="90">
        <v>213639</v>
      </c>
      <c r="C52" s="75" t="s">
        <v>211</v>
      </c>
      <c r="D52" s="88">
        <v>1</v>
      </c>
      <c r="E52" s="103">
        <f>VLOOKUP(A52,'[1]JUNIO 16'!$A:$D,4,0)</f>
        <v>1</v>
      </c>
    </row>
    <row r="53" spans="1:5" s="103" customFormat="1" hidden="1" x14ac:dyDescent="0.35">
      <c r="A53" s="126">
        <v>104882</v>
      </c>
      <c r="B53" s="104">
        <v>210343</v>
      </c>
      <c r="C53" s="103" t="s">
        <v>229</v>
      </c>
      <c r="D53" s="126"/>
      <c r="E53" s="103">
        <f>VLOOKUP(A53,'[1]JUNIO 16'!$A:$D,4,0)</f>
        <v>213</v>
      </c>
    </row>
    <row r="54" spans="1:5" s="103" customFormat="1" hidden="1" x14ac:dyDescent="0.35">
      <c r="A54" s="88">
        <v>388890</v>
      </c>
      <c r="B54" s="90">
        <v>207008</v>
      </c>
      <c r="C54" s="75" t="s">
        <v>196</v>
      </c>
      <c r="D54" s="88">
        <v>3</v>
      </c>
      <c r="E54" s="103">
        <f>VLOOKUP(A54,'[1]JUNIO 16'!$A:$D,4,0)</f>
        <v>43</v>
      </c>
    </row>
    <row r="55" spans="1:5" s="103" customFormat="1" hidden="1" x14ac:dyDescent="0.35">
      <c r="A55" s="88">
        <v>64736</v>
      </c>
      <c r="B55" s="90">
        <v>208096</v>
      </c>
      <c r="C55" s="75" t="s">
        <v>197</v>
      </c>
      <c r="D55" s="88">
        <v>1</v>
      </c>
      <c r="E55" s="103">
        <f>VLOOKUP(A55,'[1]JUNIO 16'!$A:$D,4,0)</f>
        <v>41</v>
      </c>
    </row>
    <row r="56" spans="1:5" s="103" customFormat="1" hidden="1" x14ac:dyDescent="0.35">
      <c r="A56" s="88">
        <v>388891</v>
      </c>
      <c r="B56" s="90">
        <v>213853</v>
      </c>
      <c r="C56" s="75" t="s">
        <v>198</v>
      </c>
      <c r="D56" s="88">
        <v>2</v>
      </c>
      <c r="E56" s="103">
        <f>VLOOKUP(A56,'[1]JUNIO 16'!$A:$D,4,0)</f>
        <v>69</v>
      </c>
    </row>
    <row r="57" spans="1:5" s="103" customFormat="1" hidden="1" x14ac:dyDescent="0.35">
      <c r="A57" s="88">
        <v>52085</v>
      </c>
      <c r="B57" s="90">
        <v>101535</v>
      </c>
      <c r="C57" s="75" t="s">
        <v>230</v>
      </c>
      <c r="D57" s="88">
        <v>3</v>
      </c>
      <c r="E57" s="103">
        <f>VLOOKUP(A57,'[1]JUNIO 16'!$A:$D,4,0)</f>
        <v>66</v>
      </c>
    </row>
    <row r="58" spans="1:5" s="103" customFormat="1" hidden="1" x14ac:dyDescent="0.35">
      <c r="A58" s="126">
        <v>119525</v>
      </c>
      <c r="B58" s="104">
        <v>210971</v>
      </c>
      <c r="C58" s="103" t="s">
        <v>231</v>
      </c>
      <c r="D58" s="126"/>
      <c r="E58" s="103">
        <f>VLOOKUP(A58,'[1]JUNIO 16'!$A:$D,4,0)</f>
        <v>6</v>
      </c>
    </row>
    <row r="59" spans="1:5" s="103" customFormat="1" hidden="1" x14ac:dyDescent="0.35">
      <c r="A59" s="88">
        <v>22414</v>
      </c>
      <c r="B59" s="90">
        <v>310215</v>
      </c>
      <c r="C59" s="75" t="s">
        <v>232</v>
      </c>
      <c r="D59" s="88">
        <v>1</v>
      </c>
      <c r="E59" s="103">
        <f>VLOOKUP(A59,'[1]JUNIO 16'!$A:$D,4,0)</f>
        <v>7</v>
      </c>
    </row>
    <row r="60" spans="1:5" s="103" customFormat="1" hidden="1" x14ac:dyDescent="0.35">
      <c r="A60" s="88">
        <v>22393</v>
      </c>
      <c r="B60" s="90">
        <v>310212</v>
      </c>
      <c r="C60" s="75" t="s">
        <v>233</v>
      </c>
      <c r="D60" s="88">
        <v>1</v>
      </c>
      <c r="E60" s="103">
        <f>VLOOKUP(A60,'[1]JUNIO 16'!$A:$D,4,0)</f>
        <v>2</v>
      </c>
    </row>
    <row r="61" spans="1:5" s="103" customFormat="1" hidden="1" x14ac:dyDescent="0.35">
      <c r="A61" s="88">
        <v>76273</v>
      </c>
      <c r="B61" s="90">
        <v>316774</v>
      </c>
      <c r="C61" s="75" t="s">
        <v>130</v>
      </c>
      <c r="D61" s="88">
        <v>1</v>
      </c>
      <c r="E61" s="103">
        <f>VLOOKUP(A61,'[1]JUNIO 16'!$A:$D,4,0)</f>
        <v>8</v>
      </c>
    </row>
    <row r="62" spans="1:5" s="103" customFormat="1" hidden="1" x14ac:dyDescent="0.35">
      <c r="A62" s="88">
        <v>137690</v>
      </c>
      <c r="B62" s="90">
        <v>350851</v>
      </c>
      <c r="C62" s="75" t="s">
        <v>131</v>
      </c>
      <c r="D62" s="88">
        <v>1</v>
      </c>
      <c r="E62" s="103">
        <f>VLOOKUP(A62,'[1]JUNIO 16'!$A:$D,4,0)</f>
        <v>3</v>
      </c>
    </row>
    <row r="63" spans="1:5" s="103" customFormat="1" hidden="1" x14ac:dyDescent="0.35">
      <c r="A63" s="88">
        <v>25805</v>
      </c>
      <c r="B63" s="90">
        <v>300456</v>
      </c>
      <c r="C63" s="75" t="s">
        <v>132</v>
      </c>
      <c r="D63" s="88">
        <v>1</v>
      </c>
      <c r="E63" s="103">
        <f>VLOOKUP(A63,'[1]JUNIO 16'!$A:$D,4,0)</f>
        <v>170</v>
      </c>
    </row>
    <row r="64" spans="1:5" s="103" customFormat="1" hidden="1" x14ac:dyDescent="0.35">
      <c r="A64" s="88">
        <v>22499</v>
      </c>
      <c r="B64" s="90">
        <v>316351</v>
      </c>
      <c r="C64" s="75" t="s">
        <v>234</v>
      </c>
      <c r="D64" s="88">
        <v>1</v>
      </c>
      <c r="E64" s="103">
        <f>VLOOKUP(A64,'[1]JUNIO 16'!$A:$D,4,0)</f>
        <v>21</v>
      </c>
    </row>
    <row r="65" spans="1:5" s="103" customFormat="1" hidden="1" x14ac:dyDescent="0.35">
      <c r="A65" s="88">
        <v>137967</v>
      </c>
      <c r="B65" s="90">
        <v>0</v>
      </c>
      <c r="C65" s="75" t="s">
        <v>456</v>
      </c>
      <c r="D65" s="88">
        <v>1</v>
      </c>
      <c r="E65" s="103">
        <f>VLOOKUP(A65,'[1]JUNIO 16'!$A:$D,4,0)</f>
        <v>4</v>
      </c>
    </row>
    <row r="66" spans="1:5" s="103" customFormat="1" hidden="1" x14ac:dyDescent="0.35">
      <c r="A66" s="88">
        <v>169071</v>
      </c>
      <c r="B66" s="90">
        <v>357585</v>
      </c>
      <c r="C66" s="75" t="s">
        <v>352</v>
      </c>
      <c r="D66" s="88">
        <v>1</v>
      </c>
      <c r="E66" s="103">
        <f>VLOOKUP(A66,'[1]JUNIO 16'!$A:$D,4,0)</f>
        <v>359</v>
      </c>
    </row>
    <row r="67" spans="1:5" s="103" customFormat="1" hidden="1" x14ac:dyDescent="0.35">
      <c r="A67" s="88">
        <v>169072</v>
      </c>
      <c r="B67" s="90">
        <v>357576</v>
      </c>
      <c r="C67" s="75" t="s">
        <v>353</v>
      </c>
      <c r="D67" s="88">
        <v>1</v>
      </c>
      <c r="E67" s="103">
        <f>VLOOKUP(A67,'[1]JUNIO 16'!$A:$D,4,0)</f>
        <v>143</v>
      </c>
    </row>
    <row r="68" spans="1:5" s="103" customFormat="1" hidden="1" x14ac:dyDescent="0.35">
      <c r="A68" s="126">
        <v>169073</v>
      </c>
      <c r="B68" s="104">
        <v>357586</v>
      </c>
      <c r="C68" s="103" t="s">
        <v>235</v>
      </c>
      <c r="D68" s="126"/>
      <c r="E68" s="103">
        <f>VLOOKUP(A68,'[1]JUNIO 16'!$A:$D,4,0)</f>
        <v>178</v>
      </c>
    </row>
    <row r="69" spans="1:5" s="103" customFormat="1" hidden="1" x14ac:dyDescent="0.35">
      <c r="A69" s="126">
        <v>168615</v>
      </c>
      <c r="B69" s="104">
        <v>357195</v>
      </c>
      <c r="C69" s="103" t="s">
        <v>236</v>
      </c>
      <c r="D69" s="126"/>
      <c r="E69" s="103">
        <f>VLOOKUP(A69,'[1]JUNIO 16'!$A:$D,4,0)</f>
        <v>273</v>
      </c>
    </row>
    <row r="70" spans="1:5" s="103" customFormat="1" hidden="1" x14ac:dyDescent="0.35">
      <c r="A70" s="88">
        <v>159189</v>
      </c>
      <c r="B70" s="90">
        <v>354110</v>
      </c>
      <c r="C70" s="75" t="s">
        <v>237</v>
      </c>
      <c r="D70" s="88">
        <v>1</v>
      </c>
      <c r="E70" s="103">
        <f>VLOOKUP(A70,'[1]JUNIO 16'!$A:$D,4,0)</f>
        <v>277</v>
      </c>
    </row>
    <row r="71" spans="1:5" s="103" customFormat="1" hidden="1" x14ac:dyDescent="0.35">
      <c r="A71" s="126">
        <v>159191</v>
      </c>
      <c r="B71" s="104">
        <v>353935</v>
      </c>
      <c r="C71" s="103" t="s">
        <v>238</v>
      </c>
      <c r="D71" s="126">
        <v>1</v>
      </c>
      <c r="E71" s="103">
        <f>VLOOKUP(A71,'[1]JUNIO 16'!$A:$D,4,0)</f>
        <v>89</v>
      </c>
    </row>
    <row r="72" spans="1:5" s="103" customFormat="1" hidden="1" x14ac:dyDescent="0.35">
      <c r="A72" s="126">
        <v>159187</v>
      </c>
      <c r="B72" s="104">
        <v>354108</v>
      </c>
      <c r="C72" s="103" t="s">
        <v>239</v>
      </c>
      <c r="D72" s="126"/>
      <c r="E72" s="103" t="e">
        <f>VLOOKUP(A72,'[1]JUNIO 16'!$A:$D,4,0)</f>
        <v>#N/A</v>
      </c>
    </row>
    <row r="73" spans="1:5" s="103" customFormat="1" hidden="1" x14ac:dyDescent="0.35">
      <c r="A73" s="126">
        <v>159190</v>
      </c>
      <c r="B73" s="104">
        <v>354111</v>
      </c>
      <c r="C73" s="103" t="s">
        <v>240</v>
      </c>
      <c r="D73" s="126"/>
      <c r="E73" s="103">
        <f>VLOOKUP(A73,'[1]JUNIO 16'!$A:$D,4,0)</f>
        <v>223</v>
      </c>
    </row>
    <row r="74" spans="1:5" s="103" customFormat="1" hidden="1" x14ac:dyDescent="0.35">
      <c r="A74" s="126">
        <v>108695</v>
      </c>
      <c r="B74" s="104">
        <v>340784</v>
      </c>
      <c r="C74" s="103" t="s">
        <v>241</v>
      </c>
      <c r="D74" s="126"/>
      <c r="E74" s="103">
        <f>VLOOKUP(A74,'[1]JUNIO 16'!$A:$D,4,0)</f>
        <v>99</v>
      </c>
    </row>
    <row r="75" spans="1:5" s="103" customFormat="1" hidden="1" x14ac:dyDescent="0.35">
      <c r="A75" s="126">
        <v>22770</v>
      </c>
      <c r="B75" s="104">
        <v>300168</v>
      </c>
      <c r="C75" s="103" t="s">
        <v>242</v>
      </c>
      <c r="D75" s="126"/>
      <c r="E75" s="103">
        <f>VLOOKUP(A75,'[1]JUNIO 16'!$A:$D,4,0)</f>
        <v>2</v>
      </c>
    </row>
    <row r="76" spans="1:5" s="103" customFormat="1" hidden="1" x14ac:dyDescent="0.35">
      <c r="A76" s="126">
        <v>23198</v>
      </c>
      <c r="B76" s="104">
        <v>301297</v>
      </c>
      <c r="C76" s="103" t="s">
        <v>78</v>
      </c>
      <c r="D76" s="126"/>
      <c r="E76" s="103">
        <f>VLOOKUP(A76,'[1]JUNIO 16'!$A:$D,4,0)</f>
        <v>5</v>
      </c>
    </row>
    <row r="77" spans="1:5" s="103" customFormat="1" hidden="1" x14ac:dyDescent="0.35">
      <c r="A77" s="126">
        <v>0</v>
      </c>
      <c r="B77" s="104">
        <v>0</v>
      </c>
      <c r="C77" s="75" t="s">
        <v>13</v>
      </c>
      <c r="D77" s="88"/>
      <c r="E77" s="103" t="e">
        <f>VLOOKUP(A77,'[1]JUNIO 16'!$A:$D,4,0)</f>
        <v>#N/A</v>
      </c>
    </row>
    <row r="78" spans="1:5" s="103" customFormat="1" hidden="1" x14ac:dyDescent="0.35">
      <c r="A78" s="126">
        <v>133803</v>
      </c>
      <c r="B78" s="104">
        <v>212646</v>
      </c>
      <c r="C78" s="103" t="s">
        <v>243</v>
      </c>
      <c r="D78" s="126"/>
      <c r="E78" s="103">
        <f>VLOOKUP(A78,'[1]JUNIO 16'!$A:$D,4,0)</f>
        <v>20</v>
      </c>
    </row>
    <row r="79" spans="1:5" s="103" customFormat="1" hidden="1" x14ac:dyDescent="0.35">
      <c r="A79" s="126">
        <v>162132</v>
      </c>
      <c r="B79" s="104">
        <v>213537</v>
      </c>
      <c r="C79" s="103" t="s">
        <v>244</v>
      </c>
      <c r="D79" s="126"/>
      <c r="E79" s="103">
        <f>VLOOKUP(A79,'[1]JUNIO 16'!$A:$D,4,0)</f>
        <v>5</v>
      </c>
    </row>
    <row r="80" spans="1:5" s="103" customFormat="1" hidden="1" x14ac:dyDescent="0.35">
      <c r="A80" s="126">
        <v>168939</v>
      </c>
      <c r="B80" s="104">
        <v>105394</v>
      </c>
      <c r="C80" s="103" t="s">
        <v>245</v>
      </c>
      <c r="D80" s="126"/>
      <c r="E80" s="103">
        <f>VLOOKUP(A80,'[1]JUNIO 16'!$A:$D,4,0)</f>
        <v>90</v>
      </c>
    </row>
    <row r="81" spans="1:5" s="103" customFormat="1" hidden="1" x14ac:dyDescent="0.35">
      <c r="A81" s="88">
        <v>140747</v>
      </c>
      <c r="B81" s="90">
        <v>213331</v>
      </c>
      <c r="C81" s="75" t="s">
        <v>246</v>
      </c>
      <c r="D81" s="88">
        <v>10</v>
      </c>
      <c r="E81" s="103">
        <f>VLOOKUP(A81,'[1]JUNIO 16'!$A:$D,4,0)</f>
        <v>41</v>
      </c>
    </row>
    <row r="82" spans="1:5" s="103" customFormat="1" hidden="1" x14ac:dyDescent="0.35">
      <c r="A82" s="126">
        <v>55298</v>
      </c>
      <c r="B82" s="104">
        <v>103402</v>
      </c>
      <c r="C82" s="103" t="s">
        <v>247</v>
      </c>
      <c r="D82" s="126"/>
      <c r="E82" s="103">
        <f>VLOOKUP(A82,'[1]JUNIO 16'!$A:$D,4,0)</f>
        <v>28</v>
      </c>
    </row>
    <row r="83" spans="1:5" s="103" customFormat="1" hidden="1" x14ac:dyDescent="0.35">
      <c r="A83" s="126">
        <v>388835</v>
      </c>
      <c r="B83" s="104">
        <v>105422</v>
      </c>
      <c r="C83" s="103" t="s">
        <v>248</v>
      </c>
      <c r="D83" s="126">
        <v>4</v>
      </c>
      <c r="E83" s="103">
        <f>VLOOKUP(A83,'[1]JUNIO 16'!$A:$D,4,0)</f>
        <v>73</v>
      </c>
    </row>
    <row r="84" spans="1:5" s="103" customFormat="1" hidden="1" x14ac:dyDescent="0.35">
      <c r="A84" s="88">
        <v>388840</v>
      </c>
      <c r="B84" s="90">
        <v>202037</v>
      </c>
      <c r="C84" s="75" t="s">
        <v>249</v>
      </c>
      <c r="D84" s="88">
        <v>3</v>
      </c>
      <c r="E84" s="103">
        <f>VLOOKUP(A84,'[1]JUNIO 16'!$A:$D,4,0)</f>
        <v>275</v>
      </c>
    </row>
    <row r="85" spans="1:5" s="103" customFormat="1" hidden="1" x14ac:dyDescent="0.35">
      <c r="A85" s="126">
        <v>388839</v>
      </c>
      <c r="B85" s="104">
        <v>105426</v>
      </c>
      <c r="C85" s="103" t="s">
        <v>250</v>
      </c>
      <c r="D85" s="126"/>
      <c r="E85" s="103">
        <f>VLOOKUP(A85,'[1]JUNIO 16'!$A:$D,4,0)</f>
        <v>632</v>
      </c>
    </row>
    <row r="86" spans="1:5" s="103" customFormat="1" hidden="1" x14ac:dyDescent="0.35">
      <c r="A86" s="88">
        <v>19929</v>
      </c>
      <c r="B86" s="90">
        <v>202036</v>
      </c>
      <c r="C86" s="75" t="s">
        <v>251</v>
      </c>
      <c r="D86" s="88">
        <v>4</v>
      </c>
      <c r="E86" s="103">
        <f>VLOOKUP(A86,'[1]JUNIO 16'!$A:$D,4,0)</f>
        <v>967</v>
      </c>
    </row>
    <row r="87" spans="1:5" s="103" customFormat="1" hidden="1" x14ac:dyDescent="0.35">
      <c r="A87" s="126">
        <v>162061</v>
      </c>
      <c r="B87" s="104">
        <v>355040</v>
      </c>
      <c r="C87" s="103" t="s">
        <v>252</v>
      </c>
      <c r="D87" s="126"/>
      <c r="E87" s="103">
        <f>VLOOKUP(A87,'[1]JUNIO 16'!$A:$D,4,0)</f>
        <v>41</v>
      </c>
    </row>
    <row r="88" spans="1:5" s="103" customFormat="1" hidden="1" x14ac:dyDescent="0.35">
      <c r="A88" s="126">
        <v>115296</v>
      </c>
      <c r="B88" s="104">
        <v>345176</v>
      </c>
      <c r="C88" s="103" t="s">
        <v>253</v>
      </c>
      <c r="D88" s="126"/>
      <c r="E88" s="103">
        <f>VLOOKUP(A88,'[1]JUNIO 16'!$A:$D,4,0)</f>
        <v>12</v>
      </c>
    </row>
    <row r="89" spans="1:5" s="103" customFormat="1" hidden="1" x14ac:dyDescent="0.35">
      <c r="A89" s="126">
        <v>23144</v>
      </c>
      <c r="B89" s="104">
        <v>310282</v>
      </c>
      <c r="C89" s="103" t="s">
        <v>79</v>
      </c>
      <c r="D89" s="126"/>
      <c r="E89" s="103">
        <f>VLOOKUP(A89,'[1]JUNIO 16'!$A:$D,4,0)</f>
        <v>2</v>
      </c>
    </row>
    <row r="90" spans="1:5" s="103" customFormat="1" hidden="1" x14ac:dyDescent="0.35">
      <c r="A90" s="88">
        <v>23679</v>
      </c>
      <c r="B90" s="90">
        <v>301134</v>
      </c>
      <c r="C90" s="75" t="s">
        <v>254</v>
      </c>
      <c r="D90" s="88">
        <v>1</v>
      </c>
      <c r="E90" s="103">
        <f>VLOOKUP(A90,'[1]JUNIO 16'!$A:$D,4,0)</f>
        <v>3</v>
      </c>
    </row>
    <row r="91" spans="1:5" s="103" customFormat="1" hidden="1" x14ac:dyDescent="0.35">
      <c r="A91" s="88">
        <v>166495</v>
      </c>
      <c r="B91" s="90">
        <v>105327</v>
      </c>
      <c r="C91" s="75" t="s">
        <v>213</v>
      </c>
      <c r="D91" s="88">
        <v>1</v>
      </c>
      <c r="E91" s="103">
        <f>VLOOKUP(A91,'[1]JUNIO 16'!$A:$D,4,0)</f>
        <v>317</v>
      </c>
    </row>
    <row r="92" spans="1:5" s="103" customFormat="1" hidden="1" x14ac:dyDescent="0.35">
      <c r="A92" s="88">
        <v>111980</v>
      </c>
      <c r="B92" s="90">
        <v>103923</v>
      </c>
      <c r="C92" s="75" t="s">
        <v>212</v>
      </c>
      <c r="D92" s="88">
        <v>1</v>
      </c>
      <c r="E92" s="103">
        <f>VLOOKUP(A92,'[1]JUNIO 16'!$A:$D,4,0)</f>
        <v>59</v>
      </c>
    </row>
    <row r="93" spans="1:5" s="103" customFormat="1" hidden="1" x14ac:dyDescent="0.35">
      <c r="A93" s="88">
        <v>51736</v>
      </c>
      <c r="B93" s="90">
        <v>101533</v>
      </c>
      <c r="C93" s="75" t="s">
        <v>255</v>
      </c>
      <c r="D93" s="88">
        <v>1</v>
      </c>
      <c r="E93" s="103">
        <f>VLOOKUP(A93,'[1]JUNIO 16'!$A:$D,4,0)</f>
        <v>101</v>
      </c>
    </row>
    <row r="94" spans="1:5" s="103" customFormat="1" hidden="1" x14ac:dyDescent="0.35">
      <c r="A94" s="88">
        <v>166497</v>
      </c>
      <c r="B94" s="90">
        <v>105342</v>
      </c>
      <c r="C94" s="75" t="s">
        <v>255</v>
      </c>
      <c r="D94" s="88">
        <v>1</v>
      </c>
      <c r="E94" s="103" t="e">
        <f>VLOOKUP(A94,'[1]JUNIO 16'!$A:$D,4,0)</f>
        <v>#N/A</v>
      </c>
    </row>
    <row r="95" spans="1:5" s="103" customFormat="1" hidden="1" x14ac:dyDescent="0.35">
      <c r="A95" s="88">
        <v>77749</v>
      </c>
      <c r="B95" s="90">
        <v>103238</v>
      </c>
      <c r="C95" s="75" t="s">
        <v>214</v>
      </c>
      <c r="D95" s="88">
        <v>1</v>
      </c>
      <c r="E95" s="103">
        <f>VLOOKUP(A95,'[1]JUNIO 16'!$A:$D,4,0)</f>
        <v>46</v>
      </c>
    </row>
    <row r="96" spans="1:5" s="103" customFormat="1" hidden="1" x14ac:dyDescent="0.35">
      <c r="A96" s="88">
        <v>77781</v>
      </c>
      <c r="B96" s="90">
        <v>103241</v>
      </c>
      <c r="C96" s="75" t="s">
        <v>215</v>
      </c>
      <c r="D96" s="88">
        <v>1</v>
      </c>
      <c r="E96" s="103">
        <f>VLOOKUP(A96,'[1]JUNIO 16'!$A:$D,4,0)</f>
        <v>127</v>
      </c>
    </row>
    <row r="97" spans="1:5" s="103" customFormat="1" hidden="1" x14ac:dyDescent="0.35">
      <c r="A97" s="126">
        <v>59884</v>
      </c>
      <c r="B97" s="104">
        <v>207683</v>
      </c>
      <c r="C97" s="103" t="s">
        <v>256</v>
      </c>
      <c r="D97" s="126"/>
      <c r="E97" s="103">
        <f>VLOOKUP(A97,'[1]JUNIO 16'!$A:$D,4,0)</f>
        <v>65</v>
      </c>
    </row>
    <row r="98" spans="1:5" s="103" customFormat="1" hidden="1" x14ac:dyDescent="0.35">
      <c r="A98" s="88">
        <v>21817</v>
      </c>
      <c r="B98" s="90">
        <v>203053</v>
      </c>
      <c r="C98" s="75" t="s">
        <v>257</v>
      </c>
      <c r="D98" s="88">
        <v>1</v>
      </c>
      <c r="E98" s="103">
        <f>VLOOKUP(A98,'[1]JUNIO 16'!$A:$D,4,0)</f>
        <v>10</v>
      </c>
    </row>
    <row r="99" spans="1:5" s="103" customFormat="1" hidden="1" x14ac:dyDescent="0.35">
      <c r="A99" s="88">
        <v>117701</v>
      </c>
      <c r="B99" s="90">
        <v>355878</v>
      </c>
      <c r="C99" s="75" t="s">
        <v>258</v>
      </c>
      <c r="D99" s="88">
        <v>1</v>
      </c>
      <c r="E99" s="103">
        <f>VLOOKUP(A99,'[1]JUNIO 16'!$A:$D,4,0)</f>
        <v>10</v>
      </c>
    </row>
    <row r="100" spans="1:5" s="103" customFormat="1" hidden="1" x14ac:dyDescent="0.35">
      <c r="A100" s="88">
        <v>96618</v>
      </c>
      <c r="B100" s="90">
        <v>320983</v>
      </c>
      <c r="C100" s="75" t="s">
        <v>259</v>
      </c>
      <c r="D100" s="88">
        <v>1</v>
      </c>
      <c r="E100" s="103">
        <f>VLOOKUP(A100,'[1]JUNIO 16'!$A:$D,4,0)</f>
        <v>16</v>
      </c>
    </row>
    <row r="101" spans="1:5" s="103" customFormat="1" hidden="1" x14ac:dyDescent="0.35">
      <c r="A101" s="126">
        <v>57680</v>
      </c>
      <c r="B101" s="104">
        <v>317546</v>
      </c>
      <c r="C101" s="103" t="s">
        <v>260</v>
      </c>
      <c r="D101" s="126"/>
      <c r="E101" s="103">
        <f>VLOOKUP(A101,'[1]JUNIO 16'!$A:$D,4,0)</f>
        <v>1</v>
      </c>
    </row>
    <row r="102" spans="1:5" s="103" customFormat="1" hidden="1" x14ac:dyDescent="0.35">
      <c r="A102" s="88">
        <v>124050</v>
      </c>
      <c r="B102" s="90">
        <v>345354</v>
      </c>
      <c r="C102" s="75" t="s">
        <v>261</v>
      </c>
      <c r="D102" s="88">
        <v>1</v>
      </c>
      <c r="E102" s="103">
        <f>VLOOKUP(A102,'[1]JUNIO 16'!$A:$D,4,0)</f>
        <v>9</v>
      </c>
    </row>
    <row r="103" spans="1:5" s="103" customFormat="1" hidden="1" x14ac:dyDescent="0.35">
      <c r="A103" s="88">
        <v>124051</v>
      </c>
      <c r="B103" s="90">
        <v>345363</v>
      </c>
      <c r="C103" s="75" t="s">
        <v>262</v>
      </c>
      <c r="D103" s="88">
        <v>1</v>
      </c>
      <c r="E103" s="103">
        <f>VLOOKUP(A103,'[1]JUNIO 16'!$A:$D,4,0)</f>
        <v>3</v>
      </c>
    </row>
    <row r="104" spans="1:5" s="103" customFormat="1" hidden="1" x14ac:dyDescent="0.35">
      <c r="A104" s="88">
        <v>124052</v>
      </c>
      <c r="B104" s="90">
        <v>345355</v>
      </c>
      <c r="C104" s="75" t="s">
        <v>263</v>
      </c>
      <c r="D104" s="88">
        <v>1</v>
      </c>
      <c r="E104" s="103">
        <f>VLOOKUP(A104,'[1]JUNIO 16'!$A:$D,4,0)</f>
        <v>25</v>
      </c>
    </row>
    <row r="105" spans="1:5" s="103" customFormat="1" hidden="1" x14ac:dyDescent="0.35">
      <c r="A105" s="88">
        <v>124053</v>
      </c>
      <c r="B105" s="90">
        <v>345356</v>
      </c>
      <c r="C105" s="75" t="s">
        <v>264</v>
      </c>
      <c r="D105" s="88">
        <v>1</v>
      </c>
      <c r="E105" s="103">
        <f>VLOOKUP(A105,'[1]JUNIO 16'!$A:$D,4,0)</f>
        <v>29</v>
      </c>
    </row>
    <row r="106" spans="1:5" s="103" customFormat="1" hidden="1" x14ac:dyDescent="0.35">
      <c r="A106" s="126">
        <v>79385</v>
      </c>
      <c r="B106" s="104">
        <v>317547</v>
      </c>
      <c r="C106" s="103" t="s">
        <v>265</v>
      </c>
      <c r="D106" s="126"/>
      <c r="E106" s="103">
        <f>VLOOKUP(A106,'[1]JUNIO 16'!$A:$D,4,0)</f>
        <v>29</v>
      </c>
    </row>
    <row r="107" spans="1:5" s="103" customFormat="1" hidden="1" x14ac:dyDescent="0.35">
      <c r="A107" s="88">
        <v>94747</v>
      </c>
      <c r="B107" s="90">
        <v>319132</v>
      </c>
      <c r="C107" s="75" t="s">
        <v>266</v>
      </c>
      <c r="D107" s="88">
        <v>6</v>
      </c>
      <c r="E107" s="103">
        <f>VLOOKUP(A107,'[1]JUNIO 16'!$A:$D,4,0)</f>
        <v>1046</v>
      </c>
    </row>
    <row r="108" spans="1:5" s="103" customFormat="1" hidden="1" x14ac:dyDescent="0.35">
      <c r="A108" s="88">
        <v>144372</v>
      </c>
      <c r="B108" s="90">
        <v>352856</v>
      </c>
      <c r="C108" s="75" t="s">
        <v>267</v>
      </c>
      <c r="D108" s="88">
        <v>3</v>
      </c>
      <c r="E108" s="103">
        <f>VLOOKUP(A108,'[1]JUNIO 16'!$A:$D,4,0)</f>
        <v>803</v>
      </c>
    </row>
    <row r="109" spans="1:5" s="103" customFormat="1" hidden="1" x14ac:dyDescent="0.35">
      <c r="A109" s="88">
        <v>23672</v>
      </c>
      <c r="B109" s="90">
        <v>310347</v>
      </c>
      <c r="C109" s="75" t="s">
        <v>268</v>
      </c>
      <c r="D109" s="88">
        <v>1</v>
      </c>
      <c r="E109" s="103">
        <f>VLOOKUP(A109,'[1]JUNIO 16'!$A:$D,4,0)</f>
        <v>49</v>
      </c>
    </row>
    <row r="110" spans="1:5" s="103" customFormat="1" hidden="1" x14ac:dyDescent="0.35">
      <c r="A110" s="88">
        <v>23677</v>
      </c>
      <c r="B110" s="90">
        <v>301080</v>
      </c>
      <c r="C110" s="75" t="s">
        <v>269</v>
      </c>
      <c r="D110" s="88">
        <v>1</v>
      </c>
      <c r="E110" s="103">
        <f>VLOOKUP(A110,'[1]JUNIO 16'!$A:$D,4,0)</f>
        <v>123</v>
      </c>
    </row>
    <row r="111" spans="1:5" s="103" customFormat="1" hidden="1" x14ac:dyDescent="0.35">
      <c r="A111" s="88">
        <v>126102</v>
      </c>
      <c r="B111" s="90">
        <v>105214</v>
      </c>
      <c r="C111" s="75" t="s">
        <v>270</v>
      </c>
      <c r="D111" s="88">
        <v>1</v>
      </c>
      <c r="E111" s="103">
        <f>VLOOKUP(A111,'[1]JUNIO 16'!$A:$D,4,0)</f>
        <v>106</v>
      </c>
    </row>
    <row r="112" spans="1:5" s="103" customFormat="1" hidden="1" x14ac:dyDescent="0.35">
      <c r="A112" s="88">
        <v>162397</v>
      </c>
      <c r="B112" s="90">
        <v>105312</v>
      </c>
      <c r="C112" s="75" t="s">
        <v>271</v>
      </c>
      <c r="D112" s="88">
        <v>1</v>
      </c>
      <c r="E112" s="103">
        <f>VLOOKUP(A112,'[1]JUNIO 16'!$A:$D,4,0)</f>
        <v>119</v>
      </c>
    </row>
    <row r="113" spans="1:5" s="103" customFormat="1" hidden="1" x14ac:dyDescent="0.35">
      <c r="A113" s="126">
        <v>0</v>
      </c>
      <c r="B113" s="104">
        <v>0</v>
      </c>
      <c r="C113" s="75" t="s">
        <v>62</v>
      </c>
      <c r="D113" s="88"/>
      <c r="E113" s="103" t="e">
        <f>VLOOKUP(A113,'[1]JUNIO 16'!$A:$D,4,0)</f>
        <v>#N/A</v>
      </c>
    </row>
    <row r="114" spans="1:5" s="103" customFormat="1" hidden="1" x14ac:dyDescent="0.35">
      <c r="A114" s="88">
        <v>129438</v>
      </c>
      <c r="B114" s="90">
        <v>355073</v>
      </c>
      <c r="C114" s="75" t="s">
        <v>272</v>
      </c>
      <c r="D114" s="88">
        <v>8</v>
      </c>
      <c r="E114" s="103">
        <f>VLOOKUP(A114,'[1]JUNIO 16'!$A:$D,4,0)</f>
        <v>393</v>
      </c>
    </row>
    <row r="115" spans="1:5" s="103" customFormat="1" hidden="1" x14ac:dyDescent="0.35">
      <c r="A115" s="88">
        <v>27087</v>
      </c>
      <c r="B115" s="90">
        <v>300681</v>
      </c>
      <c r="C115" s="75" t="s">
        <v>354</v>
      </c>
      <c r="D115" s="88">
        <v>8</v>
      </c>
      <c r="E115" s="103">
        <f>VLOOKUP(A115,'[1]JUNIO 16'!$A:$D,4,0)</f>
        <v>776</v>
      </c>
    </row>
    <row r="116" spans="1:5" s="103" customFormat="1" hidden="1" x14ac:dyDescent="0.35">
      <c r="A116" s="126">
        <v>111981</v>
      </c>
      <c r="B116" s="104">
        <v>103930</v>
      </c>
      <c r="C116" s="103" t="s">
        <v>273</v>
      </c>
      <c r="D116" s="126"/>
      <c r="E116" s="103">
        <f>VLOOKUP(A116,'[1]JUNIO 16'!$A:$D,4,0)</f>
        <v>8</v>
      </c>
    </row>
    <row r="117" spans="1:5" s="103" customFormat="1" hidden="1" x14ac:dyDescent="0.35">
      <c r="A117" s="126">
        <v>108212</v>
      </c>
      <c r="B117" s="104">
        <v>337454</v>
      </c>
      <c r="C117" s="103" t="s">
        <v>274</v>
      </c>
      <c r="D117" s="126"/>
      <c r="E117" s="103" t="e">
        <f>VLOOKUP(A117,'[1]JUNIO 16'!$A:$D,4,0)</f>
        <v>#N/A</v>
      </c>
    </row>
    <row r="118" spans="1:5" s="103" customFormat="1" hidden="1" x14ac:dyDescent="0.35">
      <c r="A118" s="88">
        <v>104358</v>
      </c>
      <c r="B118" s="90">
        <v>335754</v>
      </c>
      <c r="C118" s="75" t="s">
        <v>275</v>
      </c>
      <c r="D118" s="88">
        <v>5</v>
      </c>
      <c r="E118" s="103">
        <f>VLOOKUP(A118,'[1]JUNIO 16'!$A:$D,4,0)</f>
        <v>281</v>
      </c>
    </row>
    <row r="119" spans="1:5" s="103" customFormat="1" hidden="1" x14ac:dyDescent="0.35">
      <c r="A119" s="88">
        <v>104921</v>
      </c>
      <c r="B119" s="90">
        <v>336126</v>
      </c>
      <c r="C119" s="75" t="s">
        <v>276</v>
      </c>
      <c r="D119" s="88">
        <v>5</v>
      </c>
      <c r="E119" s="103">
        <f>VLOOKUP(A119,'[1]JUNIO 16'!$A:$D,4,0)</f>
        <v>129</v>
      </c>
    </row>
    <row r="120" spans="1:5" s="103" customFormat="1" hidden="1" x14ac:dyDescent="0.35">
      <c r="A120" s="88">
        <v>104922</v>
      </c>
      <c r="B120" s="90">
        <v>336127</v>
      </c>
      <c r="C120" s="75" t="s">
        <v>277</v>
      </c>
      <c r="D120" s="88">
        <v>5</v>
      </c>
      <c r="E120" s="103" t="e">
        <f>VLOOKUP(A120,'[1]JUNIO 16'!$A:$D,4,0)</f>
        <v>#N/A</v>
      </c>
    </row>
    <row r="121" spans="1:5" s="103" customFormat="1" hidden="1" x14ac:dyDescent="0.35">
      <c r="A121" s="88">
        <v>104923</v>
      </c>
      <c r="B121" s="90">
        <v>336124</v>
      </c>
      <c r="C121" s="75" t="s">
        <v>278</v>
      </c>
      <c r="D121" s="88">
        <v>3</v>
      </c>
      <c r="E121" s="103">
        <f>VLOOKUP(A121,'[1]JUNIO 16'!$A:$D,4,0)</f>
        <v>91</v>
      </c>
    </row>
    <row r="122" spans="1:5" s="103" customFormat="1" hidden="1" x14ac:dyDescent="0.35">
      <c r="A122" s="88">
        <v>144328</v>
      </c>
      <c r="B122" s="90">
        <v>353391</v>
      </c>
      <c r="C122" s="75" t="s">
        <v>470</v>
      </c>
      <c r="D122" s="88">
        <v>5</v>
      </c>
      <c r="E122" s="103">
        <f>VLOOKUP(A122,'[1]JUNIO 16'!$A:$D,4,0)</f>
        <v>409</v>
      </c>
    </row>
    <row r="123" spans="1:5" s="103" customFormat="1" hidden="1" x14ac:dyDescent="0.35">
      <c r="A123" s="126">
        <v>108336</v>
      </c>
      <c r="B123" s="104">
        <v>345597</v>
      </c>
      <c r="C123" s="103" t="s">
        <v>279</v>
      </c>
      <c r="D123" s="126"/>
      <c r="E123" s="103">
        <f>VLOOKUP(A123,'[1]JUNIO 16'!$A:$D,4,0)</f>
        <v>64</v>
      </c>
    </row>
    <row r="124" spans="1:5" s="103" customFormat="1" hidden="1" x14ac:dyDescent="0.35">
      <c r="A124" s="126">
        <v>108334</v>
      </c>
      <c r="B124" s="104">
        <v>343483</v>
      </c>
      <c r="C124" s="103" t="s">
        <v>478</v>
      </c>
      <c r="D124" s="126">
        <v>5</v>
      </c>
      <c r="E124" s="103" t="e">
        <f>VLOOKUP(A124,'[1]JUNIO 16'!$A:$D,4,0)</f>
        <v>#N/A</v>
      </c>
    </row>
    <row r="125" spans="1:5" s="103" customFormat="1" hidden="1" x14ac:dyDescent="0.35">
      <c r="A125" s="126">
        <v>108335</v>
      </c>
      <c r="B125" s="104">
        <v>338200</v>
      </c>
      <c r="C125" s="103" t="s">
        <v>466</v>
      </c>
      <c r="D125" s="126">
        <v>3</v>
      </c>
      <c r="E125" s="103">
        <f>VLOOKUP(A125,'[1]JUNIO 16'!$A:$D,4,0)</f>
        <v>148</v>
      </c>
    </row>
    <row r="126" spans="1:5" s="103" customFormat="1" hidden="1" x14ac:dyDescent="0.35">
      <c r="A126" s="88">
        <v>161851</v>
      </c>
      <c r="B126" s="90">
        <v>358494</v>
      </c>
      <c r="C126" s="75" t="s">
        <v>280</v>
      </c>
      <c r="D126" s="88">
        <v>5</v>
      </c>
      <c r="E126" s="103">
        <f>VLOOKUP(A126,'[1]JUNIO 16'!$A:$D,4,0)</f>
        <v>550</v>
      </c>
    </row>
    <row r="127" spans="1:5" s="103" customFormat="1" hidden="1" x14ac:dyDescent="0.35">
      <c r="A127" s="88">
        <v>161852</v>
      </c>
      <c r="B127" s="90">
        <v>358495</v>
      </c>
      <c r="C127" s="75" t="s">
        <v>281</v>
      </c>
      <c r="D127" s="88">
        <v>5</v>
      </c>
      <c r="E127" s="103">
        <f>VLOOKUP(A127,'[1]JUNIO 16'!$A:$D,4,0)</f>
        <v>351</v>
      </c>
    </row>
    <row r="128" spans="1:5" s="103" customFormat="1" hidden="1" x14ac:dyDescent="0.35">
      <c r="A128" s="88">
        <v>161853</v>
      </c>
      <c r="B128" s="90">
        <v>358496</v>
      </c>
      <c r="C128" s="75" t="s">
        <v>282</v>
      </c>
      <c r="D128" s="88">
        <v>5</v>
      </c>
      <c r="E128" s="103">
        <f>VLOOKUP(A128,'[1]JUNIO 16'!$A:$D,4,0)</f>
        <v>499</v>
      </c>
    </row>
    <row r="129" spans="1:5" s="103" customFormat="1" hidden="1" x14ac:dyDescent="0.35">
      <c r="A129" s="88">
        <v>161854</v>
      </c>
      <c r="B129" s="90">
        <v>358497</v>
      </c>
      <c r="C129" s="75" t="s">
        <v>283</v>
      </c>
      <c r="D129" s="88">
        <v>3</v>
      </c>
      <c r="E129" s="103">
        <f>VLOOKUP(A129,'[1]JUNIO 16'!$A:$D,4,0)</f>
        <v>197</v>
      </c>
    </row>
    <row r="130" spans="1:5" s="103" customFormat="1" hidden="1" x14ac:dyDescent="0.35">
      <c r="A130" s="126">
        <v>160583</v>
      </c>
      <c r="B130" s="104">
        <v>354406</v>
      </c>
      <c r="C130" s="103" t="s">
        <v>284</v>
      </c>
      <c r="D130" s="126"/>
      <c r="E130" s="103">
        <f>VLOOKUP(A130,'[1]JUNIO 16'!$A:$D,4,0)</f>
        <v>50</v>
      </c>
    </row>
    <row r="131" spans="1:5" s="103" customFormat="1" hidden="1" x14ac:dyDescent="0.35">
      <c r="A131" s="126">
        <v>160584</v>
      </c>
      <c r="B131" s="104">
        <v>354405</v>
      </c>
      <c r="C131" s="103" t="s">
        <v>285</v>
      </c>
      <c r="D131" s="126"/>
      <c r="E131" s="103">
        <f>VLOOKUP(A131,'[1]JUNIO 16'!$A:$D,4,0)</f>
        <v>34</v>
      </c>
    </row>
    <row r="132" spans="1:5" s="103" customFormat="1" hidden="1" x14ac:dyDescent="0.35">
      <c r="A132" s="126">
        <v>61437</v>
      </c>
      <c r="B132" s="104">
        <v>101819</v>
      </c>
      <c r="C132" s="103" t="s">
        <v>286</v>
      </c>
      <c r="D132" s="126"/>
      <c r="E132" s="103">
        <f>VLOOKUP(A132,'[1]JUNIO 16'!$A:$D,4,0)</f>
        <v>9</v>
      </c>
    </row>
    <row r="133" spans="1:5" s="103" customFormat="1" hidden="1" x14ac:dyDescent="0.35">
      <c r="A133" s="126">
        <v>146676</v>
      </c>
      <c r="B133" s="104">
        <v>105231</v>
      </c>
      <c r="C133" s="103" t="s">
        <v>287</v>
      </c>
      <c r="D133" s="126"/>
      <c r="E133" s="103">
        <f>VLOOKUP(A133,'[1]JUNIO 16'!$A:$D,4,0)</f>
        <v>18</v>
      </c>
    </row>
    <row r="134" spans="1:5" s="103" customFormat="1" hidden="1" x14ac:dyDescent="0.35">
      <c r="A134" s="126">
        <v>165848</v>
      </c>
      <c r="B134" s="104">
        <v>213709</v>
      </c>
      <c r="C134" s="103" t="s">
        <v>288</v>
      </c>
      <c r="D134" s="126"/>
      <c r="E134" s="103">
        <f>VLOOKUP(A134,'[1]JUNIO 16'!$A:$D,4,0)</f>
        <v>27</v>
      </c>
    </row>
    <row r="135" spans="1:5" s="103" customFormat="1" hidden="1" x14ac:dyDescent="0.35">
      <c r="A135" s="88">
        <v>58586</v>
      </c>
      <c r="B135" s="90">
        <v>101958</v>
      </c>
      <c r="C135" s="75" t="s">
        <v>289</v>
      </c>
      <c r="D135" s="88">
        <v>2</v>
      </c>
      <c r="E135" s="103">
        <f>VLOOKUP(A135,'[1]JUNIO 16'!$A:$D,4,0)</f>
        <v>33</v>
      </c>
    </row>
    <row r="136" spans="1:5" s="103" customFormat="1" hidden="1" x14ac:dyDescent="0.35">
      <c r="A136" s="126">
        <v>168055</v>
      </c>
      <c r="B136" s="104">
        <v>105350</v>
      </c>
      <c r="C136" s="103" t="s">
        <v>290</v>
      </c>
      <c r="D136" s="126"/>
      <c r="E136" s="103">
        <f>VLOOKUP(A136,'[1]JUNIO 16'!$A:$D,4,0)</f>
        <v>38</v>
      </c>
    </row>
    <row r="137" spans="1:5" s="103" customFormat="1" hidden="1" x14ac:dyDescent="0.35">
      <c r="A137" s="126">
        <v>113817</v>
      </c>
      <c r="B137" s="104">
        <v>340080</v>
      </c>
      <c r="C137" s="103" t="s">
        <v>80</v>
      </c>
      <c r="D137" s="126"/>
      <c r="E137" s="103">
        <f>VLOOKUP(A137,'[1]JUNIO 16'!$A:$D,4,0)</f>
        <v>120</v>
      </c>
    </row>
    <row r="138" spans="1:5" s="103" customFormat="1" hidden="1" x14ac:dyDescent="0.35">
      <c r="A138" s="88">
        <v>113818</v>
      </c>
      <c r="B138" s="90">
        <v>340081</v>
      </c>
      <c r="C138" s="75" t="s">
        <v>105</v>
      </c>
      <c r="D138" s="88">
        <v>1</v>
      </c>
      <c r="E138" s="103">
        <f>VLOOKUP(A138,'[1]JUNIO 16'!$A:$D,4,0)</f>
        <v>182</v>
      </c>
    </row>
    <row r="139" spans="1:5" s="103" customFormat="1" hidden="1" x14ac:dyDescent="0.35">
      <c r="A139" s="126">
        <v>113819</v>
      </c>
      <c r="B139" s="104">
        <v>340082</v>
      </c>
      <c r="C139" s="103" t="s">
        <v>76</v>
      </c>
      <c r="D139" s="126"/>
      <c r="E139" s="103">
        <f>VLOOKUP(A139,'[1]JUNIO 16'!$A:$D,4,0)</f>
        <v>248</v>
      </c>
    </row>
    <row r="140" spans="1:5" s="103" customFormat="1" hidden="1" x14ac:dyDescent="0.35">
      <c r="A140" s="88">
        <v>113820</v>
      </c>
      <c r="B140" s="90">
        <v>340083</v>
      </c>
      <c r="C140" s="75" t="s">
        <v>81</v>
      </c>
      <c r="D140" s="88">
        <v>2</v>
      </c>
      <c r="E140" s="103">
        <f>VLOOKUP(A140,'[1]JUNIO 16'!$A:$D,4,0)</f>
        <v>451</v>
      </c>
    </row>
    <row r="141" spans="1:5" s="103" customFormat="1" hidden="1" x14ac:dyDescent="0.35">
      <c r="A141" s="126">
        <v>113821</v>
      </c>
      <c r="B141" s="104">
        <v>340084</v>
      </c>
      <c r="C141" s="103" t="s">
        <v>82</v>
      </c>
      <c r="D141" s="126"/>
      <c r="E141" s="103">
        <f>VLOOKUP(A141,'[1]JUNIO 16'!$A:$D,4,0)</f>
        <v>382</v>
      </c>
    </row>
    <row r="142" spans="1:5" s="103" customFormat="1" hidden="1" x14ac:dyDescent="0.35">
      <c r="A142" s="126">
        <v>22558</v>
      </c>
      <c r="B142" s="104">
        <v>310239</v>
      </c>
      <c r="C142" s="103" t="s">
        <v>291</v>
      </c>
      <c r="D142" s="126"/>
      <c r="E142" s="103">
        <f>VLOOKUP(A142,'[1]JUNIO 16'!$A:$D,4,0)</f>
        <v>79</v>
      </c>
    </row>
    <row r="143" spans="1:5" s="103" customFormat="1" hidden="1" x14ac:dyDescent="0.35">
      <c r="A143" s="88">
        <v>22559</v>
      </c>
      <c r="B143" s="90">
        <v>310240</v>
      </c>
      <c r="C143" s="75" t="s">
        <v>292</v>
      </c>
      <c r="D143" s="88">
        <v>1</v>
      </c>
      <c r="E143" s="103" t="e">
        <f>VLOOKUP(A143,'[1]JUNIO 16'!$A:$D,4,0)</f>
        <v>#N/A</v>
      </c>
    </row>
    <row r="144" spans="1:5" s="103" customFormat="1" hidden="1" x14ac:dyDescent="0.35">
      <c r="A144" s="88">
        <v>22560</v>
      </c>
      <c r="B144" s="90">
        <v>318440</v>
      </c>
      <c r="C144" s="75" t="s">
        <v>293</v>
      </c>
      <c r="D144" s="88">
        <v>2</v>
      </c>
      <c r="E144" s="103">
        <f>VLOOKUP(A144,'[1]JUNIO 16'!$A:$D,4,0)</f>
        <v>70</v>
      </c>
    </row>
    <row r="145" spans="1:5" s="103" customFormat="1" hidden="1" x14ac:dyDescent="0.35">
      <c r="A145" s="126">
        <v>22561</v>
      </c>
      <c r="B145" s="104">
        <v>319325</v>
      </c>
      <c r="C145" s="103" t="s">
        <v>294</v>
      </c>
      <c r="D145" s="126"/>
      <c r="E145" s="103">
        <f>VLOOKUP(A145,'[1]JUNIO 16'!$A:$D,4,0)</f>
        <v>91</v>
      </c>
    </row>
    <row r="146" spans="1:5" s="103" customFormat="1" hidden="1" x14ac:dyDescent="0.35">
      <c r="A146" s="88">
        <v>22901</v>
      </c>
      <c r="B146" s="90">
        <v>300949</v>
      </c>
      <c r="C146" s="75" t="s">
        <v>133</v>
      </c>
      <c r="D146" s="88">
        <v>1</v>
      </c>
      <c r="E146" s="103">
        <f>VLOOKUP(A146,'[1]JUNIO 16'!$A:$D,4,0)</f>
        <v>7</v>
      </c>
    </row>
    <row r="147" spans="1:5" s="103" customFormat="1" hidden="1" x14ac:dyDescent="0.35">
      <c r="A147" s="126">
        <v>18830</v>
      </c>
      <c r="B147" s="104">
        <v>301795</v>
      </c>
      <c r="C147" s="103" t="s">
        <v>134</v>
      </c>
      <c r="D147" s="126"/>
      <c r="E147" s="103">
        <f>VLOOKUP(A147,'[1]JUNIO 16'!$A:$D,4,0)</f>
        <v>18</v>
      </c>
    </row>
    <row r="148" spans="1:5" s="103" customFormat="1" hidden="1" x14ac:dyDescent="0.35">
      <c r="A148" s="126">
        <v>30766</v>
      </c>
      <c r="B148" s="104">
        <v>200748</v>
      </c>
      <c r="C148" s="103" t="s">
        <v>135</v>
      </c>
      <c r="D148" s="126"/>
      <c r="E148" s="103">
        <f>VLOOKUP(A148,'[1]JUNIO 16'!$A:$D,4,0)</f>
        <v>16</v>
      </c>
    </row>
    <row r="149" spans="1:5" s="103" customFormat="1" hidden="1" x14ac:dyDescent="0.35">
      <c r="A149" s="126">
        <v>30767</v>
      </c>
      <c r="B149" s="104">
        <v>306179</v>
      </c>
      <c r="C149" s="103" t="s">
        <v>295</v>
      </c>
      <c r="D149" s="126"/>
      <c r="E149" s="103">
        <f>VLOOKUP(A149,'[1]JUNIO 16'!$A:$D,4,0)</f>
        <v>22</v>
      </c>
    </row>
    <row r="150" spans="1:5" s="103" customFormat="1" hidden="1" x14ac:dyDescent="0.35">
      <c r="A150" s="126">
        <v>144458</v>
      </c>
      <c r="B150" s="104">
        <v>213316</v>
      </c>
      <c r="C150" s="103" t="s">
        <v>136</v>
      </c>
      <c r="D150" s="126"/>
      <c r="E150" s="103" t="e">
        <f>VLOOKUP(A150,'[1]JUNIO 16'!$A:$D,4,0)</f>
        <v>#N/A</v>
      </c>
    </row>
    <row r="151" spans="1:5" s="103" customFormat="1" x14ac:dyDescent="0.35">
      <c r="A151" s="88">
        <v>113835</v>
      </c>
      <c r="B151" s="90">
        <v>345596</v>
      </c>
      <c r="C151" s="75" t="s">
        <v>296</v>
      </c>
      <c r="D151" s="88">
        <v>4</v>
      </c>
      <c r="E151" s="103">
        <f>VLOOKUP(A151,'[1]JUNIO 16'!$A:$D,4,0)</f>
        <v>4</v>
      </c>
    </row>
    <row r="152" spans="1:5" s="103" customFormat="1" x14ac:dyDescent="0.35">
      <c r="A152" s="126">
        <v>113831</v>
      </c>
      <c r="B152" s="104">
        <v>0</v>
      </c>
      <c r="C152" s="103" t="s">
        <v>297</v>
      </c>
      <c r="D152" s="126">
        <v>4</v>
      </c>
      <c r="E152" s="103">
        <f>VLOOKUP(A152,'[1]JUNIO 16'!$A:$D,4,0)</f>
        <v>1053</v>
      </c>
    </row>
    <row r="153" spans="1:5" s="103" customFormat="1" x14ac:dyDescent="0.35">
      <c r="A153" s="88">
        <v>113833</v>
      </c>
      <c r="B153" s="90">
        <v>0</v>
      </c>
      <c r="C153" s="75" t="s">
        <v>298</v>
      </c>
      <c r="D153" s="88">
        <v>4</v>
      </c>
      <c r="E153" s="103">
        <f>VLOOKUP(A153,'[1]JUNIO 16'!$A:$D,4,0)</f>
        <v>579</v>
      </c>
    </row>
    <row r="154" spans="1:5" s="103" customFormat="1" x14ac:dyDescent="0.35">
      <c r="A154" s="126">
        <v>107838</v>
      </c>
      <c r="B154" s="104">
        <v>339023</v>
      </c>
      <c r="C154" s="103" t="s">
        <v>137</v>
      </c>
      <c r="D154" s="126"/>
      <c r="E154" s="103">
        <f>VLOOKUP(A154,'[1]JUNIO 16'!$A:$D,4,0)</f>
        <v>2</v>
      </c>
    </row>
    <row r="155" spans="1:5" s="103" customFormat="1" x14ac:dyDescent="0.35">
      <c r="A155" s="126">
        <v>22069</v>
      </c>
      <c r="B155" s="104">
        <v>300765</v>
      </c>
      <c r="C155" s="103" t="s">
        <v>299</v>
      </c>
      <c r="D155" s="126"/>
      <c r="E155" s="103" t="e">
        <f>VLOOKUP(A155,'[1]JUNIO 16'!$A:$D,4,0)</f>
        <v>#N/A</v>
      </c>
    </row>
    <row r="156" spans="1:5" s="103" customFormat="1" x14ac:dyDescent="0.35">
      <c r="A156" s="88">
        <v>22296</v>
      </c>
      <c r="B156" s="90">
        <v>307193</v>
      </c>
      <c r="C156" s="75" t="s">
        <v>300</v>
      </c>
      <c r="D156" s="88">
        <v>4</v>
      </c>
      <c r="E156" s="103" t="e">
        <f>VLOOKUP(A156,'[1]JUNIO 16'!$A:$D,4,0)</f>
        <v>#N/A</v>
      </c>
    </row>
    <row r="157" spans="1:5" s="103" customFormat="1" x14ac:dyDescent="0.35">
      <c r="A157" s="88">
        <v>22303</v>
      </c>
      <c r="B157" s="90">
        <v>300752</v>
      </c>
      <c r="C157" s="75" t="s">
        <v>301</v>
      </c>
      <c r="D157" s="88">
        <v>4</v>
      </c>
      <c r="E157" s="103">
        <f>VLOOKUP(A157,'[1]JUNIO 16'!$A:$D,4,0)</f>
        <v>815</v>
      </c>
    </row>
    <row r="158" spans="1:5" s="103" customFormat="1" x14ac:dyDescent="0.35">
      <c r="A158" s="88">
        <v>22297</v>
      </c>
      <c r="B158" s="90">
        <v>300750</v>
      </c>
      <c r="C158" s="75" t="s">
        <v>302</v>
      </c>
      <c r="D158" s="88">
        <v>4</v>
      </c>
      <c r="E158" s="103">
        <f>VLOOKUP(A158,'[1]JUNIO 16'!$A:$D,4,0)</f>
        <v>346</v>
      </c>
    </row>
    <row r="159" spans="1:5" s="103" customFormat="1" x14ac:dyDescent="0.35">
      <c r="A159" s="126">
        <v>22298</v>
      </c>
      <c r="B159" s="104">
        <v>300751</v>
      </c>
      <c r="C159" s="103" t="s">
        <v>303</v>
      </c>
      <c r="D159" s="126"/>
      <c r="E159" s="103">
        <f>VLOOKUP(A159,'[1]JUNIO 16'!$A:$D,4,0)</f>
        <v>283</v>
      </c>
    </row>
    <row r="160" spans="1:5" s="103" customFormat="1" hidden="1" x14ac:dyDescent="0.35">
      <c r="A160" s="88">
        <v>82969</v>
      </c>
      <c r="B160" s="90">
        <v>318413</v>
      </c>
      <c r="C160" s="75" t="s">
        <v>446</v>
      </c>
      <c r="D160" s="88">
        <v>2</v>
      </c>
      <c r="E160" s="103">
        <f>VLOOKUP(A160,'[1]JUNIO 16'!$A:$D,4,0)</f>
        <v>19</v>
      </c>
    </row>
    <row r="161" spans="1:5" s="103" customFormat="1" x14ac:dyDescent="0.35">
      <c r="A161" s="88">
        <v>158513</v>
      </c>
      <c r="B161" s="90">
        <v>353756</v>
      </c>
      <c r="C161" s="75" t="s">
        <v>304</v>
      </c>
      <c r="D161" s="88">
        <v>2</v>
      </c>
      <c r="E161" s="103">
        <f>VLOOKUP(A161,'[1]JUNIO 16'!$A:$D,4,0)</f>
        <v>48</v>
      </c>
    </row>
    <row r="162" spans="1:5" s="103" customFormat="1" x14ac:dyDescent="0.35">
      <c r="A162" s="126">
        <v>130693</v>
      </c>
      <c r="B162" s="104">
        <v>347695</v>
      </c>
      <c r="C162" s="103" t="s">
        <v>305</v>
      </c>
      <c r="D162" s="126"/>
      <c r="E162" s="103">
        <f>VLOOKUP(A162,'[1]JUNIO 16'!$A:$D,4,0)</f>
        <v>151</v>
      </c>
    </row>
    <row r="163" spans="1:5" s="103" customFormat="1" x14ac:dyDescent="0.35">
      <c r="A163" s="126">
        <v>82875</v>
      </c>
      <c r="B163" s="104">
        <v>320726</v>
      </c>
      <c r="C163" s="103" t="s">
        <v>306</v>
      </c>
      <c r="D163" s="126"/>
      <c r="E163" s="103">
        <f>VLOOKUP(A163,'[1]JUNIO 16'!$A:$D,4,0)</f>
        <v>40</v>
      </c>
    </row>
    <row r="164" spans="1:5" s="103" customFormat="1" x14ac:dyDescent="0.35">
      <c r="A164" s="126">
        <v>63385</v>
      </c>
      <c r="B164" s="104">
        <v>317150</v>
      </c>
      <c r="C164" s="103" t="s">
        <v>307</v>
      </c>
      <c r="D164" s="126"/>
      <c r="E164" s="103" t="e">
        <f>VLOOKUP(A164,'[1]JUNIO 16'!$A:$D,4,0)</f>
        <v>#N/A</v>
      </c>
    </row>
    <row r="165" spans="1:5" s="103" customFormat="1" x14ac:dyDescent="0.35">
      <c r="A165" s="126">
        <v>158520</v>
      </c>
      <c r="B165" s="104">
        <v>353763</v>
      </c>
      <c r="C165" s="103" t="s">
        <v>138</v>
      </c>
      <c r="D165" s="126"/>
      <c r="E165" s="103">
        <f>VLOOKUP(A165,'[1]JUNIO 16'!$A:$D,4,0)</f>
        <v>60</v>
      </c>
    </row>
    <row r="166" spans="1:5" s="103" customFormat="1" hidden="1" x14ac:dyDescent="0.35">
      <c r="A166" s="88">
        <v>22301</v>
      </c>
      <c r="B166" s="90">
        <v>300756</v>
      </c>
      <c r="C166" s="75" t="s">
        <v>445</v>
      </c>
      <c r="D166" s="88">
        <v>2</v>
      </c>
      <c r="E166" s="103">
        <f>VLOOKUP(A166,'[1]JUNIO 16'!$A:$D,4,0)</f>
        <v>116</v>
      </c>
    </row>
    <row r="167" spans="1:5" s="103" customFormat="1" hidden="1" x14ac:dyDescent="0.35">
      <c r="A167" s="126">
        <v>19515</v>
      </c>
      <c r="B167" s="104">
        <v>200998</v>
      </c>
      <c r="C167" s="103" t="s">
        <v>308</v>
      </c>
      <c r="D167" s="126"/>
      <c r="E167" s="103">
        <f>VLOOKUP(A167,'[1]JUNIO 16'!$A:$D,4,0)</f>
        <v>17</v>
      </c>
    </row>
    <row r="168" spans="1:5" s="103" customFormat="1" hidden="1" x14ac:dyDescent="0.35">
      <c r="A168" s="126">
        <v>112775</v>
      </c>
      <c r="B168" s="104">
        <v>212985</v>
      </c>
      <c r="C168" s="103" t="s">
        <v>309</v>
      </c>
      <c r="D168" s="126"/>
      <c r="E168" s="103">
        <f>VLOOKUP(A168,'[1]JUNIO 16'!$A:$D,4,0)</f>
        <v>18</v>
      </c>
    </row>
    <row r="169" spans="1:5" s="103" customFormat="1" hidden="1" x14ac:dyDescent="0.35">
      <c r="A169" s="126">
        <v>388900</v>
      </c>
      <c r="B169" s="104">
        <v>105463</v>
      </c>
      <c r="C169" s="103" t="s">
        <v>310</v>
      </c>
      <c r="D169" s="126"/>
      <c r="E169" s="103">
        <f>VLOOKUP(A169,'[1]JUNIO 16'!$A:$D,4,0)</f>
        <v>46</v>
      </c>
    </row>
    <row r="170" spans="1:5" s="103" customFormat="1" hidden="1" x14ac:dyDescent="0.35">
      <c r="A170" s="126">
        <v>17781</v>
      </c>
      <c r="B170" s="104">
        <v>100236</v>
      </c>
      <c r="C170" s="103" t="s">
        <v>311</v>
      </c>
      <c r="D170" s="126"/>
      <c r="E170" s="103">
        <f>VLOOKUP(A170,'[1]JUNIO 16'!$A:$D,4,0)</f>
        <v>55</v>
      </c>
    </row>
    <row r="171" spans="1:5" s="103" customFormat="1" hidden="1" x14ac:dyDescent="0.35">
      <c r="A171" s="88">
        <v>17809</v>
      </c>
      <c r="B171" s="90">
        <v>100513</v>
      </c>
      <c r="C171" s="75" t="s">
        <v>312</v>
      </c>
      <c r="D171" s="88">
        <v>2</v>
      </c>
      <c r="E171" s="103">
        <f>VLOOKUP(A171,'[1]JUNIO 16'!$A:$D,4,0)</f>
        <v>75</v>
      </c>
    </row>
    <row r="172" spans="1:5" s="103" customFormat="1" hidden="1" x14ac:dyDescent="0.35">
      <c r="A172" s="126">
        <v>388832</v>
      </c>
      <c r="B172" s="104">
        <v>105421</v>
      </c>
      <c r="C172" s="103" t="s">
        <v>338</v>
      </c>
      <c r="D172" s="126">
        <v>3</v>
      </c>
      <c r="E172" s="103">
        <f>VLOOKUP(A172,'[1]JUNIO 16'!$A:$D,4,0)</f>
        <v>250</v>
      </c>
    </row>
    <row r="173" spans="1:5" s="103" customFormat="1" hidden="1" x14ac:dyDescent="0.35">
      <c r="A173" s="126">
        <v>159095</v>
      </c>
      <c r="B173" s="104">
        <v>105261</v>
      </c>
      <c r="C173" s="103" t="s">
        <v>313</v>
      </c>
      <c r="D173" s="126"/>
      <c r="E173" s="103">
        <f>VLOOKUP(A173,'[1]JUNIO 16'!$A:$D,4,0)</f>
        <v>10</v>
      </c>
    </row>
    <row r="174" spans="1:5" s="103" customFormat="1" hidden="1" x14ac:dyDescent="0.35">
      <c r="A174" s="88">
        <v>19947</v>
      </c>
      <c r="B174" s="90">
        <v>202045</v>
      </c>
      <c r="C174" s="75" t="s">
        <v>314</v>
      </c>
      <c r="D174" s="88">
        <v>3</v>
      </c>
      <c r="E174" s="103">
        <f>VLOOKUP(A174,'[1]JUNIO 16'!$A:$D,4,0)</f>
        <v>1</v>
      </c>
    </row>
    <row r="175" spans="1:5" s="103" customFormat="1" hidden="1" x14ac:dyDescent="0.35">
      <c r="A175" s="126">
        <v>168772</v>
      </c>
      <c r="B175" s="104">
        <v>105403</v>
      </c>
      <c r="C175" s="103" t="s">
        <v>315</v>
      </c>
      <c r="D175" s="126">
        <v>1</v>
      </c>
      <c r="E175" s="103">
        <f>VLOOKUP(A175,'[1]JUNIO 16'!$A:$D,4,0)</f>
        <v>132</v>
      </c>
    </row>
    <row r="176" spans="1:5" s="103" customFormat="1" hidden="1" x14ac:dyDescent="0.35">
      <c r="A176" s="126">
        <v>23237</v>
      </c>
      <c r="B176" s="104">
        <v>310302</v>
      </c>
      <c r="C176" s="103" t="s">
        <v>447</v>
      </c>
      <c r="D176" s="126"/>
      <c r="E176" s="103">
        <f>VLOOKUP(A176,'[1]JUNIO 16'!$A:$D,4,0)</f>
        <v>6</v>
      </c>
    </row>
    <row r="177" spans="1:5" s="103" customFormat="1" hidden="1" x14ac:dyDescent="0.35">
      <c r="A177" s="88">
        <v>72903</v>
      </c>
      <c r="B177" s="90">
        <v>317515</v>
      </c>
      <c r="C177" s="75" t="s">
        <v>316</v>
      </c>
      <c r="D177" s="88" t="s">
        <v>181</v>
      </c>
      <c r="E177" s="103">
        <f>VLOOKUP(A177,'[1]JUNIO 16'!$A:$D,4,0)</f>
        <v>5</v>
      </c>
    </row>
    <row r="178" spans="1:5" s="103" customFormat="1" hidden="1" x14ac:dyDescent="0.35">
      <c r="A178" s="88">
        <v>72905</v>
      </c>
      <c r="B178" s="90">
        <v>317514</v>
      </c>
      <c r="C178" s="75" t="s">
        <v>317</v>
      </c>
      <c r="D178" s="88" t="s">
        <v>181</v>
      </c>
      <c r="E178" s="103">
        <f>VLOOKUP(A178,'[1]JUNIO 16'!$A:$D,4,0)</f>
        <v>20</v>
      </c>
    </row>
    <row r="179" spans="1:5" s="103" customFormat="1" hidden="1" x14ac:dyDescent="0.35">
      <c r="A179" s="126">
        <v>160041</v>
      </c>
      <c r="B179" s="104">
        <v>355236</v>
      </c>
      <c r="C179" s="103" t="s">
        <v>318</v>
      </c>
      <c r="D179" s="126"/>
      <c r="E179" s="103">
        <f>VLOOKUP(A179,'[1]JUNIO 16'!$A:$D,4,0)</f>
        <v>160</v>
      </c>
    </row>
    <row r="180" spans="1:5" s="103" customFormat="1" hidden="1" x14ac:dyDescent="0.35">
      <c r="A180" s="126">
        <v>59815</v>
      </c>
      <c r="B180" s="104">
        <v>316730</v>
      </c>
      <c r="C180" s="103" t="s">
        <v>319</v>
      </c>
      <c r="D180" s="126"/>
      <c r="E180" s="103">
        <f>VLOOKUP(A180,'[1]JUNIO 16'!$A:$D,4,0)</f>
        <v>43</v>
      </c>
    </row>
    <row r="181" spans="1:5" s="103" customFormat="1" hidden="1" x14ac:dyDescent="0.35">
      <c r="A181" s="126">
        <v>59816</v>
      </c>
      <c r="B181" s="104">
        <v>316731</v>
      </c>
      <c r="C181" s="103" t="s">
        <v>320</v>
      </c>
      <c r="D181" s="126"/>
      <c r="E181" s="103">
        <f>VLOOKUP(A181,'[1]JUNIO 16'!$A:$D,4,0)</f>
        <v>57</v>
      </c>
    </row>
    <row r="182" spans="1:5" s="103" customFormat="1" hidden="1" x14ac:dyDescent="0.35">
      <c r="A182" s="126">
        <v>59813</v>
      </c>
      <c r="B182" s="104">
        <v>338609</v>
      </c>
      <c r="C182" s="103" t="s">
        <v>321</v>
      </c>
      <c r="D182" s="126"/>
      <c r="E182" s="103">
        <f>VLOOKUP(A182,'[1]JUNIO 16'!$A:$D,4,0)</f>
        <v>11</v>
      </c>
    </row>
    <row r="183" spans="1:5" s="103" customFormat="1" hidden="1" x14ac:dyDescent="0.35">
      <c r="A183" s="126">
        <v>59814</v>
      </c>
      <c r="B183" s="104">
        <v>319080</v>
      </c>
      <c r="C183" s="103" t="s">
        <v>322</v>
      </c>
      <c r="D183" s="126"/>
      <c r="E183" s="103">
        <f>VLOOKUP(A183,'[1]JUNIO 16'!$A:$D,4,0)</f>
        <v>15</v>
      </c>
    </row>
    <row r="184" spans="1:5" s="103" customFormat="1" hidden="1" x14ac:dyDescent="0.35">
      <c r="A184" s="126">
        <v>0</v>
      </c>
      <c r="B184" s="104">
        <v>0</v>
      </c>
      <c r="C184" s="75" t="s">
        <v>63</v>
      </c>
      <c r="D184" s="88"/>
      <c r="E184" s="103" t="e">
        <f>VLOOKUP(A184,'[1]JUNIO 16'!$A:$D,4,0)</f>
        <v>#N/A</v>
      </c>
    </row>
    <row r="185" spans="1:5" s="103" customFormat="1" hidden="1" x14ac:dyDescent="0.35">
      <c r="A185" s="88">
        <v>101469</v>
      </c>
      <c r="B185" s="90">
        <v>321635</v>
      </c>
      <c r="C185" s="75" t="s">
        <v>323</v>
      </c>
      <c r="D185" s="88">
        <v>1</v>
      </c>
      <c r="E185" s="103">
        <f>VLOOKUP(A185,'[1]JUNIO 16'!$A:$D,4,0)</f>
        <v>32</v>
      </c>
    </row>
    <row r="186" spans="1:5" s="103" customFormat="1" hidden="1" x14ac:dyDescent="0.35">
      <c r="A186" s="88">
        <v>101468</v>
      </c>
      <c r="B186" s="90">
        <v>321636</v>
      </c>
      <c r="C186" s="75" t="s">
        <v>324</v>
      </c>
      <c r="D186" s="88">
        <v>1</v>
      </c>
      <c r="E186" s="103">
        <f>VLOOKUP(A186,'[1]JUNIO 16'!$A:$D,4,0)</f>
        <v>14</v>
      </c>
    </row>
    <row r="187" spans="1:5" s="103" customFormat="1" hidden="1" x14ac:dyDescent="0.35">
      <c r="A187" s="126">
        <v>43872</v>
      </c>
      <c r="B187" s="104">
        <v>310784</v>
      </c>
      <c r="C187" s="103" t="s">
        <v>325</v>
      </c>
      <c r="D187" s="126"/>
      <c r="E187" s="103">
        <f>VLOOKUP(A187,'[1]JUNIO 16'!$A:$D,4,0)</f>
        <v>54</v>
      </c>
    </row>
    <row r="188" spans="1:5" s="103" customFormat="1" hidden="1" x14ac:dyDescent="0.35">
      <c r="A188" s="88">
        <v>27107</v>
      </c>
      <c r="B188" s="90">
        <v>300714</v>
      </c>
      <c r="C188" s="75" t="s">
        <v>326</v>
      </c>
      <c r="D188" s="88">
        <v>2</v>
      </c>
      <c r="E188" s="103">
        <f>VLOOKUP(A188,'[1]JUNIO 16'!$A:$D,4,0)</f>
        <v>154</v>
      </c>
    </row>
    <row r="189" spans="1:5" s="103" customFormat="1" hidden="1" x14ac:dyDescent="0.35">
      <c r="A189" s="88">
        <v>26741</v>
      </c>
      <c r="B189" s="90">
        <v>305769</v>
      </c>
      <c r="C189" s="75" t="s">
        <v>327</v>
      </c>
      <c r="D189" s="88">
        <v>1</v>
      </c>
      <c r="E189" s="103">
        <f>VLOOKUP(A189,'[1]JUNIO 16'!$A:$D,4,0)</f>
        <v>10</v>
      </c>
    </row>
    <row r="190" spans="1:5" s="103" customFormat="1" hidden="1" x14ac:dyDescent="0.35">
      <c r="A190" s="88">
        <v>26742</v>
      </c>
      <c r="B190" s="90">
        <v>305765</v>
      </c>
      <c r="C190" s="75" t="s">
        <v>328</v>
      </c>
      <c r="D190" s="88">
        <v>1</v>
      </c>
      <c r="E190" s="103">
        <f>VLOOKUP(A190,'[1]JUNIO 16'!$A:$D,4,0)</f>
        <v>34</v>
      </c>
    </row>
    <row r="191" spans="1:5" s="103" customFormat="1" hidden="1" x14ac:dyDescent="0.35">
      <c r="A191" s="126">
        <v>87945</v>
      </c>
      <c r="B191" s="104">
        <v>336193</v>
      </c>
      <c r="C191" s="103" t="s">
        <v>329</v>
      </c>
      <c r="D191" s="126"/>
      <c r="E191" s="103">
        <f>VLOOKUP(A191,'[1]JUNIO 16'!$A:$D,4,0)</f>
        <v>5</v>
      </c>
    </row>
    <row r="192" spans="1:5" s="103" customFormat="1" hidden="1" x14ac:dyDescent="0.35">
      <c r="A192" s="126">
        <v>87947</v>
      </c>
      <c r="B192" s="104">
        <v>336471</v>
      </c>
      <c r="C192" s="103" t="s">
        <v>330</v>
      </c>
      <c r="D192" s="126"/>
      <c r="E192" s="103">
        <f>VLOOKUP(A192,'[1]JUNIO 16'!$A:$D,4,0)</f>
        <v>74</v>
      </c>
    </row>
    <row r="193" spans="1:5" s="103" customFormat="1" hidden="1" x14ac:dyDescent="0.35">
      <c r="A193" s="126">
        <v>87948</v>
      </c>
      <c r="B193" s="104">
        <v>337061</v>
      </c>
      <c r="C193" s="103" t="s">
        <v>331</v>
      </c>
      <c r="D193" s="126"/>
      <c r="E193" s="103">
        <f>VLOOKUP(A193,'[1]JUNIO 16'!$A:$D,4,0)</f>
        <v>6</v>
      </c>
    </row>
    <row r="194" spans="1:5" s="103" customFormat="1" hidden="1" x14ac:dyDescent="0.35">
      <c r="A194" s="126">
        <v>388808</v>
      </c>
      <c r="B194" s="104">
        <v>105462</v>
      </c>
      <c r="C194" s="103" t="s">
        <v>332</v>
      </c>
      <c r="D194" s="126"/>
      <c r="E194" s="103">
        <f>VLOOKUP(A194,'[1]JUNIO 16'!$A:$D,4,0)</f>
        <v>13</v>
      </c>
    </row>
    <row r="195" spans="1:5" s="103" customFormat="1" hidden="1" x14ac:dyDescent="0.35">
      <c r="A195" s="88">
        <v>22890</v>
      </c>
      <c r="B195" s="90">
        <v>300733</v>
      </c>
      <c r="C195" s="75" t="s">
        <v>83</v>
      </c>
      <c r="D195" s="88">
        <v>2</v>
      </c>
      <c r="E195" s="103">
        <f>VLOOKUP(A195,'[1]JUNIO 16'!$A:$D,4,0)</f>
        <v>57</v>
      </c>
    </row>
    <row r="196" spans="1:5" s="103" customFormat="1" hidden="1" x14ac:dyDescent="0.35">
      <c r="A196" s="88">
        <v>22891</v>
      </c>
      <c r="B196" s="90">
        <v>300734</v>
      </c>
      <c r="C196" s="75" t="s">
        <v>84</v>
      </c>
      <c r="D196" s="88">
        <v>2</v>
      </c>
      <c r="E196" s="103">
        <f>VLOOKUP(A196,'[1]JUNIO 16'!$A:$D,4,0)</f>
        <v>48</v>
      </c>
    </row>
    <row r="197" spans="1:5" s="103" customFormat="1" hidden="1" x14ac:dyDescent="0.35">
      <c r="A197" s="126">
        <v>30164</v>
      </c>
      <c r="B197" s="104">
        <v>100507</v>
      </c>
      <c r="C197" s="103" t="s">
        <v>357</v>
      </c>
      <c r="D197" s="126"/>
      <c r="E197" s="103">
        <f>VLOOKUP(A197,'[1]JUNIO 16'!$A:$D,4,0)</f>
        <v>13</v>
      </c>
    </row>
    <row r="198" spans="1:5" s="103" customFormat="1" hidden="1" x14ac:dyDescent="0.35">
      <c r="A198" s="126">
        <v>131804</v>
      </c>
      <c r="B198" s="104">
        <v>351506</v>
      </c>
      <c r="C198" s="103" t="s">
        <v>426</v>
      </c>
      <c r="D198" s="126"/>
      <c r="E198" s="103">
        <f>VLOOKUP(A198,'[1]JUNIO 16'!$A:$D,4,0)</f>
        <v>74</v>
      </c>
    </row>
    <row r="199" spans="1:5" s="103" customFormat="1" hidden="1" x14ac:dyDescent="0.35">
      <c r="A199" s="126">
        <v>131826</v>
      </c>
      <c r="B199" s="104">
        <v>350099</v>
      </c>
      <c r="C199" s="103" t="s">
        <v>427</v>
      </c>
      <c r="D199" s="126"/>
      <c r="E199" s="103">
        <f>VLOOKUP(A199,'[1]JUNIO 16'!$A:$D,4,0)</f>
        <v>110</v>
      </c>
    </row>
    <row r="200" spans="1:5" s="103" customFormat="1" hidden="1" x14ac:dyDescent="0.35">
      <c r="A200" s="126">
        <v>131827</v>
      </c>
      <c r="B200" s="104">
        <v>350100</v>
      </c>
      <c r="C200" s="103" t="s">
        <v>428</v>
      </c>
      <c r="D200" s="126"/>
      <c r="E200" s="103">
        <f>VLOOKUP(A200,'[1]JUNIO 16'!$A:$D,4,0)</f>
        <v>66</v>
      </c>
    </row>
    <row r="201" spans="1:5" s="103" customFormat="1" hidden="1" x14ac:dyDescent="0.35">
      <c r="A201" s="126">
        <v>131828</v>
      </c>
      <c r="B201" s="104">
        <v>350101</v>
      </c>
      <c r="C201" s="103" t="s">
        <v>429</v>
      </c>
      <c r="D201" s="126"/>
      <c r="E201" s="103">
        <f>VLOOKUP(A201,'[1]JUNIO 16'!$A:$D,4,0)</f>
        <v>100</v>
      </c>
    </row>
    <row r="202" spans="1:5" s="103" customFormat="1" hidden="1" x14ac:dyDescent="0.35">
      <c r="A202" s="126">
        <v>168427</v>
      </c>
      <c r="B202" s="104">
        <v>105347</v>
      </c>
      <c r="C202" s="103" t="s">
        <v>199</v>
      </c>
      <c r="D202" s="126"/>
      <c r="E202" s="103">
        <f>VLOOKUP(A202,'[1]JUNIO 16'!$A:$D,4,0)</f>
        <v>8</v>
      </c>
    </row>
    <row r="203" spans="1:5" s="103" customFormat="1" hidden="1" x14ac:dyDescent="0.35">
      <c r="A203" s="126">
        <v>122716</v>
      </c>
      <c r="B203" s="104">
        <v>211300</v>
      </c>
      <c r="C203" s="103" t="s">
        <v>85</v>
      </c>
      <c r="D203" s="126"/>
      <c r="E203" s="103">
        <f>VLOOKUP(A203,'[1]JUNIO 16'!$A:$D,4,0)</f>
        <v>7</v>
      </c>
    </row>
    <row r="204" spans="1:5" s="103" customFormat="1" hidden="1" x14ac:dyDescent="0.35">
      <c r="A204" s="126">
        <v>23014</v>
      </c>
      <c r="B204" s="104">
        <v>304459</v>
      </c>
      <c r="C204" s="103" t="s">
        <v>116</v>
      </c>
      <c r="D204" s="126"/>
      <c r="E204" s="103">
        <f>VLOOKUP(A204,'[1]JUNIO 16'!$A:$D,4,0)</f>
        <v>2</v>
      </c>
    </row>
    <row r="205" spans="1:5" s="103" customFormat="1" hidden="1" x14ac:dyDescent="0.35">
      <c r="A205" s="88">
        <v>165494</v>
      </c>
      <c r="B205" s="90">
        <v>0</v>
      </c>
      <c r="C205" s="75" t="s">
        <v>449</v>
      </c>
      <c r="D205" s="88">
        <v>1</v>
      </c>
      <c r="E205" s="103">
        <f>VLOOKUP(A205,'[1]JUNIO 16'!$A:$D,4,0)</f>
        <v>6</v>
      </c>
    </row>
    <row r="206" spans="1:5" s="103" customFormat="1" hidden="1" x14ac:dyDescent="0.35">
      <c r="A206" s="88">
        <v>60688</v>
      </c>
      <c r="B206" s="90">
        <v>349673</v>
      </c>
      <c r="C206" s="75" t="s">
        <v>450</v>
      </c>
      <c r="D206" s="88">
        <v>1</v>
      </c>
      <c r="E206" s="103" t="e">
        <f>VLOOKUP(A206,'[1]JUNIO 16'!$A:$D,4,0)</f>
        <v>#N/A</v>
      </c>
    </row>
    <row r="207" spans="1:5" s="103" customFormat="1" hidden="1" x14ac:dyDescent="0.35">
      <c r="A207" s="126">
        <v>116968</v>
      </c>
      <c r="B207" s="104">
        <v>211179</v>
      </c>
      <c r="C207" s="103" t="s">
        <v>451</v>
      </c>
      <c r="D207" s="126"/>
      <c r="E207" s="103">
        <f>VLOOKUP(A207,'[1]JUNIO 16'!$A:$D,4,0)</f>
        <v>14</v>
      </c>
    </row>
    <row r="208" spans="1:5" s="103" customFormat="1" hidden="1" x14ac:dyDescent="0.35">
      <c r="A208" s="126">
        <v>22381</v>
      </c>
      <c r="B208" s="104">
        <v>300600</v>
      </c>
      <c r="C208" s="103" t="s">
        <v>86</v>
      </c>
      <c r="D208" s="126"/>
      <c r="E208" s="103" t="e">
        <f>VLOOKUP(A208,'[1]JUNIO 16'!$A:$D,4,0)</f>
        <v>#N/A</v>
      </c>
    </row>
    <row r="209" spans="1:5" s="103" customFormat="1" hidden="1" x14ac:dyDescent="0.35">
      <c r="A209" s="88">
        <v>29583</v>
      </c>
      <c r="B209" s="90">
        <v>308109</v>
      </c>
      <c r="C209" s="75" t="s">
        <v>452</v>
      </c>
      <c r="D209" s="88">
        <v>1</v>
      </c>
      <c r="E209" s="103">
        <f>VLOOKUP(A209,'[1]JUNIO 16'!$A:$D,4,0)</f>
        <v>4</v>
      </c>
    </row>
    <row r="210" spans="1:5" s="103" customFormat="1" hidden="1" x14ac:dyDescent="0.35">
      <c r="A210" s="88">
        <v>383334</v>
      </c>
      <c r="B210" s="90">
        <v>105393</v>
      </c>
      <c r="C210" s="75" t="s">
        <v>453</v>
      </c>
      <c r="D210" s="88">
        <v>1</v>
      </c>
      <c r="E210" s="103" t="e">
        <f>VLOOKUP(A210,'[1]JUNIO 16'!$A:$D,4,0)</f>
        <v>#N/A</v>
      </c>
    </row>
    <row r="211" spans="1:5" s="103" customFormat="1" hidden="1" x14ac:dyDescent="0.35">
      <c r="A211" s="126">
        <v>388781</v>
      </c>
      <c r="B211" s="104">
        <v>310713</v>
      </c>
      <c r="C211" s="103" t="s">
        <v>139</v>
      </c>
      <c r="D211" s="126"/>
      <c r="E211" s="103">
        <f>VLOOKUP(A211,'[1]JUNIO 16'!$A:$D,4,0)</f>
        <v>31</v>
      </c>
    </row>
    <row r="212" spans="1:5" s="103" customFormat="1" hidden="1" x14ac:dyDescent="0.35">
      <c r="A212" s="88">
        <v>388782</v>
      </c>
      <c r="B212" s="90">
        <v>208102</v>
      </c>
      <c r="C212" s="75" t="s">
        <v>140</v>
      </c>
      <c r="D212" s="88">
        <v>1</v>
      </c>
      <c r="E212" s="103">
        <f>VLOOKUP(A212,'[1]JUNIO 16'!$A:$D,4,0)</f>
        <v>51</v>
      </c>
    </row>
    <row r="213" spans="1:5" s="103" customFormat="1" hidden="1" x14ac:dyDescent="0.35">
      <c r="A213" s="126">
        <v>388785</v>
      </c>
      <c r="B213" s="104">
        <v>301791</v>
      </c>
      <c r="C213" s="103" t="s">
        <v>358</v>
      </c>
      <c r="D213" s="126"/>
      <c r="E213" s="103">
        <f>VLOOKUP(A213,'[1]JUNIO 16'!$A:$D,4,0)</f>
        <v>264</v>
      </c>
    </row>
    <row r="214" spans="1:5" s="103" customFormat="1" hidden="1" x14ac:dyDescent="0.35">
      <c r="A214" s="126">
        <v>96615</v>
      </c>
      <c r="B214" s="104">
        <v>320980</v>
      </c>
      <c r="C214" s="103" t="s">
        <v>141</v>
      </c>
      <c r="D214" s="126"/>
      <c r="E214" s="103">
        <f>VLOOKUP(A214,'[1]JUNIO 16'!$A:$D,4,0)</f>
        <v>2</v>
      </c>
    </row>
    <row r="215" spans="1:5" s="103" customFormat="1" hidden="1" x14ac:dyDescent="0.35">
      <c r="A215" s="126">
        <v>96616</v>
      </c>
      <c r="B215" s="104">
        <v>320981</v>
      </c>
      <c r="C215" s="103" t="s">
        <v>142</v>
      </c>
      <c r="D215" s="126"/>
      <c r="E215" s="103">
        <f>VLOOKUP(A215,'[1]JUNIO 16'!$A:$D,4,0)</f>
        <v>11</v>
      </c>
    </row>
    <row r="216" spans="1:5" s="103" customFormat="1" hidden="1" x14ac:dyDescent="0.35">
      <c r="A216" s="126">
        <v>19967</v>
      </c>
      <c r="B216" s="104">
        <v>202073</v>
      </c>
      <c r="C216" s="103" t="s">
        <v>454</v>
      </c>
      <c r="D216" s="127" t="s">
        <v>181</v>
      </c>
      <c r="E216" s="103">
        <f>VLOOKUP(A216,'[1]JUNIO 16'!$A:$D,4,0)</f>
        <v>43</v>
      </c>
    </row>
    <row r="217" spans="1:5" s="103" customFormat="1" hidden="1" x14ac:dyDescent="0.35">
      <c r="A217" s="88">
        <v>55475</v>
      </c>
      <c r="B217" s="90">
        <v>208370</v>
      </c>
      <c r="C217" s="75" t="s">
        <v>106</v>
      </c>
      <c r="D217" s="88">
        <v>1</v>
      </c>
      <c r="E217" s="103">
        <f>VLOOKUP(A217,'[1]JUNIO 16'!$A:$D,4,0)</f>
        <v>5</v>
      </c>
    </row>
    <row r="218" spans="1:5" s="103" customFormat="1" hidden="1" x14ac:dyDescent="0.35">
      <c r="A218" s="88">
        <v>22002</v>
      </c>
      <c r="B218" s="90">
        <v>203253</v>
      </c>
      <c r="C218" s="75" t="s">
        <v>119</v>
      </c>
      <c r="D218" s="88">
        <v>1</v>
      </c>
      <c r="E218" s="103">
        <f>VLOOKUP(A218,'[1]JUNIO 16'!$A:$D,4,0)</f>
        <v>29</v>
      </c>
    </row>
    <row r="219" spans="1:5" s="103" customFormat="1" hidden="1" x14ac:dyDescent="0.35">
      <c r="A219" s="126">
        <v>22004</v>
      </c>
      <c r="B219" s="104">
        <v>203255</v>
      </c>
      <c r="C219" s="103" t="s">
        <v>120</v>
      </c>
      <c r="D219" s="126"/>
      <c r="E219" s="103">
        <f>VLOOKUP(A219,'[1]JUNIO 16'!$A:$D,4,0)</f>
        <v>37</v>
      </c>
    </row>
    <row r="220" spans="1:5" s="103" customFormat="1" hidden="1" x14ac:dyDescent="0.35">
      <c r="A220" s="88">
        <v>388811</v>
      </c>
      <c r="B220" s="90">
        <v>203031</v>
      </c>
      <c r="C220" s="75" t="s">
        <v>333</v>
      </c>
      <c r="D220" s="88">
        <v>2</v>
      </c>
      <c r="E220" s="103">
        <f>VLOOKUP(A220,'[1]JUNIO 16'!$A:$D,4,0)</f>
        <v>109</v>
      </c>
    </row>
    <row r="221" spans="1:5" s="103" customFormat="1" hidden="1" x14ac:dyDescent="0.35">
      <c r="A221" s="88">
        <v>21792</v>
      </c>
      <c r="B221" s="90">
        <v>203033</v>
      </c>
      <c r="C221" s="75" t="s">
        <v>334</v>
      </c>
      <c r="D221" s="88">
        <v>1</v>
      </c>
      <c r="E221" s="103">
        <f>VLOOKUP(A221,'[1]JUNIO 16'!$A:$D,4,0)</f>
        <v>48</v>
      </c>
    </row>
    <row r="222" spans="1:5" s="103" customFormat="1" hidden="1" x14ac:dyDescent="0.35">
      <c r="A222" s="88">
        <v>127697</v>
      </c>
      <c r="B222" s="90">
        <v>104517</v>
      </c>
      <c r="C222" s="75" t="s">
        <v>335</v>
      </c>
      <c r="D222" s="88">
        <v>2</v>
      </c>
      <c r="E222" s="103">
        <f>VLOOKUP(A222,'[1]JUNIO 16'!$A:$D,4,0)</f>
        <v>376</v>
      </c>
    </row>
    <row r="223" spans="1:5" s="103" customFormat="1" hidden="1" x14ac:dyDescent="0.35">
      <c r="A223" s="88">
        <v>135679</v>
      </c>
      <c r="B223" s="90">
        <v>212916</v>
      </c>
      <c r="C223" s="75" t="s">
        <v>336</v>
      </c>
      <c r="D223" s="88">
        <v>1</v>
      </c>
      <c r="E223" s="103">
        <f>VLOOKUP(A223,'[1]JUNIO 16'!$A:$D,4,0)</f>
        <v>92</v>
      </c>
    </row>
    <row r="224" spans="1:5" s="103" customFormat="1" hidden="1" x14ac:dyDescent="0.35">
      <c r="A224" s="88">
        <v>162007</v>
      </c>
      <c r="B224" s="90">
        <v>354946</v>
      </c>
      <c r="C224" s="75" t="s">
        <v>337</v>
      </c>
      <c r="D224" s="88">
        <v>1</v>
      </c>
      <c r="E224" s="103">
        <f>VLOOKUP(A224,'[1]JUNIO 16'!$A:$D,4,0)</f>
        <v>423</v>
      </c>
    </row>
    <row r="225" spans="1:5" s="103" customFormat="1" hidden="1" x14ac:dyDescent="0.35">
      <c r="A225" s="126">
        <v>49949</v>
      </c>
      <c r="B225" s="104">
        <v>310929</v>
      </c>
      <c r="C225" s="103" t="s">
        <v>457</v>
      </c>
      <c r="D225" s="126"/>
      <c r="E225" s="103">
        <f>VLOOKUP(A225,'[1]JUNIO 16'!$A:$D,4,0)</f>
        <v>2</v>
      </c>
    </row>
    <row r="226" spans="1:5" s="103" customFormat="1" hidden="1" x14ac:dyDescent="0.35">
      <c r="A226" s="88">
        <v>112496</v>
      </c>
      <c r="B226" s="90">
        <v>348109</v>
      </c>
      <c r="C226" s="75" t="s">
        <v>143</v>
      </c>
      <c r="D226" s="88">
        <v>1</v>
      </c>
      <c r="E226" s="103">
        <f>VLOOKUP(A226,'[1]JUNIO 16'!$A:$D,4,0)</f>
        <v>17</v>
      </c>
    </row>
    <row r="227" spans="1:5" s="103" customFormat="1" hidden="1" x14ac:dyDescent="0.35">
      <c r="A227" s="88">
        <v>25695</v>
      </c>
      <c r="B227" s="90">
        <v>300293</v>
      </c>
      <c r="C227" s="75" t="s">
        <v>144</v>
      </c>
      <c r="D227" s="88">
        <v>1</v>
      </c>
      <c r="E227" s="103">
        <f>VLOOKUP(A227,'[1]JUNIO 16'!$A:$D,4,0)</f>
        <v>14</v>
      </c>
    </row>
    <row r="228" spans="1:5" s="103" customFormat="1" hidden="1" x14ac:dyDescent="0.35">
      <c r="A228" s="126">
        <v>25696</v>
      </c>
      <c r="B228" s="104">
        <v>300294</v>
      </c>
      <c r="C228" s="103" t="s">
        <v>145</v>
      </c>
      <c r="D228" s="126"/>
      <c r="E228" s="103">
        <f>VLOOKUP(A228,'[1]JUNIO 16'!$A:$D,4,0)</f>
        <v>6</v>
      </c>
    </row>
    <row r="229" spans="1:5" s="103" customFormat="1" hidden="1" x14ac:dyDescent="0.35">
      <c r="A229" s="88">
        <v>25697</v>
      </c>
      <c r="B229" s="90">
        <v>300295</v>
      </c>
      <c r="C229" s="75" t="s">
        <v>146</v>
      </c>
      <c r="D229" s="88">
        <v>1</v>
      </c>
      <c r="E229" s="103">
        <f>VLOOKUP(A229,'[1]JUNIO 16'!$A:$D,4,0)</f>
        <v>39</v>
      </c>
    </row>
    <row r="230" spans="1:5" s="103" customFormat="1" hidden="1" x14ac:dyDescent="0.35">
      <c r="A230" s="88">
        <v>25698</v>
      </c>
      <c r="B230" s="90">
        <v>300296</v>
      </c>
      <c r="C230" s="75" t="s">
        <v>147</v>
      </c>
      <c r="D230" s="88">
        <v>1</v>
      </c>
      <c r="E230" s="103">
        <f>VLOOKUP(A230,'[1]JUNIO 16'!$A:$D,4,0)</f>
        <v>5</v>
      </c>
    </row>
    <row r="231" spans="1:5" s="103" customFormat="1" hidden="1" x14ac:dyDescent="0.35">
      <c r="A231" s="88">
        <v>25700</v>
      </c>
      <c r="B231" s="90">
        <v>300302</v>
      </c>
      <c r="C231" s="75" t="s">
        <v>148</v>
      </c>
      <c r="D231" s="88">
        <v>1</v>
      </c>
      <c r="E231" s="103">
        <f>VLOOKUP(A231,'[1]JUNIO 16'!$A:$D,4,0)</f>
        <v>45</v>
      </c>
    </row>
    <row r="232" spans="1:5" s="103" customFormat="1" hidden="1" x14ac:dyDescent="0.35">
      <c r="A232" s="88">
        <v>22520</v>
      </c>
      <c r="B232" s="90">
        <v>300863</v>
      </c>
      <c r="C232" s="75" t="s">
        <v>347</v>
      </c>
      <c r="D232" s="88">
        <v>1</v>
      </c>
      <c r="E232" s="103">
        <f>VLOOKUP(A232,'[1]JUNIO 16'!$A:$D,4,0)</f>
        <v>9</v>
      </c>
    </row>
    <row r="233" spans="1:5" s="103" customFormat="1" hidden="1" x14ac:dyDescent="0.35">
      <c r="A233" s="88">
        <v>22515</v>
      </c>
      <c r="B233" s="90">
        <v>300859</v>
      </c>
      <c r="C233" s="75" t="s">
        <v>346</v>
      </c>
      <c r="D233" s="88">
        <v>1</v>
      </c>
      <c r="E233" s="103">
        <f>VLOOKUP(A233,'[1]JUNIO 16'!$A:$D,4,0)</f>
        <v>8</v>
      </c>
    </row>
    <row r="234" spans="1:5" s="103" customFormat="1" hidden="1" x14ac:dyDescent="0.35">
      <c r="A234" s="88">
        <v>22516</v>
      </c>
      <c r="B234" s="90">
        <v>307181</v>
      </c>
      <c r="C234" s="75" t="s">
        <v>350</v>
      </c>
      <c r="D234" s="88">
        <v>1</v>
      </c>
      <c r="E234" s="103">
        <f>VLOOKUP(A234,'[1]JUNIO 16'!$A:$D,4,0)</f>
        <v>14</v>
      </c>
    </row>
    <row r="235" spans="1:5" s="103" customFormat="1" hidden="1" x14ac:dyDescent="0.35">
      <c r="A235" s="88">
        <v>22518</v>
      </c>
      <c r="B235" s="90">
        <v>300862</v>
      </c>
      <c r="C235" s="75" t="s">
        <v>349</v>
      </c>
      <c r="D235" s="88">
        <v>1</v>
      </c>
      <c r="E235" s="103">
        <f>VLOOKUP(A235,'[1]JUNIO 16'!$A:$D,4,0)</f>
        <v>23</v>
      </c>
    </row>
    <row r="236" spans="1:5" s="103" customFormat="1" hidden="1" x14ac:dyDescent="0.35">
      <c r="A236" s="88">
        <v>22523</v>
      </c>
      <c r="B236" s="90">
        <v>300866</v>
      </c>
      <c r="C236" s="75" t="s">
        <v>348</v>
      </c>
      <c r="D236" s="88">
        <v>1</v>
      </c>
      <c r="E236" s="103">
        <f>VLOOKUP(A236,'[1]JUNIO 16'!$A:$D,4,0)</f>
        <v>16</v>
      </c>
    </row>
    <row r="237" spans="1:5" s="103" customFormat="1" hidden="1" x14ac:dyDescent="0.35">
      <c r="A237" s="88">
        <v>23145</v>
      </c>
      <c r="B237" s="90">
        <v>310283</v>
      </c>
      <c r="C237" s="75" t="s">
        <v>351</v>
      </c>
      <c r="D237" s="88">
        <v>1</v>
      </c>
      <c r="E237" s="103">
        <f>VLOOKUP(A237,'[1]JUNIO 16'!$A:$D,4,0)</f>
        <v>32</v>
      </c>
    </row>
    <row r="238" spans="1:5" s="103" customFormat="1" hidden="1" x14ac:dyDescent="0.35">
      <c r="A238" s="126">
        <v>392978</v>
      </c>
      <c r="B238" s="104">
        <v>339454</v>
      </c>
      <c r="C238" s="103" t="s">
        <v>107</v>
      </c>
      <c r="D238" s="126"/>
      <c r="E238" s="103">
        <f>VLOOKUP(A238,'[1]JUNIO 16'!$A:$D,4,0)</f>
        <v>2500</v>
      </c>
    </row>
    <row r="239" spans="1:5" s="103" customFormat="1" hidden="1" x14ac:dyDescent="0.35">
      <c r="A239" s="126">
        <v>392981</v>
      </c>
      <c r="B239" s="104">
        <v>339456</v>
      </c>
      <c r="C239" s="103" t="s">
        <v>108</v>
      </c>
      <c r="D239" s="126"/>
      <c r="E239" s="103">
        <f>VLOOKUP(A239,'[1]JUNIO 16'!$A:$D,4,0)</f>
        <v>12425</v>
      </c>
    </row>
    <row r="240" spans="1:5" s="103" customFormat="1" hidden="1" x14ac:dyDescent="0.35">
      <c r="A240" s="316">
        <v>392982</v>
      </c>
      <c r="B240" s="104">
        <v>339457</v>
      </c>
      <c r="C240" s="103" t="s">
        <v>109</v>
      </c>
      <c r="D240" s="126"/>
      <c r="E240" s="103">
        <f>VLOOKUP(A240,'[1]JUNIO 16'!$A:$D,4,0)</f>
        <v>9925</v>
      </c>
    </row>
    <row r="241" spans="1:5" s="103" customFormat="1" hidden="1" x14ac:dyDescent="0.35">
      <c r="A241" s="126">
        <v>121265</v>
      </c>
      <c r="B241" s="104">
        <v>344294</v>
      </c>
      <c r="C241" s="103" t="s">
        <v>87</v>
      </c>
      <c r="D241" s="126"/>
      <c r="E241" s="103">
        <f>VLOOKUP(A241,'[1]JUNIO 16'!$A:$D,4,0)</f>
        <v>24</v>
      </c>
    </row>
    <row r="242" spans="1:5" s="103" customFormat="1" hidden="1" x14ac:dyDescent="0.35">
      <c r="A242" s="126">
        <v>17815</v>
      </c>
      <c r="B242" s="104">
        <v>101220</v>
      </c>
      <c r="C242" s="103" t="s">
        <v>121</v>
      </c>
      <c r="D242" s="126"/>
      <c r="E242" s="103" t="e">
        <f>VLOOKUP(A242,'[1]JUNIO 16'!$A:$D,4,0)</f>
        <v>#N/A</v>
      </c>
    </row>
    <row r="243" spans="1:5" s="103" customFormat="1" hidden="1" x14ac:dyDescent="0.35">
      <c r="A243" s="126">
        <v>388822</v>
      </c>
      <c r="B243" s="104">
        <v>100541</v>
      </c>
      <c r="C243" s="103" t="s">
        <v>122</v>
      </c>
      <c r="D243" s="126"/>
      <c r="E243" s="103">
        <f>VLOOKUP(A243,'[1]JUNIO 16'!$A:$D,4,0)</f>
        <v>16</v>
      </c>
    </row>
    <row r="244" spans="1:5" s="103" customFormat="1" hidden="1" x14ac:dyDescent="0.35">
      <c r="A244" s="126">
        <v>23126</v>
      </c>
      <c r="B244" s="104">
        <v>300523</v>
      </c>
      <c r="C244" s="103" t="s">
        <v>88</v>
      </c>
      <c r="D244" s="126"/>
      <c r="E244" s="103">
        <f>VLOOKUP(A244,'[1]JUNIO 16'!$A:$D,4,0)</f>
        <v>6</v>
      </c>
    </row>
    <row r="245" spans="1:5" s="103" customFormat="1" hidden="1" x14ac:dyDescent="0.35">
      <c r="A245" s="126">
        <v>23182</v>
      </c>
      <c r="B245" s="104">
        <v>310284</v>
      </c>
      <c r="C245" s="103" t="s">
        <v>359</v>
      </c>
      <c r="D245" s="126"/>
      <c r="E245" s="103">
        <f>VLOOKUP(A245,'[1]JUNIO 16'!$A:$D,4,0)</f>
        <v>3</v>
      </c>
    </row>
    <row r="246" spans="1:5" s="103" customFormat="1" hidden="1" x14ac:dyDescent="0.35">
      <c r="A246" s="126">
        <v>118788</v>
      </c>
      <c r="B246" s="104">
        <v>0</v>
      </c>
      <c r="C246" s="103" t="s">
        <v>422</v>
      </c>
      <c r="D246" s="126"/>
      <c r="E246" s="103">
        <f>VLOOKUP(A246,'[1]JUNIO 16'!$A:$D,4,0)</f>
        <v>19</v>
      </c>
    </row>
    <row r="247" spans="1:5" s="103" customFormat="1" hidden="1" x14ac:dyDescent="0.35">
      <c r="A247" s="126">
        <v>23326</v>
      </c>
      <c r="B247" s="104">
        <v>310326</v>
      </c>
      <c r="C247" s="103" t="s">
        <v>438</v>
      </c>
      <c r="D247" s="126"/>
      <c r="E247" s="103">
        <f>VLOOKUP(A247,'[1]JUNIO 16'!$A:$D,4,0)</f>
        <v>13</v>
      </c>
    </row>
    <row r="248" spans="1:5" s="103" customFormat="1" hidden="1" x14ac:dyDescent="0.35">
      <c r="A248" s="126">
        <v>23330</v>
      </c>
      <c r="B248" s="104">
        <v>310327</v>
      </c>
      <c r="C248" s="103" t="s">
        <v>436</v>
      </c>
      <c r="D248" s="126"/>
      <c r="E248" s="103">
        <f>VLOOKUP(A248,'[1]JUNIO 16'!$A:$D,4,0)</f>
        <v>3</v>
      </c>
    </row>
    <row r="249" spans="1:5" s="103" customFormat="1" hidden="1" x14ac:dyDescent="0.35">
      <c r="A249" s="126">
        <v>36591</v>
      </c>
      <c r="B249" s="104">
        <v>319510</v>
      </c>
      <c r="C249" s="103" t="s">
        <v>435</v>
      </c>
      <c r="D249" s="126"/>
      <c r="E249" s="103">
        <f>VLOOKUP(A249,'[1]JUNIO 16'!$A:$D,4,0)</f>
        <v>24</v>
      </c>
    </row>
    <row r="250" spans="1:5" s="103" customFormat="1" hidden="1" x14ac:dyDescent="0.35">
      <c r="A250" s="126">
        <v>23331</v>
      </c>
      <c r="B250" s="104">
        <v>306185</v>
      </c>
      <c r="C250" s="103" t="s">
        <v>437</v>
      </c>
      <c r="D250" s="126"/>
      <c r="E250" s="103">
        <f>VLOOKUP(A250,'[1]JUNIO 16'!$A:$D,4,0)</f>
        <v>24</v>
      </c>
    </row>
    <row r="251" spans="1:5" s="103" customFormat="1" hidden="1" x14ac:dyDescent="0.35">
      <c r="A251" s="126">
        <v>23184</v>
      </c>
      <c r="B251" s="104">
        <v>301265</v>
      </c>
      <c r="C251" s="103" t="s">
        <v>360</v>
      </c>
      <c r="D251" s="126"/>
      <c r="E251" s="103">
        <f>VLOOKUP(A251,'[1]JUNIO 16'!$A:$D,4,0)</f>
        <v>2</v>
      </c>
    </row>
    <row r="252" spans="1:5" s="103" customFormat="1" hidden="1" x14ac:dyDescent="0.35">
      <c r="A252" s="126">
        <v>23186</v>
      </c>
      <c r="B252" s="104">
        <v>310285</v>
      </c>
      <c r="C252" s="103" t="s">
        <v>361</v>
      </c>
      <c r="D252" s="126"/>
      <c r="E252" s="103">
        <f>VLOOKUP(A252,'[1]JUNIO 16'!$A:$D,4,0)</f>
        <v>18</v>
      </c>
    </row>
    <row r="253" spans="1:5" s="103" customFormat="1" hidden="1" x14ac:dyDescent="0.35">
      <c r="A253" s="126">
        <v>23189</v>
      </c>
      <c r="B253" s="104">
        <v>310286</v>
      </c>
      <c r="C253" s="103" t="s">
        <v>362</v>
      </c>
      <c r="D253" s="126"/>
      <c r="E253" s="103">
        <f>VLOOKUP(A253,'[1]JUNIO 16'!$A:$D,4,0)</f>
        <v>18</v>
      </c>
    </row>
    <row r="254" spans="1:5" s="103" customFormat="1" hidden="1" x14ac:dyDescent="0.35">
      <c r="A254" s="126">
        <v>23191</v>
      </c>
      <c r="B254" s="104">
        <v>310287</v>
      </c>
      <c r="C254" s="103" t="s">
        <v>363</v>
      </c>
      <c r="D254" s="126"/>
      <c r="E254" s="103">
        <f>VLOOKUP(A254,'[1]JUNIO 16'!$A:$D,4,0)</f>
        <v>16</v>
      </c>
    </row>
    <row r="255" spans="1:5" s="103" customFormat="1" hidden="1" x14ac:dyDescent="0.35">
      <c r="A255" s="126">
        <v>23190</v>
      </c>
      <c r="B255" s="104">
        <v>301274</v>
      </c>
      <c r="C255" s="103" t="s">
        <v>364</v>
      </c>
      <c r="D255" s="126"/>
      <c r="E255" s="103">
        <f>VLOOKUP(A255,'[1]JUNIO 16'!$A:$D,4,0)</f>
        <v>2</v>
      </c>
    </row>
    <row r="256" spans="1:5" s="103" customFormat="1" hidden="1" x14ac:dyDescent="0.35">
      <c r="A256" s="126">
        <v>23192</v>
      </c>
      <c r="B256" s="104">
        <v>301276</v>
      </c>
      <c r="C256" s="103" t="s">
        <v>365</v>
      </c>
      <c r="D256" s="126"/>
      <c r="E256" s="103">
        <f>VLOOKUP(A256,'[1]JUNIO 16'!$A:$D,4,0)</f>
        <v>17</v>
      </c>
    </row>
    <row r="257" spans="1:5" s="103" customFormat="1" hidden="1" x14ac:dyDescent="0.35">
      <c r="A257" s="126">
        <v>23195</v>
      </c>
      <c r="B257" s="104">
        <v>310289</v>
      </c>
      <c r="C257" s="103" t="s">
        <v>439</v>
      </c>
      <c r="D257" s="126"/>
      <c r="E257" s="103">
        <f>VLOOKUP(A257,'[1]JUNIO 16'!$A:$D,4,0)</f>
        <v>6</v>
      </c>
    </row>
    <row r="258" spans="1:5" s="103" customFormat="1" hidden="1" x14ac:dyDescent="0.35">
      <c r="A258" s="126">
        <v>22357</v>
      </c>
      <c r="B258" s="104">
        <v>300515</v>
      </c>
      <c r="C258" s="103" t="s">
        <v>149</v>
      </c>
      <c r="D258" s="126"/>
      <c r="E258" s="103">
        <f>VLOOKUP(A258,'[1]JUNIO 16'!$A:$D,4,0)</f>
        <v>42</v>
      </c>
    </row>
    <row r="259" spans="1:5" s="103" customFormat="1" hidden="1" x14ac:dyDescent="0.35">
      <c r="A259" s="126">
        <v>22358</v>
      </c>
      <c r="B259" s="104">
        <v>300516</v>
      </c>
      <c r="C259" s="103" t="s">
        <v>150</v>
      </c>
      <c r="D259" s="126"/>
      <c r="E259" s="103">
        <f>VLOOKUP(A259,'[1]JUNIO 16'!$A:$D,4,0)</f>
        <v>69</v>
      </c>
    </row>
    <row r="260" spans="1:5" s="103" customFormat="1" hidden="1" x14ac:dyDescent="0.35">
      <c r="A260" s="126">
        <v>23210</v>
      </c>
      <c r="B260" s="104">
        <v>310292</v>
      </c>
      <c r="C260" s="103" t="s">
        <v>369</v>
      </c>
      <c r="D260" s="126"/>
      <c r="E260" s="103">
        <f>VLOOKUP(A260,'[1]JUNIO 16'!$A:$D,4,0)</f>
        <v>18</v>
      </c>
    </row>
    <row r="261" spans="1:5" s="103" customFormat="1" hidden="1" x14ac:dyDescent="0.35">
      <c r="A261" s="126">
        <v>23211</v>
      </c>
      <c r="B261" s="104">
        <v>310293</v>
      </c>
      <c r="C261" s="103" t="s">
        <v>366</v>
      </c>
      <c r="D261" s="126"/>
      <c r="E261" s="103">
        <f>VLOOKUP(A261,'[1]JUNIO 16'!$A:$D,4,0)</f>
        <v>18</v>
      </c>
    </row>
    <row r="262" spans="1:5" s="103" customFormat="1" hidden="1" x14ac:dyDescent="0.35">
      <c r="A262" s="126">
        <v>23212</v>
      </c>
      <c r="B262" s="104">
        <v>310294</v>
      </c>
      <c r="C262" s="103" t="s">
        <v>367</v>
      </c>
      <c r="D262" s="126"/>
      <c r="E262" s="103">
        <f>VLOOKUP(A262,'[1]JUNIO 16'!$A:$D,4,0)</f>
        <v>53</v>
      </c>
    </row>
    <row r="263" spans="1:5" s="103" customFormat="1" hidden="1" x14ac:dyDescent="0.35">
      <c r="A263" s="126">
        <v>30116</v>
      </c>
      <c r="B263" s="104">
        <v>310575</v>
      </c>
      <c r="C263" s="103" t="s">
        <v>368</v>
      </c>
      <c r="D263" s="126"/>
      <c r="E263" s="103">
        <f>VLOOKUP(A263,'[1]JUNIO 16'!$A:$D,4,0)</f>
        <v>3</v>
      </c>
    </row>
    <row r="264" spans="1:5" s="103" customFormat="1" hidden="1" x14ac:dyDescent="0.35">
      <c r="A264" s="126">
        <v>31496</v>
      </c>
      <c r="B264" s="104">
        <v>301361</v>
      </c>
      <c r="C264" s="103" t="s">
        <v>372</v>
      </c>
      <c r="D264" s="126"/>
      <c r="E264" s="103">
        <f>VLOOKUP(A264,'[1]JUNIO 16'!$A:$D,4,0)</f>
        <v>6</v>
      </c>
    </row>
    <row r="265" spans="1:5" s="103" customFormat="1" hidden="1" x14ac:dyDescent="0.35">
      <c r="A265" s="126">
        <v>23220</v>
      </c>
      <c r="B265" s="104">
        <v>301350</v>
      </c>
      <c r="C265" s="103" t="s">
        <v>371</v>
      </c>
      <c r="D265" s="126"/>
      <c r="E265" s="103">
        <f>VLOOKUP(A265,'[1]JUNIO 16'!$A:$D,4,0)</f>
        <v>7</v>
      </c>
    </row>
    <row r="266" spans="1:5" s="103" customFormat="1" hidden="1" x14ac:dyDescent="0.35">
      <c r="A266" s="126">
        <v>23222</v>
      </c>
      <c r="B266" s="104">
        <v>301353</v>
      </c>
      <c r="C266" s="103" t="s">
        <v>373</v>
      </c>
      <c r="D266" s="126"/>
      <c r="E266" s="103">
        <f>VLOOKUP(A266,'[1]JUNIO 16'!$A:$D,4,0)</f>
        <v>4</v>
      </c>
    </row>
    <row r="267" spans="1:5" s="103" customFormat="1" hidden="1" x14ac:dyDescent="0.35">
      <c r="A267" s="126">
        <v>23225</v>
      </c>
      <c r="B267" s="104">
        <v>301356</v>
      </c>
      <c r="C267" s="103" t="s">
        <v>374</v>
      </c>
      <c r="D267" s="126"/>
      <c r="E267" s="103">
        <f>VLOOKUP(A267,'[1]JUNIO 16'!$A:$D,4,0)</f>
        <v>5</v>
      </c>
    </row>
    <row r="268" spans="1:5" s="103" customFormat="1" hidden="1" x14ac:dyDescent="0.35">
      <c r="A268" s="126">
        <v>26592</v>
      </c>
      <c r="B268" s="104">
        <v>301359</v>
      </c>
      <c r="C268" s="103" t="s">
        <v>375</v>
      </c>
      <c r="D268" s="126"/>
      <c r="E268" s="103">
        <f>VLOOKUP(A268,'[1]JUNIO 16'!$A:$D,4,0)</f>
        <v>7</v>
      </c>
    </row>
    <row r="269" spans="1:5" s="103" customFormat="1" hidden="1" x14ac:dyDescent="0.35">
      <c r="A269" s="126">
        <v>23228</v>
      </c>
      <c r="B269" s="104">
        <v>301360</v>
      </c>
      <c r="C269" s="103" t="s">
        <v>376</v>
      </c>
      <c r="D269" s="126"/>
      <c r="E269" s="103">
        <f>VLOOKUP(A269,'[1]JUNIO 16'!$A:$D,4,0)</f>
        <v>9</v>
      </c>
    </row>
    <row r="270" spans="1:5" s="103" customFormat="1" hidden="1" x14ac:dyDescent="0.35">
      <c r="A270" s="126">
        <v>23301</v>
      </c>
      <c r="B270" s="104">
        <v>301534</v>
      </c>
      <c r="C270" s="103" t="s">
        <v>401</v>
      </c>
      <c r="D270" s="126"/>
      <c r="E270" s="103">
        <f>VLOOKUP(A270,'[1]JUNIO 16'!$A:$D,4,0)</f>
        <v>54</v>
      </c>
    </row>
    <row r="271" spans="1:5" s="103" customFormat="1" hidden="1" x14ac:dyDescent="0.35">
      <c r="A271" s="126">
        <v>63249</v>
      </c>
      <c r="B271" s="104">
        <v>317570</v>
      </c>
      <c r="C271" s="103" t="s">
        <v>432</v>
      </c>
      <c r="D271" s="126"/>
      <c r="E271" s="103">
        <f>VLOOKUP(A271,'[1]JUNIO 16'!$A:$D,4,0)</f>
        <v>11</v>
      </c>
    </row>
    <row r="272" spans="1:5" s="103" customFormat="1" hidden="1" x14ac:dyDescent="0.35">
      <c r="A272" s="126">
        <v>63248</v>
      </c>
      <c r="B272" s="104">
        <v>317571</v>
      </c>
      <c r="C272" s="103" t="s">
        <v>433</v>
      </c>
      <c r="D272" s="126"/>
      <c r="E272" s="103">
        <f>VLOOKUP(A272,'[1]JUNIO 16'!$A:$D,4,0)</f>
        <v>45</v>
      </c>
    </row>
    <row r="273" spans="1:5" s="103" customFormat="1" hidden="1" x14ac:dyDescent="0.35">
      <c r="A273" s="126">
        <v>78591</v>
      </c>
      <c r="B273" s="104">
        <v>317583</v>
      </c>
      <c r="C273" s="103" t="s">
        <v>434</v>
      </c>
      <c r="D273" s="126"/>
      <c r="E273" s="103">
        <f>VLOOKUP(A273,'[1]JUNIO 16'!$A:$D,4,0)</f>
        <v>43</v>
      </c>
    </row>
    <row r="274" spans="1:5" s="103" customFormat="1" hidden="1" x14ac:dyDescent="0.35">
      <c r="A274" s="126">
        <v>23224</v>
      </c>
      <c r="B274" s="104">
        <v>301354</v>
      </c>
      <c r="C274" s="103" t="s">
        <v>370</v>
      </c>
      <c r="D274" s="126"/>
      <c r="E274" s="103">
        <f>VLOOKUP(A274,'[1]JUNIO 16'!$A:$D,4,0)</f>
        <v>57</v>
      </c>
    </row>
    <row r="275" spans="1:5" s="103" customFormat="1" hidden="1" x14ac:dyDescent="0.35">
      <c r="A275" s="126">
        <v>31479</v>
      </c>
      <c r="B275" s="104">
        <v>317575</v>
      </c>
      <c r="C275" s="103" t="s">
        <v>423</v>
      </c>
      <c r="D275" s="126"/>
      <c r="E275" s="103">
        <f>VLOOKUP(A275,'[1]JUNIO 16'!$A:$D,4,0)</f>
        <v>19</v>
      </c>
    </row>
    <row r="276" spans="1:5" s="103" customFormat="1" hidden="1" x14ac:dyDescent="0.35">
      <c r="A276" s="126">
        <v>65925</v>
      </c>
      <c r="B276" s="104">
        <v>317584</v>
      </c>
      <c r="C276" s="103" t="s">
        <v>424</v>
      </c>
      <c r="D276" s="126"/>
      <c r="E276" s="103">
        <f>VLOOKUP(A276,'[1]JUNIO 16'!$A:$D,4,0)</f>
        <v>19</v>
      </c>
    </row>
    <row r="277" spans="1:5" s="103" customFormat="1" hidden="1" x14ac:dyDescent="0.35">
      <c r="A277" s="126">
        <v>65924</v>
      </c>
      <c r="B277" s="104">
        <v>317585</v>
      </c>
      <c r="C277" s="103" t="s">
        <v>425</v>
      </c>
      <c r="D277" s="126"/>
      <c r="E277" s="103">
        <f>VLOOKUP(A277,'[1]JUNIO 16'!$A:$D,4,0)</f>
        <v>35</v>
      </c>
    </row>
    <row r="278" spans="1:5" s="103" customFormat="1" hidden="1" x14ac:dyDescent="0.35">
      <c r="A278" s="126">
        <v>78602</v>
      </c>
      <c r="B278" s="104">
        <v>320971</v>
      </c>
      <c r="C278" s="103" t="s">
        <v>421</v>
      </c>
      <c r="D278" s="126"/>
      <c r="E278" s="103">
        <f>VLOOKUP(A278,'[1]JUNIO 16'!$A:$D,4,0)</f>
        <v>14</v>
      </c>
    </row>
    <row r="279" spans="1:5" s="103" customFormat="1" hidden="1" x14ac:dyDescent="0.35">
      <c r="A279" s="88">
        <v>23257</v>
      </c>
      <c r="B279" s="90">
        <v>310310</v>
      </c>
      <c r="C279" s="75" t="s">
        <v>377</v>
      </c>
      <c r="D279" s="88">
        <v>1</v>
      </c>
      <c r="E279" s="103">
        <f>VLOOKUP(A279,'[1]JUNIO 16'!$A:$D,4,0)</f>
        <v>70</v>
      </c>
    </row>
    <row r="280" spans="1:5" s="103" customFormat="1" hidden="1" x14ac:dyDescent="0.35">
      <c r="A280" s="126">
        <v>23258</v>
      </c>
      <c r="B280" s="104">
        <v>301485</v>
      </c>
      <c r="C280" s="103" t="s">
        <v>378</v>
      </c>
      <c r="D280" s="126"/>
      <c r="E280" s="103">
        <f>VLOOKUP(A280,'[1]JUNIO 16'!$A:$D,4,0)</f>
        <v>19</v>
      </c>
    </row>
    <row r="281" spans="1:5" s="103" customFormat="1" hidden="1" x14ac:dyDescent="0.35">
      <c r="A281" s="126">
        <v>23259</v>
      </c>
      <c r="B281" s="104">
        <v>301455</v>
      </c>
      <c r="C281" s="103" t="s">
        <v>379</v>
      </c>
      <c r="D281" s="126"/>
      <c r="E281" s="103">
        <f>VLOOKUP(A281,'[1]JUNIO 16'!$A:$D,4,0)</f>
        <v>15</v>
      </c>
    </row>
    <row r="282" spans="1:5" s="103" customFormat="1" hidden="1" x14ac:dyDescent="0.35">
      <c r="A282" s="126">
        <v>23262</v>
      </c>
      <c r="B282" s="104">
        <v>301461</v>
      </c>
      <c r="C282" s="103" t="s">
        <v>380</v>
      </c>
      <c r="D282" s="126"/>
      <c r="E282" s="103" t="e">
        <f>VLOOKUP(A282,'[1]JUNIO 16'!$A:$D,4,0)</f>
        <v>#N/A</v>
      </c>
    </row>
    <row r="283" spans="1:5" s="103" customFormat="1" hidden="1" x14ac:dyDescent="0.35">
      <c r="A283" s="126">
        <v>23260</v>
      </c>
      <c r="B283" s="104">
        <v>301457</v>
      </c>
      <c r="C283" s="103" t="s">
        <v>381</v>
      </c>
      <c r="D283" s="126"/>
      <c r="E283" s="103">
        <f>VLOOKUP(A283,'[1]JUNIO 16'!$A:$D,4,0)</f>
        <v>74</v>
      </c>
    </row>
    <row r="284" spans="1:5" s="103" customFormat="1" hidden="1" x14ac:dyDescent="0.35">
      <c r="A284" s="126">
        <v>23261</v>
      </c>
      <c r="B284" s="104">
        <v>301459</v>
      </c>
      <c r="C284" s="103" t="s">
        <v>382</v>
      </c>
      <c r="D284" s="126"/>
      <c r="E284" s="103">
        <f>VLOOKUP(A284,'[1]JUNIO 16'!$A:$D,4,0)</f>
        <v>6</v>
      </c>
    </row>
    <row r="285" spans="1:5" s="103" customFormat="1" hidden="1" x14ac:dyDescent="0.35">
      <c r="A285" s="126">
        <v>23264</v>
      </c>
      <c r="B285" s="104">
        <v>301463</v>
      </c>
      <c r="C285" s="103" t="s">
        <v>383</v>
      </c>
      <c r="D285" s="126"/>
      <c r="E285" s="103">
        <f>VLOOKUP(A285,'[1]JUNIO 16'!$A:$D,4,0)</f>
        <v>1</v>
      </c>
    </row>
    <row r="286" spans="1:5" s="103" customFormat="1" hidden="1" x14ac:dyDescent="0.35">
      <c r="A286" s="126">
        <v>26627</v>
      </c>
      <c r="B286" s="104">
        <v>301469</v>
      </c>
      <c r="C286" s="103" t="s">
        <v>384</v>
      </c>
      <c r="D286" s="126"/>
      <c r="E286" s="103">
        <f>VLOOKUP(A286,'[1]JUNIO 16'!$A:$D,4,0)</f>
        <v>28</v>
      </c>
    </row>
    <row r="287" spans="1:5" s="103" customFormat="1" hidden="1" x14ac:dyDescent="0.35">
      <c r="A287" s="126">
        <v>36092</v>
      </c>
      <c r="B287" s="104">
        <v>306953</v>
      </c>
      <c r="C287" s="103" t="s">
        <v>385</v>
      </c>
      <c r="D287" s="126"/>
      <c r="E287" s="103" t="e">
        <f>VLOOKUP(A287,'[1]JUNIO 16'!$A:$D,4,0)</f>
        <v>#N/A</v>
      </c>
    </row>
    <row r="288" spans="1:5" s="103" customFormat="1" hidden="1" x14ac:dyDescent="0.35">
      <c r="A288" s="126">
        <v>23273</v>
      </c>
      <c r="B288" s="104">
        <v>310315</v>
      </c>
      <c r="C288" s="103" t="s">
        <v>386</v>
      </c>
      <c r="D288" s="126"/>
      <c r="E288" s="103">
        <f>VLOOKUP(A288,'[1]JUNIO 16'!$A:$D,4,0)</f>
        <v>65</v>
      </c>
    </row>
    <row r="289" spans="1:5" s="103" customFormat="1" hidden="1" x14ac:dyDescent="0.35">
      <c r="A289" s="126">
        <v>23270</v>
      </c>
      <c r="B289" s="104">
        <v>310314</v>
      </c>
      <c r="C289" s="103" t="s">
        <v>387</v>
      </c>
      <c r="D289" s="126"/>
      <c r="E289" s="103">
        <f>VLOOKUP(A289,'[1]JUNIO 16'!$A:$D,4,0)</f>
        <v>75</v>
      </c>
    </row>
    <row r="290" spans="1:5" s="103" customFormat="1" hidden="1" x14ac:dyDescent="0.35">
      <c r="A290" s="126">
        <v>23271</v>
      </c>
      <c r="B290" s="104">
        <v>301476</v>
      </c>
      <c r="C290" s="103" t="s">
        <v>388</v>
      </c>
      <c r="D290" s="126"/>
      <c r="E290" s="103">
        <f>VLOOKUP(A290,'[1]JUNIO 16'!$A:$D,4,0)</f>
        <v>86</v>
      </c>
    </row>
    <row r="291" spans="1:5" s="103" customFormat="1" hidden="1" x14ac:dyDescent="0.35">
      <c r="A291" s="126">
        <v>23275</v>
      </c>
      <c r="B291" s="104">
        <v>310316</v>
      </c>
      <c r="C291" s="103" t="s">
        <v>389</v>
      </c>
      <c r="D291" s="126"/>
      <c r="E291" s="103">
        <f>VLOOKUP(A291,'[1]JUNIO 16'!$A:$D,4,0)</f>
        <v>22</v>
      </c>
    </row>
    <row r="292" spans="1:5" s="103" customFormat="1" hidden="1" x14ac:dyDescent="0.35">
      <c r="A292" s="126">
        <v>23274</v>
      </c>
      <c r="B292" s="104">
        <v>301480</v>
      </c>
      <c r="C292" s="103" t="s">
        <v>390</v>
      </c>
      <c r="D292" s="126"/>
      <c r="E292" s="103">
        <f>VLOOKUP(A292,'[1]JUNIO 16'!$A:$D,4,0)</f>
        <v>18</v>
      </c>
    </row>
    <row r="293" spans="1:5" s="103" customFormat="1" hidden="1" x14ac:dyDescent="0.35">
      <c r="A293" s="126">
        <v>158516</v>
      </c>
      <c r="B293" s="104">
        <v>353759</v>
      </c>
      <c r="C293" s="103" t="s">
        <v>391</v>
      </c>
      <c r="D293" s="126"/>
      <c r="E293" s="103">
        <f>VLOOKUP(A293,'[1]JUNIO 16'!$A:$D,4,0)</f>
        <v>79</v>
      </c>
    </row>
    <row r="294" spans="1:5" s="103" customFormat="1" hidden="1" x14ac:dyDescent="0.35">
      <c r="A294" s="88">
        <v>158515</v>
      </c>
      <c r="B294" s="90">
        <v>353758</v>
      </c>
      <c r="C294" s="75" t="s">
        <v>392</v>
      </c>
      <c r="D294" s="88">
        <v>2</v>
      </c>
      <c r="E294" s="103">
        <f>VLOOKUP(A294,'[1]JUNIO 16'!$A:$D,4,0)</f>
        <v>92</v>
      </c>
    </row>
    <row r="295" spans="1:5" s="103" customFormat="1" hidden="1" x14ac:dyDescent="0.35">
      <c r="A295" s="126">
        <v>23280</v>
      </c>
      <c r="B295" s="104">
        <v>301490</v>
      </c>
      <c r="C295" s="103" t="s">
        <v>393</v>
      </c>
      <c r="D295" s="126"/>
      <c r="E295" s="103">
        <f>VLOOKUP(A295,'[1]JUNIO 16'!$A:$D,4,0)</f>
        <v>36</v>
      </c>
    </row>
    <row r="296" spans="1:5" s="103" customFormat="1" hidden="1" x14ac:dyDescent="0.35">
      <c r="A296" s="126">
        <v>23284</v>
      </c>
      <c r="B296" s="104">
        <v>301495</v>
      </c>
      <c r="C296" s="103" t="s">
        <v>394</v>
      </c>
      <c r="D296" s="126"/>
      <c r="E296" s="103">
        <f>VLOOKUP(A296,'[1]JUNIO 16'!$A:$D,4,0)</f>
        <v>8</v>
      </c>
    </row>
    <row r="297" spans="1:5" s="103" customFormat="1" hidden="1" x14ac:dyDescent="0.35">
      <c r="A297" s="126">
        <v>23282</v>
      </c>
      <c r="B297" s="104">
        <v>310318</v>
      </c>
      <c r="C297" s="103" t="s">
        <v>395</v>
      </c>
      <c r="D297" s="126"/>
      <c r="E297" s="103">
        <f>VLOOKUP(A297,'[1]JUNIO 16'!$A:$D,4,0)</f>
        <v>14</v>
      </c>
    </row>
    <row r="298" spans="1:5" s="103" customFormat="1" hidden="1" x14ac:dyDescent="0.35">
      <c r="A298" s="126">
        <v>23285</v>
      </c>
      <c r="B298" s="104">
        <v>301497</v>
      </c>
      <c r="C298" s="103" t="s">
        <v>396</v>
      </c>
      <c r="D298" s="126"/>
      <c r="E298" s="103">
        <f>VLOOKUP(A298,'[1]JUNIO 16'!$A:$D,4,0)</f>
        <v>3</v>
      </c>
    </row>
    <row r="299" spans="1:5" s="103" customFormat="1" hidden="1" x14ac:dyDescent="0.35">
      <c r="A299" s="126">
        <v>23289</v>
      </c>
      <c r="B299" s="104">
        <v>301504</v>
      </c>
      <c r="C299" s="103" t="s">
        <v>397</v>
      </c>
      <c r="D299" s="126"/>
      <c r="E299" s="103">
        <f>VLOOKUP(A299,'[1]JUNIO 16'!$A:$D,4,0)</f>
        <v>59</v>
      </c>
    </row>
    <row r="300" spans="1:5" s="103" customFormat="1" hidden="1" x14ac:dyDescent="0.35">
      <c r="A300" s="126">
        <v>23295</v>
      </c>
      <c r="B300" s="104">
        <v>301510</v>
      </c>
      <c r="C300" s="103" t="s">
        <v>398</v>
      </c>
      <c r="D300" s="126"/>
      <c r="E300" s="103">
        <f>VLOOKUP(A300,'[1]JUNIO 16'!$A:$D,4,0)</f>
        <v>38</v>
      </c>
    </row>
    <row r="301" spans="1:5" s="103" customFormat="1" hidden="1" x14ac:dyDescent="0.35">
      <c r="A301" s="126">
        <v>59920</v>
      </c>
      <c r="B301" s="104">
        <v>317607</v>
      </c>
      <c r="C301" s="103" t="s">
        <v>411</v>
      </c>
      <c r="D301" s="126"/>
      <c r="E301" s="103">
        <f>VLOOKUP(A301,'[1]JUNIO 16'!$A:$D,4,0)</f>
        <v>13</v>
      </c>
    </row>
    <row r="302" spans="1:5" s="103" customFormat="1" hidden="1" x14ac:dyDescent="0.35">
      <c r="A302" s="126">
        <v>158518</v>
      </c>
      <c r="B302" s="104">
        <v>353761</v>
      </c>
      <c r="C302" s="103" t="s">
        <v>412</v>
      </c>
      <c r="D302" s="126"/>
      <c r="E302" s="103">
        <f>VLOOKUP(A302,'[1]JUNIO 16'!$A:$D,4,0)</f>
        <v>125</v>
      </c>
    </row>
    <row r="303" spans="1:5" s="103" customFormat="1" hidden="1" x14ac:dyDescent="0.35">
      <c r="A303" s="126">
        <v>23304</v>
      </c>
      <c r="B303" s="104">
        <v>310321</v>
      </c>
      <c r="C303" s="103" t="s">
        <v>402</v>
      </c>
      <c r="D303" s="126"/>
      <c r="E303" s="103">
        <f>VLOOKUP(A303,'[1]JUNIO 16'!$A:$D,4,0)</f>
        <v>74</v>
      </c>
    </row>
    <row r="304" spans="1:5" s="103" customFormat="1" hidden="1" x14ac:dyDescent="0.35">
      <c r="A304" s="126">
        <v>60297</v>
      </c>
      <c r="B304" s="104">
        <v>315504</v>
      </c>
      <c r="C304" s="103" t="s">
        <v>413</v>
      </c>
      <c r="D304" s="126"/>
      <c r="E304" s="103">
        <f>VLOOKUP(A304,'[1]JUNIO 16'!$A:$D,4,0)</f>
        <v>51</v>
      </c>
    </row>
    <row r="305" spans="1:5" s="103" customFormat="1" hidden="1" x14ac:dyDescent="0.35">
      <c r="A305" s="126">
        <v>59930</v>
      </c>
      <c r="B305" s="104">
        <v>316854</v>
      </c>
      <c r="C305" s="103" t="s">
        <v>414</v>
      </c>
      <c r="D305" s="126"/>
      <c r="E305" s="103">
        <f>VLOOKUP(A305,'[1]JUNIO 16'!$A:$D,4,0)</f>
        <v>20</v>
      </c>
    </row>
    <row r="306" spans="1:5" s="103" customFormat="1" hidden="1" x14ac:dyDescent="0.35">
      <c r="A306" s="126">
        <v>23311</v>
      </c>
      <c r="B306" s="104">
        <v>301541</v>
      </c>
      <c r="C306" s="103" t="s">
        <v>403</v>
      </c>
      <c r="D306" s="126"/>
      <c r="E306" s="103" t="e">
        <f>VLOOKUP(A306,'[1]JUNIO 16'!$A:$D,4,0)</f>
        <v>#N/A</v>
      </c>
    </row>
    <row r="307" spans="1:5" s="103" customFormat="1" hidden="1" x14ac:dyDescent="0.35">
      <c r="A307" s="126">
        <v>158519</v>
      </c>
      <c r="B307" s="104">
        <v>353762</v>
      </c>
      <c r="C307" s="103" t="s">
        <v>415</v>
      </c>
      <c r="D307" s="126"/>
      <c r="E307" s="103">
        <f>VLOOKUP(A307,'[1]JUNIO 16'!$A:$D,4,0)</f>
        <v>96</v>
      </c>
    </row>
    <row r="308" spans="1:5" s="103" customFormat="1" hidden="1" x14ac:dyDescent="0.35">
      <c r="A308" s="126">
        <v>23309</v>
      </c>
      <c r="B308" s="104">
        <v>301540</v>
      </c>
      <c r="C308" s="103" t="s">
        <v>404</v>
      </c>
      <c r="D308" s="126"/>
      <c r="E308" s="103" t="e">
        <f>VLOOKUP(A308,'[1]JUNIO 16'!$A:$D,4,0)</f>
        <v>#N/A</v>
      </c>
    </row>
    <row r="309" spans="1:5" s="103" customFormat="1" hidden="1" x14ac:dyDescent="0.35">
      <c r="A309" s="126">
        <v>75327</v>
      </c>
      <c r="B309" s="104">
        <v>317610</v>
      </c>
      <c r="C309" s="103" t="s">
        <v>417</v>
      </c>
      <c r="D309" s="126"/>
      <c r="E309" s="103">
        <f>VLOOKUP(A309,'[1]JUNIO 16'!$A:$D,4,0)</f>
        <v>9</v>
      </c>
    </row>
    <row r="310" spans="1:5" s="103" customFormat="1" hidden="1" x14ac:dyDescent="0.35">
      <c r="A310" s="126">
        <v>23315</v>
      </c>
      <c r="B310" s="104">
        <v>301545</v>
      </c>
      <c r="C310" s="103" t="s">
        <v>405</v>
      </c>
      <c r="D310" s="126"/>
      <c r="E310" s="103">
        <f>VLOOKUP(A310,'[1]JUNIO 16'!$A:$D,4,0)</f>
        <v>4</v>
      </c>
    </row>
    <row r="311" spans="1:5" s="103" customFormat="1" hidden="1" x14ac:dyDescent="0.35">
      <c r="A311" s="126">
        <v>23316</v>
      </c>
      <c r="B311" s="104">
        <v>319343</v>
      </c>
      <c r="C311" s="103" t="s">
        <v>419</v>
      </c>
      <c r="D311" s="126"/>
      <c r="E311" s="103">
        <f>VLOOKUP(A311,'[1]JUNIO 16'!$A:$D,4,0)</f>
        <v>14</v>
      </c>
    </row>
    <row r="312" spans="1:5" s="103" customFormat="1" hidden="1" x14ac:dyDescent="0.35">
      <c r="A312" s="126">
        <v>23313</v>
      </c>
      <c r="B312" s="104">
        <v>301542</v>
      </c>
      <c r="C312" s="103" t="s">
        <v>406</v>
      </c>
      <c r="D312" s="126"/>
      <c r="E312" s="103">
        <f>VLOOKUP(A312,'[1]JUNIO 16'!$A:$D,4,0)</f>
        <v>7</v>
      </c>
    </row>
    <row r="313" spans="1:5" s="103" customFormat="1" hidden="1" x14ac:dyDescent="0.35">
      <c r="A313" s="126">
        <v>59933</v>
      </c>
      <c r="B313" s="104">
        <v>316836</v>
      </c>
      <c r="C313" s="103" t="s">
        <v>416</v>
      </c>
      <c r="D313" s="126"/>
      <c r="E313" s="103">
        <f>VLOOKUP(A313,'[1]JUNIO 16'!$A:$D,4,0)</f>
        <v>34</v>
      </c>
    </row>
    <row r="314" spans="1:5" s="103" customFormat="1" hidden="1" x14ac:dyDescent="0.35">
      <c r="A314" s="126">
        <v>131781</v>
      </c>
      <c r="B314" s="104">
        <v>0</v>
      </c>
      <c r="C314" s="103" t="s">
        <v>400</v>
      </c>
      <c r="D314" s="126"/>
      <c r="E314" s="103" t="e">
        <f>VLOOKUP(A314,'[1]JUNIO 16'!$A:$D,4,0)</f>
        <v>#N/A</v>
      </c>
    </row>
    <row r="315" spans="1:5" s="103" customFormat="1" hidden="1" x14ac:dyDescent="0.35">
      <c r="A315" s="126">
        <v>79384</v>
      </c>
      <c r="B315" s="104">
        <v>334744</v>
      </c>
      <c r="C315" s="103" t="s">
        <v>420</v>
      </c>
      <c r="D315" s="126"/>
      <c r="E315" s="103">
        <f>VLOOKUP(A315,'[1]JUNIO 16'!$A:$D,4,0)</f>
        <v>28</v>
      </c>
    </row>
    <row r="316" spans="1:5" s="103" customFormat="1" hidden="1" x14ac:dyDescent="0.35">
      <c r="A316" s="126">
        <v>23317</v>
      </c>
      <c r="B316" s="104">
        <v>310323</v>
      </c>
      <c r="C316" s="103" t="s">
        <v>407</v>
      </c>
      <c r="D316" s="126"/>
      <c r="E316" s="103">
        <f>VLOOKUP(A316,'[1]JUNIO 16'!$A:$D,4,0)</f>
        <v>19</v>
      </c>
    </row>
    <row r="317" spans="1:5" s="103" customFormat="1" hidden="1" x14ac:dyDescent="0.35">
      <c r="A317" s="126">
        <v>59936</v>
      </c>
      <c r="B317" s="104">
        <v>316837</v>
      </c>
      <c r="C317" s="103" t="s">
        <v>418</v>
      </c>
      <c r="D317" s="126"/>
      <c r="E317" s="103">
        <f>VLOOKUP(A317,'[1]JUNIO 16'!$A:$D,4,0)</f>
        <v>29</v>
      </c>
    </row>
    <row r="318" spans="1:5" s="103" customFormat="1" hidden="1" x14ac:dyDescent="0.35">
      <c r="A318" s="126">
        <v>23319</v>
      </c>
      <c r="B318" s="104">
        <v>310324</v>
      </c>
      <c r="C318" s="103" t="s">
        <v>408</v>
      </c>
      <c r="D318" s="126"/>
      <c r="E318" s="103">
        <f>VLOOKUP(A318,'[1]JUNIO 16'!$A:$D,4,0)</f>
        <v>36</v>
      </c>
    </row>
    <row r="319" spans="1:5" s="103" customFormat="1" hidden="1" x14ac:dyDescent="0.35">
      <c r="A319" s="126">
        <v>87990</v>
      </c>
      <c r="B319" s="104">
        <v>349771</v>
      </c>
      <c r="C319" s="103" t="s">
        <v>409</v>
      </c>
      <c r="D319" s="126"/>
      <c r="E319" s="103">
        <f>VLOOKUP(A319,'[1]JUNIO 16'!$A:$D,4,0)</f>
        <v>4</v>
      </c>
    </row>
    <row r="320" spans="1:5" s="103" customFormat="1" hidden="1" x14ac:dyDescent="0.35">
      <c r="A320" s="126">
        <v>23321</v>
      </c>
      <c r="B320" s="104">
        <v>310325</v>
      </c>
      <c r="C320" s="103" t="s">
        <v>410</v>
      </c>
      <c r="D320" s="126"/>
      <c r="E320" s="103">
        <f>VLOOKUP(A320,'[1]JUNIO 16'!$A:$D,4,0)</f>
        <v>12</v>
      </c>
    </row>
    <row r="321" spans="1:5" s="103" customFormat="1" hidden="1" x14ac:dyDescent="0.35">
      <c r="A321" s="126">
        <v>144387</v>
      </c>
      <c r="B321" s="104">
        <v>352727</v>
      </c>
      <c r="C321" s="103" t="s">
        <v>399</v>
      </c>
      <c r="D321" s="126"/>
      <c r="E321" s="103">
        <f>VLOOKUP(A321,'[1]JUNIO 16'!$A:$D,4,0)</f>
        <v>12</v>
      </c>
    </row>
    <row r="322" spans="1:5" s="103" customFormat="1" hidden="1" x14ac:dyDescent="0.35">
      <c r="A322" s="88">
        <v>391410</v>
      </c>
      <c r="B322" s="90">
        <v>0</v>
      </c>
      <c r="C322" s="75" t="s">
        <v>117</v>
      </c>
      <c r="D322" s="88">
        <v>1</v>
      </c>
      <c r="E322" s="103">
        <f>VLOOKUP(A322,'[1]JUNIO 16'!$A:$D,4,0)</f>
        <v>95</v>
      </c>
    </row>
    <row r="323" spans="1:5" s="103" customFormat="1" hidden="1" x14ac:dyDescent="0.35">
      <c r="A323" s="126">
        <v>52694</v>
      </c>
      <c r="B323" s="104">
        <v>0</v>
      </c>
      <c r="C323" s="103" t="s">
        <v>151</v>
      </c>
      <c r="D323" s="126"/>
      <c r="E323" s="103">
        <f>VLOOKUP(A323,'[1]JUNIO 16'!$A:$D,4,0)</f>
        <v>21</v>
      </c>
    </row>
    <row r="324" spans="1:5" s="103" customFormat="1" hidden="1" x14ac:dyDescent="0.35">
      <c r="A324" s="88">
        <v>107205</v>
      </c>
      <c r="B324" s="90">
        <v>336699</v>
      </c>
      <c r="C324" s="75" t="s">
        <v>182</v>
      </c>
      <c r="D324" s="88">
        <v>1</v>
      </c>
      <c r="E324" s="103">
        <f>VLOOKUP(A324,'[1]JUNIO 16'!$A:$D,4,0)</f>
        <v>38</v>
      </c>
    </row>
    <row r="325" spans="1:5" s="103" customFormat="1" hidden="1" x14ac:dyDescent="0.35">
      <c r="A325" s="88">
        <v>107206</v>
      </c>
      <c r="B325" s="90">
        <v>336714</v>
      </c>
      <c r="C325" s="75" t="s">
        <v>183</v>
      </c>
      <c r="D325" s="88">
        <v>1</v>
      </c>
      <c r="E325" s="103">
        <f>VLOOKUP(A325,'[1]JUNIO 16'!$A:$D,4,0)</f>
        <v>53</v>
      </c>
    </row>
    <row r="326" spans="1:5" s="103" customFormat="1" hidden="1" x14ac:dyDescent="0.35">
      <c r="A326" s="88">
        <v>107207</v>
      </c>
      <c r="B326" s="90">
        <v>336715</v>
      </c>
      <c r="C326" s="75" t="s">
        <v>184</v>
      </c>
      <c r="D326" s="88">
        <v>1</v>
      </c>
      <c r="E326" s="103">
        <f>VLOOKUP(A326,'[1]JUNIO 16'!$A:$D,4,0)</f>
        <v>52</v>
      </c>
    </row>
    <row r="327" spans="1:5" s="103" customFormat="1" hidden="1" x14ac:dyDescent="0.35">
      <c r="A327" s="126">
        <v>51661</v>
      </c>
      <c r="B327" s="104">
        <v>317597</v>
      </c>
      <c r="C327" s="103" t="s">
        <v>152</v>
      </c>
      <c r="D327" s="126"/>
      <c r="E327" s="103">
        <f>VLOOKUP(A327,'[1]JUNIO 16'!$A:$D,4,0)</f>
        <v>2</v>
      </c>
    </row>
    <row r="328" spans="1:5" s="103" customFormat="1" hidden="1" x14ac:dyDescent="0.35">
      <c r="A328" s="126">
        <v>51662</v>
      </c>
      <c r="B328" s="104">
        <v>317598</v>
      </c>
      <c r="C328" s="103" t="s">
        <v>153</v>
      </c>
      <c r="D328" s="126"/>
      <c r="E328" s="103">
        <f>VLOOKUP(A328,'[1]JUNIO 16'!$A:$D,4,0)</f>
        <v>5</v>
      </c>
    </row>
    <row r="329" spans="1:5" s="103" customFormat="1" hidden="1" x14ac:dyDescent="0.35">
      <c r="A329" s="88">
        <v>107201</v>
      </c>
      <c r="B329" s="90">
        <v>336701</v>
      </c>
      <c r="C329" s="75" t="s">
        <v>185</v>
      </c>
      <c r="D329" s="88">
        <v>1</v>
      </c>
      <c r="E329" s="103">
        <f>VLOOKUP(A329,'[1]JUNIO 16'!$A:$D,4,0)</f>
        <v>5</v>
      </c>
    </row>
    <row r="330" spans="1:5" s="103" customFormat="1" hidden="1" x14ac:dyDescent="0.35">
      <c r="A330" s="88">
        <v>107202</v>
      </c>
      <c r="B330" s="90">
        <v>336716</v>
      </c>
      <c r="C330" s="75" t="s">
        <v>186</v>
      </c>
      <c r="D330" s="88">
        <v>1</v>
      </c>
      <c r="E330" s="103">
        <f>VLOOKUP(A330,'[1]JUNIO 16'!$A:$D,4,0)</f>
        <v>5</v>
      </c>
    </row>
    <row r="331" spans="1:5" s="103" customFormat="1" hidden="1" x14ac:dyDescent="0.35">
      <c r="A331" s="88">
        <v>107203</v>
      </c>
      <c r="B331" s="90">
        <v>336712</v>
      </c>
      <c r="C331" s="75" t="s">
        <v>187</v>
      </c>
      <c r="D331" s="88">
        <v>1</v>
      </c>
      <c r="E331" s="103">
        <f>VLOOKUP(A331,'[1]JUNIO 16'!$A:$D,4,0)</f>
        <v>7</v>
      </c>
    </row>
    <row r="332" spans="1:5" s="103" customFormat="1" hidden="1" x14ac:dyDescent="0.35">
      <c r="A332" s="126">
        <v>107204</v>
      </c>
      <c r="B332" s="104">
        <v>336713</v>
      </c>
      <c r="C332" s="103" t="s">
        <v>188</v>
      </c>
      <c r="D332" s="126"/>
      <c r="E332" s="103">
        <f>VLOOKUP(A332,'[1]JUNIO 16'!$A:$D,4,0)</f>
        <v>7</v>
      </c>
    </row>
    <row r="333" spans="1:5" s="103" customFormat="1" hidden="1" x14ac:dyDescent="0.35">
      <c r="A333" s="126">
        <v>107756</v>
      </c>
      <c r="B333" s="104">
        <v>337115</v>
      </c>
      <c r="C333" s="103" t="s">
        <v>189</v>
      </c>
      <c r="D333" s="126"/>
      <c r="E333" s="103">
        <f>VLOOKUP(A333,'[1]JUNIO 16'!$A:$D,4,0)</f>
        <v>4</v>
      </c>
    </row>
    <row r="334" spans="1:5" s="103" customFormat="1" hidden="1" x14ac:dyDescent="0.35">
      <c r="A334" s="88">
        <v>25811</v>
      </c>
      <c r="B334" s="90">
        <v>310033</v>
      </c>
      <c r="C334" s="75" t="s">
        <v>191</v>
      </c>
      <c r="D334" s="88">
        <v>1</v>
      </c>
      <c r="E334" s="103">
        <f>VLOOKUP(A334,'[1]JUNIO 16'!$A:$D,4,0)</f>
        <v>5</v>
      </c>
    </row>
    <row r="335" spans="1:5" s="103" customFormat="1" hidden="1" x14ac:dyDescent="0.35">
      <c r="A335" s="88">
        <v>107753</v>
      </c>
      <c r="B335" s="90">
        <v>337084</v>
      </c>
      <c r="C335" s="75" t="s">
        <v>190</v>
      </c>
      <c r="D335" s="88">
        <v>1</v>
      </c>
      <c r="E335" s="103">
        <f>VLOOKUP(A335,'[1]JUNIO 16'!$A:$D,4,0)</f>
        <v>6</v>
      </c>
    </row>
    <row r="336" spans="1:5" s="103" customFormat="1" hidden="1" x14ac:dyDescent="0.35">
      <c r="A336" s="88">
        <v>167938</v>
      </c>
      <c r="B336" s="90">
        <v>357273</v>
      </c>
      <c r="C336" s="75" t="s">
        <v>192</v>
      </c>
      <c r="D336" s="88">
        <v>1</v>
      </c>
      <c r="E336" s="103">
        <f>VLOOKUP(A336,'[1]JUNIO 16'!$A:$D,4,0)</f>
        <v>9</v>
      </c>
    </row>
    <row r="337" spans="1:5" s="103" customFormat="1" hidden="1" x14ac:dyDescent="0.35">
      <c r="A337" s="126">
        <v>32544</v>
      </c>
      <c r="B337" s="104">
        <v>310647</v>
      </c>
      <c r="C337" s="103" t="s">
        <v>193</v>
      </c>
      <c r="D337" s="126"/>
      <c r="E337" s="103">
        <f>VLOOKUP(A337,'[1]JUNIO 16'!$A:$D,4,0)</f>
        <v>3</v>
      </c>
    </row>
    <row r="338" spans="1:5" s="103" customFormat="1" hidden="1" x14ac:dyDescent="0.35">
      <c r="A338" s="126">
        <v>32545</v>
      </c>
      <c r="B338" s="104">
        <v>310648</v>
      </c>
      <c r="C338" s="103" t="s">
        <v>194</v>
      </c>
      <c r="D338" s="126"/>
      <c r="E338" s="103">
        <f>VLOOKUP(A338,'[1]JUNIO 16'!$A:$D,4,0)</f>
        <v>3</v>
      </c>
    </row>
    <row r="339" spans="1:5" s="103" customFormat="1" hidden="1" x14ac:dyDescent="0.35">
      <c r="A339" s="126">
        <v>32546</v>
      </c>
      <c r="B339" s="104">
        <v>310649</v>
      </c>
      <c r="C339" s="103" t="s">
        <v>154</v>
      </c>
      <c r="D339" s="126"/>
      <c r="E339" s="103">
        <f>VLOOKUP(A339,'[1]JUNIO 16'!$A:$D,4,0)</f>
        <v>3</v>
      </c>
    </row>
    <row r="340" spans="1:5" s="103" customFormat="1" hidden="1" x14ac:dyDescent="0.35">
      <c r="A340" s="88">
        <v>139055</v>
      </c>
      <c r="B340" s="90">
        <v>351216</v>
      </c>
      <c r="C340" s="75" t="s">
        <v>155</v>
      </c>
      <c r="D340" s="88">
        <v>1</v>
      </c>
      <c r="E340" s="103">
        <f>VLOOKUP(A340,'[1]JUNIO 16'!$A:$D,4,0)</f>
        <v>11</v>
      </c>
    </row>
    <row r="341" spans="1:5" s="103" customFormat="1" hidden="1" x14ac:dyDescent="0.35">
      <c r="A341" s="88">
        <v>139057</v>
      </c>
      <c r="B341" s="90">
        <v>351218</v>
      </c>
      <c r="C341" s="75" t="s">
        <v>156</v>
      </c>
      <c r="D341" s="88">
        <v>1</v>
      </c>
      <c r="E341" s="103">
        <f>VLOOKUP(A341,'[1]JUNIO 16'!$A:$D,4,0)</f>
        <v>10</v>
      </c>
    </row>
    <row r="342" spans="1:5" s="103" customFormat="1" hidden="1" x14ac:dyDescent="0.35">
      <c r="A342" s="126">
        <v>139056</v>
      </c>
      <c r="B342" s="104">
        <v>351217</v>
      </c>
      <c r="C342" s="103" t="s">
        <v>157</v>
      </c>
      <c r="D342" s="126"/>
      <c r="E342" s="103">
        <f>VLOOKUP(A342,'[1]JUNIO 16'!$A:$D,4,0)</f>
        <v>2</v>
      </c>
    </row>
    <row r="343" spans="1:5" s="103" customFormat="1" hidden="1" x14ac:dyDescent="0.35">
      <c r="A343" s="126">
        <v>60813</v>
      </c>
      <c r="B343" s="104">
        <v>317603</v>
      </c>
      <c r="C343" s="103" t="s">
        <v>158</v>
      </c>
      <c r="D343" s="126"/>
      <c r="E343" s="103" t="e">
        <f>VLOOKUP(A343,'[1]JUNIO 16'!$A:$D,4,0)</f>
        <v>#N/A</v>
      </c>
    </row>
    <row r="344" spans="1:5" s="103" customFormat="1" hidden="1" x14ac:dyDescent="0.35">
      <c r="A344" s="126">
        <v>60814</v>
      </c>
      <c r="B344" s="104">
        <v>317604</v>
      </c>
      <c r="C344" s="103" t="s">
        <v>159</v>
      </c>
      <c r="D344" s="126"/>
      <c r="E344" s="103">
        <f>VLOOKUP(A344,'[1]JUNIO 16'!$A:$D,4,0)</f>
        <v>4</v>
      </c>
    </row>
    <row r="345" spans="1:5" s="103" customFormat="1" hidden="1" x14ac:dyDescent="0.35">
      <c r="A345" s="126">
        <v>53201</v>
      </c>
      <c r="B345" s="104">
        <v>311006</v>
      </c>
      <c r="C345" s="103" t="s">
        <v>160</v>
      </c>
      <c r="D345" s="126"/>
      <c r="E345" s="103">
        <f>VLOOKUP(A345,'[1]JUNIO 16'!$A:$D,4,0)</f>
        <v>1</v>
      </c>
    </row>
    <row r="346" spans="1:5" s="103" customFormat="1" hidden="1" x14ac:dyDescent="0.35">
      <c r="A346" s="88">
        <v>145922</v>
      </c>
      <c r="B346" s="90">
        <v>353355</v>
      </c>
      <c r="C346" s="75" t="s">
        <v>355</v>
      </c>
      <c r="D346" s="88">
        <v>2</v>
      </c>
      <c r="E346" s="103">
        <f>VLOOKUP(A346,'[1]JUNIO 16'!$A:$D,4,0)</f>
        <v>168</v>
      </c>
    </row>
    <row r="347" spans="1:5" s="103" customFormat="1" hidden="1" x14ac:dyDescent="0.35">
      <c r="A347" s="88">
        <v>145925</v>
      </c>
      <c r="B347" s="90">
        <v>353357</v>
      </c>
      <c r="C347" s="75" t="s">
        <v>356</v>
      </c>
      <c r="D347" s="88">
        <v>1</v>
      </c>
      <c r="E347" s="103">
        <f>VLOOKUP(A347,'[1]JUNIO 16'!$A:$D,4,0)</f>
        <v>202</v>
      </c>
    </row>
    <row r="348" spans="1:5" s="103" customFormat="1" hidden="1" x14ac:dyDescent="0.35">
      <c r="A348" s="126">
        <v>167939</v>
      </c>
      <c r="B348" s="104">
        <v>356971</v>
      </c>
      <c r="C348" s="103" t="s">
        <v>161</v>
      </c>
      <c r="D348" s="126"/>
      <c r="E348" s="103">
        <f>VLOOKUP(A348,'[1]JUNIO 16'!$A:$D,4,0)</f>
        <v>10</v>
      </c>
    </row>
    <row r="349" spans="1:5" s="103" customFormat="1" hidden="1" x14ac:dyDescent="0.35">
      <c r="A349" s="88">
        <v>158717</v>
      </c>
      <c r="B349" s="90">
        <v>213431</v>
      </c>
      <c r="C349" s="75" t="s">
        <v>123</v>
      </c>
      <c r="D349" s="88">
        <v>1</v>
      </c>
      <c r="E349" s="103">
        <f>VLOOKUP(A349,'[1]JUNIO 16'!$A:$D,4,0)</f>
        <v>400</v>
      </c>
    </row>
    <row r="350" spans="1:5" s="103" customFormat="1" hidden="1" x14ac:dyDescent="0.35">
      <c r="A350" s="126">
        <v>22397</v>
      </c>
      <c r="B350" s="104">
        <v>301207</v>
      </c>
      <c r="C350" s="103" t="s">
        <v>163</v>
      </c>
      <c r="D350" s="126"/>
      <c r="E350" s="103">
        <f>VLOOKUP(A350,'[1]JUNIO 16'!$A:$D,4,0)</f>
        <v>24</v>
      </c>
    </row>
    <row r="351" spans="1:5" s="103" customFormat="1" hidden="1" x14ac:dyDescent="0.35">
      <c r="A351" s="88">
        <v>22398</v>
      </c>
      <c r="B351" s="90">
        <v>301208</v>
      </c>
      <c r="C351" s="75" t="s">
        <v>164</v>
      </c>
      <c r="D351" s="88">
        <v>1</v>
      </c>
      <c r="E351" s="103">
        <f>VLOOKUP(A351,'[1]JUNIO 16'!$A:$D,4,0)</f>
        <v>32</v>
      </c>
    </row>
    <row r="352" spans="1:5" s="103" customFormat="1" hidden="1" x14ac:dyDescent="0.35">
      <c r="A352" s="126">
        <v>169461</v>
      </c>
      <c r="B352" s="104">
        <v>358267</v>
      </c>
      <c r="C352" s="103" t="s">
        <v>165</v>
      </c>
      <c r="D352" s="126">
        <v>2</v>
      </c>
      <c r="E352" s="103">
        <f>VLOOKUP(A352,'[1]JUNIO 16'!$A:$D,4,0)</f>
        <v>37</v>
      </c>
    </row>
    <row r="353" spans="1:5" s="103" customFormat="1" hidden="1" x14ac:dyDescent="0.35">
      <c r="A353" s="126">
        <v>169460</v>
      </c>
      <c r="B353" s="104">
        <v>358266</v>
      </c>
      <c r="C353" s="103" t="s">
        <v>175</v>
      </c>
      <c r="D353" s="126">
        <v>2</v>
      </c>
      <c r="E353" s="103">
        <f>VLOOKUP(A353,'[1]JUNIO 16'!$A:$D,4,0)</f>
        <v>25</v>
      </c>
    </row>
    <row r="354" spans="1:5" s="103" customFormat="1" hidden="1" x14ac:dyDescent="0.35">
      <c r="A354" s="88">
        <v>169459</v>
      </c>
      <c r="B354" s="90">
        <v>358265</v>
      </c>
      <c r="C354" s="75" t="s">
        <v>176</v>
      </c>
      <c r="D354" s="88">
        <v>2</v>
      </c>
      <c r="E354" s="103">
        <f>VLOOKUP(A354,'[1]JUNIO 16'!$A:$D,4,0)</f>
        <v>22</v>
      </c>
    </row>
    <row r="355" spans="1:5" s="103" customFormat="1" hidden="1" x14ac:dyDescent="0.35">
      <c r="A355" s="126">
        <v>169462</v>
      </c>
      <c r="B355" s="104">
        <v>358268</v>
      </c>
      <c r="C355" s="103" t="s">
        <v>166</v>
      </c>
      <c r="D355" s="126">
        <v>2</v>
      </c>
      <c r="E355" s="103">
        <f>VLOOKUP(A355,'[1]JUNIO 16'!$A:$D,4,0)</f>
        <v>30</v>
      </c>
    </row>
    <row r="356" spans="1:5" s="103" customFormat="1" hidden="1" x14ac:dyDescent="0.35">
      <c r="A356" s="88">
        <v>45548</v>
      </c>
      <c r="B356" s="90">
        <v>301239</v>
      </c>
      <c r="C356" s="75" t="s">
        <v>167</v>
      </c>
      <c r="D356" s="88">
        <v>1</v>
      </c>
      <c r="E356" s="103">
        <f>VLOOKUP(A356,'[1]JUNIO 16'!$A:$D,4,0)</f>
        <v>34</v>
      </c>
    </row>
    <row r="357" spans="1:5" s="103" customFormat="1" hidden="1" x14ac:dyDescent="0.35">
      <c r="A357" s="88">
        <v>42712</v>
      </c>
      <c r="B357" s="90">
        <v>301240</v>
      </c>
      <c r="C357" s="75" t="s">
        <v>168</v>
      </c>
      <c r="D357" s="88">
        <v>1</v>
      </c>
      <c r="E357" s="103">
        <f>VLOOKUP(A357,'[1]JUNIO 16'!$A:$D,4,0)</f>
        <v>8</v>
      </c>
    </row>
    <row r="358" spans="1:5" s="103" customFormat="1" hidden="1" x14ac:dyDescent="0.35">
      <c r="A358" s="88">
        <v>45549</v>
      </c>
      <c r="B358" s="90">
        <v>301241</v>
      </c>
      <c r="C358" s="75" t="s">
        <v>169</v>
      </c>
      <c r="D358" s="88">
        <v>2</v>
      </c>
      <c r="E358" s="103">
        <f>VLOOKUP(A358,'[1]JUNIO 16'!$A:$D,4,0)</f>
        <v>33</v>
      </c>
    </row>
    <row r="359" spans="1:5" s="103" customFormat="1" hidden="1" x14ac:dyDescent="0.35">
      <c r="A359" s="126">
        <v>42713</v>
      </c>
      <c r="B359" s="104">
        <v>308145</v>
      </c>
      <c r="C359" s="103" t="s">
        <v>170</v>
      </c>
      <c r="D359" s="126"/>
      <c r="E359" s="103">
        <f>VLOOKUP(A359,'[1]JUNIO 16'!$A:$D,4,0)</f>
        <v>2</v>
      </c>
    </row>
    <row r="360" spans="1:5" s="103" customFormat="1" hidden="1" x14ac:dyDescent="0.35">
      <c r="A360" s="126">
        <v>146990</v>
      </c>
      <c r="B360" s="104">
        <v>353096</v>
      </c>
      <c r="C360" s="103" t="s">
        <v>448</v>
      </c>
      <c r="D360" s="126"/>
      <c r="E360" s="103">
        <f>VLOOKUP(A360,'[1]JUNIO 16'!$A:$D,4,0)</f>
        <v>80</v>
      </c>
    </row>
    <row r="361" spans="1:5" s="103" customFormat="1" hidden="1" x14ac:dyDescent="0.35">
      <c r="A361" s="88">
        <v>169455</v>
      </c>
      <c r="B361" s="90">
        <v>0</v>
      </c>
      <c r="C361" s="75" t="s">
        <v>171</v>
      </c>
      <c r="D361" s="88">
        <v>1</v>
      </c>
      <c r="E361" s="103">
        <f>VLOOKUP(A361,'[1]JUNIO 16'!$A:$D,4,0)</f>
        <v>26</v>
      </c>
    </row>
    <row r="362" spans="1:5" s="103" customFormat="1" hidden="1" x14ac:dyDescent="0.35">
      <c r="A362" s="88">
        <v>169456</v>
      </c>
      <c r="B362" s="90">
        <v>0</v>
      </c>
      <c r="C362" s="75" t="s">
        <v>172</v>
      </c>
      <c r="D362" s="88">
        <v>1</v>
      </c>
      <c r="E362" s="103">
        <f>VLOOKUP(A362,'[1]JUNIO 16'!$A:$D,4,0)</f>
        <v>41</v>
      </c>
    </row>
    <row r="363" spans="1:5" s="103" customFormat="1" hidden="1" x14ac:dyDescent="0.35">
      <c r="A363" s="88">
        <v>169457</v>
      </c>
      <c r="B363" s="90">
        <v>0</v>
      </c>
      <c r="C363" s="75" t="s">
        <v>173</v>
      </c>
      <c r="D363" s="88">
        <v>1</v>
      </c>
      <c r="E363" s="103">
        <f>VLOOKUP(A363,'[1]JUNIO 16'!$A:$D,4,0)</f>
        <v>16</v>
      </c>
    </row>
    <row r="364" spans="1:5" s="103" customFormat="1" hidden="1" x14ac:dyDescent="0.35">
      <c r="A364" s="88">
        <v>169444</v>
      </c>
      <c r="B364" s="90">
        <v>0</v>
      </c>
      <c r="C364" s="75" t="s">
        <v>174</v>
      </c>
      <c r="D364" s="88">
        <v>1</v>
      </c>
      <c r="E364" s="103">
        <f>VLOOKUP(A364,'[1]JUNIO 16'!$A:$D,4,0)</f>
        <v>13</v>
      </c>
    </row>
    <row r="365" spans="1:5" s="103" customFormat="1" hidden="1" x14ac:dyDescent="0.35">
      <c r="A365" s="88">
        <v>387782</v>
      </c>
      <c r="B365" s="90">
        <v>0</v>
      </c>
      <c r="C365" s="75" t="s">
        <v>177</v>
      </c>
      <c r="D365" s="88">
        <v>2</v>
      </c>
      <c r="E365" s="103">
        <f>VLOOKUP(A365,'[1]JUNIO 16'!$A:$D,4,0)</f>
        <v>125</v>
      </c>
    </row>
    <row r="366" spans="1:5" s="103" customFormat="1" hidden="1" x14ac:dyDescent="0.35">
      <c r="A366" s="88">
        <v>387780</v>
      </c>
      <c r="B366" s="90">
        <v>0</v>
      </c>
      <c r="C366" s="75" t="s">
        <v>178</v>
      </c>
      <c r="D366" s="88">
        <v>2</v>
      </c>
      <c r="E366" s="103">
        <f>VLOOKUP(A366,'[1]JUNIO 16'!$A:$D,4,0)</f>
        <v>74</v>
      </c>
    </row>
    <row r="367" spans="1:5" s="103" customFormat="1" hidden="1" x14ac:dyDescent="0.35">
      <c r="A367" s="126">
        <v>387781</v>
      </c>
      <c r="B367" s="104">
        <v>0</v>
      </c>
      <c r="C367" s="103" t="s">
        <v>179</v>
      </c>
      <c r="D367" s="126">
        <v>2</v>
      </c>
      <c r="E367" s="103">
        <f>VLOOKUP(A367,'[1]JUNIO 16'!$A:$D,4,0)</f>
        <v>142</v>
      </c>
    </row>
    <row r="368" spans="1:5" s="103" customFormat="1" hidden="1" x14ac:dyDescent="0.35">
      <c r="A368" s="88">
        <v>387783</v>
      </c>
      <c r="B368" s="90">
        <v>0</v>
      </c>
      <c r="C368" s="75" t="s">
        <v>180</v>
      </c>
      <c r="D368" s="88">
        <v>3</v>
      </c>
      <c r="E368" s="103">
        <f>VLOOKUP(A368,'[1]JUNIO 16'!$A:$D,4,0)</f>
        <v>123</v>
      </c>
    </row>
    <row r="369" spans="1:5" s="103" customFormat="1" hidden="1" x14ac:dyDescent="0.35">
      <c r="A369" s="126">
        <v>119971</v>
      </c>
      <c r="B369" s="104">
        <v>353208</v>
      </c>
      <c r="C369" s="103" t="s">
        <v>162</v>
      </c>
      <c r="D369" s="126"/>
      <c r="E369" s="103">
        <f>VLOOKUP(A369,'[1]JUNIO 16'!$A:$D,4,0)</f>
        <v>27</v>
      </c>
    </row>
    <row r="370" spans="1:5" s="103" customFormat="1" hidden="1" x14ac:dyDescent="0.35">
      <c r="A370" s="88">
        <v>110881</v>
      </c>
      <c r="B370" s="90">
        <v>210705</v>
      </c>
      <c r="C370" s="75" t="s">
        <v>114</v>
      </c>
      <c r="D370" s="88">
        <v>1</v>
      </c>
      <c r="E370" s="103">
        <f>VLOOKUP(A370,'[1]JUNIO 16'!$A:$D,4,0)</f>
        <v>17</v>
      </c>
    </row>
    <row r="371" spans="1:5" s="103" customFormat="1" hidden="1" x14ac:dyDescent="0.35">
      <c r="A371" s="89">
        <v>393307</v>
      </c>
      <c r="B371" s="90">
        <v>0</v>
      </c>
      <c r="C371" s="75" t="s">
        <v>200</v>
      </c>
      <c r="D371" s="88">
        <v>2</v>
      </c>
      <c r="E371" s="103">
        <f>VLOOKUP(A371,'[1]JUNIO 16'!$A:$D,4,0)</f>
        <v>300</v>
      </c>
    </row>
    <row r="372" spans="1:5" hidden="1" x14ac:dyDescent="0.35">
      <c r="A372" s="88">
        <v>383519</v>
      </c>
      <c r="B372" s="89">
        <v>105384</v>
      </c>
      <c r="C372" t="s">
        <v>201</v>
      </c>
    </row>
    <row r="373" spans="1:5" hidden="1" x14ac:dyDescent="0.35">
      <c r="A373" s="89">
        <v>77986</v>
      </c>
      <c r="B373" s="89">
        <v>317254</v>
      </c>
      <c r="C373" s="150" t="s">
        <v>455</v>
      </c>
    </row>
    <row r="374" spans="1:5" hidden="1" x14ac:dyDescent="0.35">
      <c r="A374" s="89">
        <v>160989</v>
      </c>
      <c r="B374" s="89">
        <v>0</v>
      </c>
      <c r="C374" t="s">
        <v>444</v>
      </c>
    </row>
    <row r="375" spans="1:5" hidden="1" x14ac:dyDescent="0.35">
      <c r="A375" s="88">
        <v>156755</v>
      </c>
      <c r="B375" s="89">
        <v>0</v>
      </c>
      <c r="C375" t="s">
        <v>465</v>
      </c>
      <c r="D375" s="89">
        <v>3</v>
      </c>
    </row>
    <row r="376" spans="1:5" hidden="1" x14ac:dyDescent="0.35">
      <c r="A376" s="88">
        <v>47195</v>
      </c>
      <c r="B376" s="89">
        <v>308282</v>
      </c>
      <c r="C376" t="s">
        <v>469</v>
      </c>
      <c r="D376" s="89">
        <v>8</v>
      </c>
    </row>
    <row r="377" spans="1:5" hidden="1" x14ac:dyDescent="0.35">
      <c r="A377" s="88">
        <v>21798</v>
      </c>
      <c r="B377" s="89">
        <v>203037</v>
      </c>
      <c r="C377" t="s">
        <v>468</v>
      </c>
      <c r="D377" s="89">
        <v>1</v>
      </c>
    </row>
    <row r="378" spans="1:5" hidden="1" x14ac:dyDescent="0.35">
      <c r="A378" s="89">
        <v>116840</v>
      </c>
      <c r="B378" s="89">
        <v>340810</v>
      </c>
      <c r="C378" t="s">
        <v>480</v>
      </c>
      <c r="D378" s="89">
        <v>1</v>
      </c>
    </row>
    <row r="379" spans="1:5" hidden="1" x14ac:dyDescent="0.35">
      <c r="A379" s="89">
        <v>20041</v>
      </c>
      <c r="B379" s="89">
        <v>201643</v>
      </c>
      <c r="C379" s="150" t="s">
        <v>474</v>
      </c>
      <c r="D379" s="89">
        <v>1</v>
      </c>
    </row>
    <row r="380" spans="1:5" s="150" customFormat="1" hidden="1" x14ac:dyDescent="0.35">
      <c r="A380" s="89">
        <v>38008</v>
      </c>
      <c r="B380" s="89">
        <v>307771</v>
      </c>
      <c r="C380" s="150" t="s">
        <v>475</v>
      </c>
      <c r="D380" s="89">
        <v>5</v>
      </c>
    </row>
    <row r="381" spans="1:5" s="150" customFormat="1" hidden="1" x14ac:dyDescent="0.35">
      <c r="A381" s="89">
        <v>108920</v>
      </c>
      <c r="B381" s="89">
        <v>337487</v>
      </c>
      <c r="C381" s="150" t="s">
        <v>476</v>
      </c>
      <c r="D381" s="150">
        <v>5</v>
      </c>
    </row>
    <row r="382" spans="1:5" hidden="1" x14ac:dyDescent="0.35">
      <c r="A382" s="89">
        <v>393246</v>
      </c>
      <c r="B382" s="89">
        <v>213891</v>
      </c>
      <c r="C382" t="s">
        <v>477</v>
      </c>
      <c r="D382" s="89">
        <v>1</v>
      </c>
    </row>
    <row r="383" spans="1:5" s="150" customFormat="1" hidden="1" x14ac:dyDescent="0.35">
      <c r="A383" s="89">
        <v>166164</v>
      </c>
      <c r="B383" s="89">
        <v>105358</v>
      </c>
      <c r="C383" s="150" t="s">
        <v>479</v>
      </c>
      <c r="D383" s="89">
        <v>2</v>
      </c>
    </row>
    <row r="384" spans="1:5" s="150" customFormat="1" hidden="1" x14ac:dyDescent="0.35">
      <c r="A384" s="89">
        <v>119932</v>
      </c>
      <c r="B384" s="89">
        <v>343983</v>
      </c>
      <c r="C384" s="150" t="s">
        <v>482</v>
      </c>
      <c r="D384" s="89">
        <v>1</v>
      </c>
    </row>
    <row r="385" spans="1:4" s="150" customFormat="1" hidden="1" x14ac:dyDescent="0.35">
      <c r="A385" s="89">
        <v>145372</v>
      </c>
      <c r="B385" s="89">
        <v>105232</v>
      </c>
      <c r="C385" s="150" t="s">
        <v>484</v>
      </c>
      <c r="D385" s="89">
        <v>1</v>
      </c>
    </row>
    <row r="386" spans="1:4" x14ac:dyDescent="0.35">
      <c r="A386" s="89">
        <v>22071</v>
      </c>
      <c r="B386" s="89">
        <v>310186</v>
      </c>
      <c r="C386" t="s">
        <v>486</v>
      </c>
      <c r="D386" s="89">
        <v>4</v>
      </c>
    </row>
    <row r="387" spans="1:4" x14ac:dyDescent="0.35">
      <c r="A387" s="89">
        <v>108333</v>
      </c>
      <c r="B387" s="89">
        <v>348035</v>
      </c>
      <c r="C387" t="s">
        <v>487</v>
      </c>
      <c r="D387" s="89">
        <v>5</v>
      </c>
    </row>
  </sheetData>
  <sheetProtection sheet="1" objects="1" scenarios="1"/>
  <autoFilter ref="A1:E385">
    <filterColumn colId="2">
      <filters>
        <filter val="JERINGA 3PARTES C/A 20ML REF JEHL006  21GX1 PULG 1/2 PULG"/>
        <filter val="JERINGA 3PARTES C/A 3ML REF JEHL002 21GX1 PULG 1/2 PULG"/>
        <filter val="JERINGA 3PARTES C/A 5ML REF JEHL004 21GX1 PULG 1/2 PULG"/>
        <filter val="JERINGA 5ML  CAJ X 100 LIFE CARE  C/A 21GX1 1/2"/>
        <filter val="JERINGA A 3 PARTES CON AGUJA  RYMCO  50ML"/>
        <filter val="JERINGA DESECHABLE REF 302495 BD 5ML - 21G X 1 1/2"/>
        <filter val="JERINGA DESECHABLE REF 302499 BD 10ML - 21G X 1 1/2"/>
        <filter val="JERINGA DESECHABLE REF 308612 BD 3ML - 21G X 1 1/2 PULG"/>
        <filter val="JERINGA DESECHABLE SIN AGUJA REF 302562 BD 20ML"/>
        <filter val="JERINGA DESECHABLE SIN AGUJA REF 309653 50ML"/>
        <filter val="JERINGA HIPODERMICA REF 990407 3ML - 21G X 1 1/2 PULG"/>
        <filter val="JERINGA PARA INSULINA REF 326713 0.5ML - 30G X 13MM"/>
        <filter val="JERINGA PLASTICO ASEPTO REF 7-6614-02  60 ML"/>
        <filter val="JERINGA PUNTA CAT SIN AGUJA REF 309620 CAJ X 40   50ML"/>
      </filters>
    </filterColumn>
  </autoFilter>
  <sortState ref="A2:E1621">
    <sortCondition ref="C1"/>
  </sortState>
  <conditionalFormatting sqref="A1:B378 A380:B1048576">
    <cfRule type="duplicateValues" dxfId="7" priority="12"/>
  </conditionalFormatting>
  <conditionalFormatting sqref="A379:B379">
    <cfRule type="duplicateValues" dxfId="6" priority="7"/>
  </conditionalFormatting>
  <conditionalFormatting sqref="C379">
    <cfRule type="duplicateValues" dxfId="5" priority="6"/>
  </conditionalFormatting>
  <conditionalFormatting sqref="C380">
    <cfRule type="duplicateValues" dxfId="4" priority="5"/>
  </conditionalFormatting>
  <conditionalFormatting sqref="C381">
    <cfRule type="duplicateValues" dxfId="3" priority="4"/>
  </conditionalFormatting>
  <conditionalFormatting sqref="C383">
    <cfRule type="duplicateValues" dxfId="2" priority="3"/>
  </conditionalFormatting>
  <conditionalFormatting sqref="C384">
    <cfRule type="duplicateValues" dxfId="1" priority="2"/>
  </conditionalFormatting>
  <conditionalFormatting sqref="C38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B3:R38"/>
  <sheetViews>
    <sheetView zoomScale="80" zoomScaleNormal="80" workbookViewId="0">
      <selection activeCell="E8" sqref="E8:F9"/>
    </sheetView>
  </sheetViews>
  <sheetFormatPr baseColWidth="10" defaultColWidth="47.81640625" defaultRowHeight="15" x14ac:dyDescent="0.4"/>
  <cols>
    <col min="1" max="1" width="14.1796875" style="318" customWidth="1"/>
    <col min="2" max="2" width="6.7265625" style="317" customWidth="1"/>
    <col min="3" max="3" width="5.7265625" style="317" customWidth="1"/>
    <col min="4" max="4" width="9.1796875" style="318" customWidth="1"/>
    <col min="5" max="5" width="9.54296875" style="318" bestFit="1" customWidth="1"/>
    <col min="6" max="6" width="43.26953125" style="318" customWidth="1"/>
    <col min="7" max="7" width="6.54296875" style="318" customWidth="1"/>
    <col min="8" max="8" width="5" style="318" customWidth="1"/>
    <col min="9" max="9" width="5.453125" style="318" customWidth="1"/>
    <col min="10" max="10" width="5" style="318" customWidth="1"/>
    <col min="11" max="11" width="12.81640625" style="318" customWidth="1"/>
    <col min="12" max="12" width="8.81640625" style="318" customWidth="1"/>
    <col min="13" max="13" width="8.453125" style="318" customWidth="1"/>
    <col min="14" max="14" width="34.54296875" style="318" customWidth="1"/>
    <col min="15" max="18" width="5" style="318" customWidth="1"/>
    <col min="19" max="16384" width="47.81640625" style="318"/>
  </cols>
  <sheetData>
    <row r="3" spans="2:18" ht="12.75" customHeight="1" x14ac:dyDescent="0.4">
      <c r="G3" s="319"/>
      <c r="H3" s="319"/>
      <c r="I3" s="319"/>
      <c r="J3" s="319"/>
      <c r="K3" s="319"/>
      <c r="L3" s="319"/>
      <c r="M3" s="319"/>
    </row>
    <row r="4" spans="2:18" ht="12.75" customHeight="1" x14ac:dyDescent="0.4">
      <c r="F4" s="643" t="s">
        <v>26</v>
      </c>
      <c r="G4" s="643"/>
      <c r="H4" s="643"/>
      <c r="I4" s="643"/>
      <c r="J4" s="643"/>
      <c r="K4" s="643"/>
      <c r="L4" s="643"/>
      <c r="M4" s="643"/>
    </row>
    <row r="5" spans="2:18" x14ac:dyDescent="0.4">
      <c r="F5" s="643"/>
      <c r="G5" s="643"/>
      <c r="H5" s="643"/>
      <c r="I5" s="643"/>
      <c r="J5" s="643"/>
      <c r="K5" s="643"/>
      <c r="L5" s="643"/>
      <c r="M5" s="643"/>
    </row>
    <row r="6" spans="2:18" ht="15.5" thickBot="1" x14ac:dyDescent="0.45">
      <c r="F6" s="642" t="s">
        <v>491</v>
      </c>
      <c r="G6" s="642"/>
      <c r="H6" s="642"/>
      <c r="I6" s="642"/>
      <c r="J6" s="642"/>
      <c r="K6" s="642"/>
      <c r="L6" s="642"/>
      <c r="M6" s="642"/>
      <c r="N6" s="642"/>
      <c r="O6" s="642"/>
      <c r="P6" s="642"/>
      <c r="Q6" s="642"/>
      <c r="R6" s="642"/>
    </row>
    <row r="7" spans="2:18" ht="16.5" customHeight="1" thickBot="1" x14ac:dyDescent="0.45">
      <c r="B7" s="320" t="s">
        <v>17</v>
      </c>
      <c r="C7" s="692">
        <f ca="1">TODAY()+1</f>
        <v>44810</v>
      </c>
      <c r="D7" s="693"/>
      <c r="E7" s="321" t="s">
        <v>16</v>
      </c>
      <c r="F7" s="649"/>
      <c r="G7" s="650"/>
      <c r="H7" s="650"/>
      <c r="I7" s="650"/>
      <c r="J7" s="322" t="s">
        <v>111</v>
      </c>
      <c r="K7" s="700"/>
      <c r="L7" s="701"/>
      <c r="M7" s="323" t="s">
        <v>39</v>
      </c>
      <c r="N7" s="702"/>
      <c r="O7" s="703"/>
      <c r="P7" s="703"/>
      <c r="Q7" s="703"/>
      <c r="R7" s="704"/>
    </row>
    <row r="8" spans="2:18" ht="15" customHeight="1" thickBot="1" x14ac:dyDescent="0.45">
      <c r="B8" s="694" t="s">
        <v>18</v>
      </c>
      <c r="C8" s="695"/>
      <c r="D8" s="695"/>
      <c r="E8" s="696"/>
      <c r="F8" s="697"/>
      <c r="G8" s="651" t="s">
        <v>15</v>
      </c>
      <c r="H8" s="652"/>
      <c r="I8" s="653"/>
      <c r="J8" s="708"/>
      <c r="K8" s="709"/>
      <c r="L8" s="709"/>
      <c r="M8" s="710"/>
      <c r="N8" s="705" t="s">
        <v>115</v>
      </c>
      <c r="O8" s="706"/>
      <c r="P8" s="706"/>
      <c r="Q8" s="706"/>
      <c r="R8" s="707"/>
    </row>
    <row r="9" spans="2:18" x14ac:dyDescent="0.4">
      <c r="B9" s="324"/>
      <c r="C9" s="325"/>
      <c r="D9" s="325"/>
      <c r="E9" s="698"/>
      <c r="F9" s="699"/>
      <c r="G9" s="654" t="s">
        <v>23</v>
      </c>
      <c r="H9" s="655"/>
      <c r="I9" s="656"/>
      <c r="J9" s="326"/>
      <c r="K9" s="327"/>
      <c r="L9" s="327"/>
      <c r="M9" s="327"/>
      <c r="N9" s="328" t="s">
        <v>28</v>
      </c>
      <c r="O9" s="675"/>
      <c r="P9" s="675"/>
      <c r="Q9" s="675"/>
      <c r="R9" s="676"/>
    </row>
    <row r="10" spans="2:18" x14ac:dyDescent="0.4">
      <c r="B10" s="683" t="s">
        <v>29</v>
      </c>
      <c r="C10" s="684"/>
      <c r="D10" s="684"/>
      <c r="E10" s="685"/>
      <c r="F10" s="686"/>
      <c r="G10" s="657" t="s">
        <v>24</v>
      </c>
      <c r="H10" s="658"/>
      <c r="I10" s="659"/>
      <c r="J10" s="329"/>
      <c r="K10" s="690"/>
      <c r="L10" s="690"/>
      <c r="M10" s="691"/>
      <c r="N10" s="328" t="s">
        <v>20</v>
      </c>
      <c r="O10" s="675"/>
      <c r="P10" s="675"/>
      <c r="Q10" s="675"/>
      <c r="R10" s="676"/>
    </row>
    <row r="11" spans="2:18" ht="24.75" customHeight="1" thickBot="1" x14ac:dyDescent="0.45">
      <c r="B11" s="687" t="s">
        <v>19</v>
      </c>
      <c r="C11" s="680"/>
      <c r="D11" s="680"/>
      <c r="E11" s="688"/>
      <c r="F11" s="689"/>
      <c r="G11" s="660" t="s">
        <v>30</v>
      </c>
      <c r="H11" s="661"/>
      <c r="I11" s="662"/>
      <c r="J11" s="677"/>
      <c r="K11" s="677"/>
      <c r="L11" s="677"/>
      <c r="M11" s="678"/>
      <c r="N11" s="679" t="s">
        <v>64</v>
      </c>
      <c r="O11" s="680"/>
      <c r="P11" s="680"/>
      <c r="Q11" s="680"/>
      <c r="R11" s="681"/>
    </row>
    <row r="12" spans="2:18" ht="21" customHeight="1" thickBot="1" x14ac:dyDescent="0.45">
      <c r="B12" s="682" t="s">
        <v>490</v>
      </c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M12" s="682"/>
      <c r="N12" s="682"/>
      <c r="O12" s="682"/>
      <c r="P12" s="682"/>
      <c r="Q12" s="682"/>
      <c r="R12" s="682"/>
    </row>
    <row r="13" spans="2:18" s="317" customFormat="1" ht="15.5" thickBot="1" x14ac:dyDescent="0.4">
      <c r="B13" s="672" t="s">
        <v>0</v>
      </c>
      <c r="C13" s="673"/>
      <c r="D13" s="330" t="s">
        <v>1</v>
      </c>
      <c r="E13" s="674" t="s">
        <v>31</v>
      </c>
      <c r="F13" s="673"/>
      <c r="G13" s="330" t="s">
        <v>2</v>
      </c>
      <c r="H13" s="330" t="s">
        <v>3</v>
      </c>
      <c r="I13" s="330" t="s">
        <v>4</v>
      </c>
      <c r="J13" s="331" t="s">
        <v>5</v>
      </c>
      <c r="K13" s="332" t="s">
        <v>0</v>
      </c>
      <c r="L13" s="332" t="s">
        <v>1</v>
      </c>
      <c r="M13" s="674" t="s">
        <v>31</v>
      </c>
      <c r="N13" s="673"/>
      <c r="O13" s="330" t="s">
        <v>2</v>
      </c>
      <c r="P13" s="330" t="s">
        <v>3</v>
      </c>
      <c r="Q13" s="330" t="s">
        <v>4</v>
      </c>
      <c r="R13" s="331" t="s">
        <v>5</v>
      </c>
    </row>
    <row r="14" spans="2:18" ht="15" customHeight="1" thickBot="1" x14ac:dyDescent="0.45">
      <c r="B14" s="644">
        <v>110940</v>
      </c>
      <c r="C14" s="645"/>
      <c r="D14" s="333">
        <f>VLOOKUP(B14,'MAESTRA NO TOCAR'!A:B,2,0)</f>
        <v>103968</v>
      </c>
      <c r="E14" s="334" t="str">
        <f>VLOOKUP(B14,'MAESTRA NO TOCAR'!A:C,3,0)</f>
        <v>ATROPINA SULFATO 1MG/ML SOL INY</v>
      </c>
      <c r="F14" s="335"/>
      <c r="G14" s="333">
        <f>VLOOKUP(B14,'MAESTRA NO TOCAR'!A:E,4,0)</f>
        <v>1</v>
      </c>
      <c r="H14" s="333"/>
      <c r="I14" s="333"/>
      <c r="J14" s="336"/>
      <c r="K14" s="646" t="s">
        <v>52</v>
      </c>
      <c r="L14" s="647"/>
      <c r="M14" s="647"/>
      <c r="N14" s="647"/>
      <c r="O14" s="647"/>
      <c r="P14" s="647"/>
      <c r="Q14" s="647"/>
      <c r="R14" s="648"/>
    </row>
    <row r="15" spans="2:18" ht="15" customHeight="1" x14ac:dyDescent="0.4">
      <c r="B15" s="644">
        <v>166495</v>
      </c>
      <c r="C15" s="645"/>
      <c r="D15" s="333">
        <f>VLOOKUP(B15,'MAESTRA NO TOCAR'!A:B,2,0)</f>
        <v>105327</v>
      </c>
      <c r="E15" s="334" t="str">
        <f>VLOOKUP(B15,'MAESTRA NO TOCAR'!A:C,3,0)</f>
        <v>DEXAMETASONA 8MG/2ML(4MG/ML) SOL INY INST</v>
      </c>
      <c r="F15" s="335"/>
      <c r="G15" s="333">
        <f>VLOOKUP(B15,'MAESTRA NO TOCAR'!A:E,4,0)</f>
        <v>1</v>
      </c>
      <c r="H15" s="333"/>
      <c r="I15" s="333"/>
      <c r="J15" s="336"/>
      <c r="K15" s="337">
        <v>0</v>
      </c>
      <c r="L15" s="333">
        <v>0</v>
      </c>
      <c r="M15" s="334" t="s">
        <v>13</v>
      </c>
      <c r="N15" s="335"/>
      <c r="O15" s="333"/>
      <c r="P15" s="333"/>
      <c r="Q15" s="333"/>
      <c r="R15" s="336"/>
    </row>
    <row r="16" spans="2:18" x14ac:dyDescent="0.4">
      <c r="B16" s="644">
        <v>145372</v>
      </c>
      <c r="C16" s="645"/>
      <c r="D16" s="333">
        <f>VLOOKUP(B16,'MAESTRA NO TOCAR'!A:B,2,0)</f>
        <v>105232</v>
      </c>
      <c r="E16" s="334" t="str">
        <f>VLOOKUP(B16,'MAESTRA NO TOCAR'!A:C,3,0)</f>
        <v>DIPIRONA SODICA 2.5GR/5ML(0.5GR/ML) SOL INY INST CAJ X 100AMP FARMIONNI SCALPI SA</v>
      </c>
      <c r="F16" s="335"/>
      <c r="G16" s="333">
        <f>VLOOKUP(B16,'MAESTRA NO TOCAR'!A:E,4,0)</f>
        <v>1</v>
      </c>
      <c r="H16" s="333"/>
      <c r="I16" s="333"/>
      <c r="J16" s="336"/>
      <c r="K16" s="337">
        <v>0</v>
      </c>
      <c r="L16" s="333">
        <v>0</v>
      </c>
      <c r="M16" s="334" t="s">
        <v>62</v>
      </c>
      <c r="N16" s="335"/>
      <c r="O16" s="338"/>
      <c r="P16" s="339"/>
      <c r="Q16" s="333"/>
      <c r="R16" s="336"/>
    </row>
    <row r="17" spans="2:18" x14ac:dyDescent="0.4">
      <c r="B17" s="644">
        <v>393246</v>
      </c>
      <c r="C17" s="645"/>
      <c r="D17" s="333">
        <f>VLOOKUP(B17,'MAESTRA NO TOCAR'!A:B,2,0)</f>
        <v>213891</v>
      </c>
      <c r="E17" s="334" t="str">
        <f>VLOOKUP(B17,'MAESTRA NO TOCAR'!A:C,3,0)</f>
        <v>ONDAX 4MG/2ML(2MG/ML) SOL INY INST CAJ X 1AMP X 2ML</v>
      </c>
      <c r="F17" s="335"/>
      <c r="G17" s="333">
        <f>VLOOKUP(B17,'MAESTRA NO TOCAR'!A:E,4,0)</f>
        <v>1</v>
      </c>
      <c r="H17" s="333"/>
      <c r="I17" s="333"/>
      <c r="J17" s="336"/>
      <c r="K17" s="337">
        <v>0</v>
      </c>
      <c r="L17" s="333">
        <v>0</v>
      </c>
      <c r="M17" s="334" t="s">
        <v>63</v>
      </c>
      <c r="N17" s="335"/>
      <c r="O17" s="333"/>
      <c r="P17" s="333"/>
      <c r="Q17" s="333"/>
      <c r="R17" s="336"/>
    </row>
    <row r="18" spans="2:18" x14ac:dyDescent="0.4">
      <c r="B18" s="644">
        <v>135679</v>
      </c>
      <c r="C18" s="645"/>
      <c r="D18" s="333">
        <f>VLOOKUP(B18,'MAESTRA NO TOCAR'!A:B,2,0)</f>
        <v>212916</v>
      </c>
      <c r="E18" s="334" t="str">
        <f>VLOOKUP(B18,'MAESTRA NO TOCAR'!A:C,3,0)</f>
        <v>SERAFOL 200MG/20ML(1%) EMUL INY INST</v>
      </c>
      <c r="F18" s="335"/>
      <c r="G18" s="333">
        <f>VLOOKUP(B18,'MAESTRA NO TOCAR'!A:E,4,0)</f>
        <v>1</v>
      </c>
      <c r="H18" s="339"/>
      <c r="I18" s="339"/>
      <c r="J18" s="340"/>
      <c r="K18" s="337"/>
      <c r="L18" s="333"/>
      <c r="M18" s="334"/>
      <c r="N18" s="335"/>
      <c r="O18" s="338"/>
      <c r="P18" s="339"/>
      <c r="Q18" s="339"/>
      <c r="R18" s="340"/>
    </row>
    <row r="19" spans="2:18" ht="15" customHeight="1" x14ac:dyDescent="0.4">
      <c r="B19" s="644">
        <v>126102</v>
      </c>
      <c r="C19" s="645"/>
      <c r="D19" s="333">
        <f>VLOOKUP(B19,'MAESTRA NO TOCAR'!A:B,2,0)</f>
        <v>105214</v>
      </c>
      <c r="E19" s="334" t="str">
        <f>VLOOKUP(B19,'MAESTRA NO TOCAR'!A:C,3,0)</f>
        <v>ETILEFRINA 10MG/ML SOL INY</v>
      </c>
      <c r="F19" s="335"/>
      <c r="G19" s="333">
        <f>VLOOKUP(B19,'MAESTRA NO TOCAR'!A:E,4,0)</f>
        <v>1</v>
      </c>
      <c r="H19" s="339"/>
      <c r="I19" s="339"/>
      <c r="J19" s="340"/>
      <c r="K19" s="337"/>
      <c r="L19" s="333"/>
      <c r="M19" s="334"/>
      <c r="N19" s="335"/>
      <c r="O19" s="333"/>
      <c r="P19" s="333"/>
      <c r="Q19" s="333"/>
      <c r="R19" s="336"/>
    </row>
    <row r="20" spans="2:18" x14ac:dyDescent="0.4">
      <c r="B20" s="644">
        <v>388811</v>
      </c>
      <c r="C20" s="645"/>
      <c r="D20" s="333">
        <f>VLOOKUP(B20,'MAESTRA NO TOCAR'!A:B,2,0)</f>
        <v>203031</v>
      </c>
      <c r="E20" s="334" t="str">
        <f>VLOOKUP(B20,'MAESTRA NO TOCAR'!A:C,3,0)</f>
        <v>ROXICAINA SE 100MG/10ML(1%) SOL INY</v>
      </c>
      <c r="F20" s="335"/>
      <c r="G20" s="333">
        <f>VLOOKUP(B20,'MAESTRA NO TOCAR'!A:E,4,0)</f>
        <v>2</v>
      </c>
      <c r="H20" s="333"/>
      <c r="I20" s="333"/>
      <c r="J20" s="336"/>
      <c r="K20" s="337"/>
      <c r="L20" s="333"/>
      <c r="M20" s="334"/>
      <c r="N20" s="335"/>
      <c r="O20" s="333"/>
      <c r="P20" s="333"/>
      <c r="Q20" s="333"/>
      <c r="R20" s="336"/>
    </row>
    <row r="21" spans="2:18" x14ac:dyDescent="0.4">
      <c r="B21" s="644">
        <v>110160</v>
      </c>
      <c r="C21" s="645"/>
      <c r="D21" s="333">
        <f>VLOOKUP(B21,'MAESTRA NO TOCAR'!A:B,2,0)</f>
        <v>347133</v>
      </c>
      <c r="E21" s="334" t="str">
        <f>VLOOKUP(B21,'MAESTRA NO TOCAR'!A:C,3,0)</f>
        <v>AGUJA HIPODERMICA 21X1 1/2 PULG</v>
      </c>
      <c r="F21" s="335"/>
      <c r="G21" s="333">
        <f>VLOOKUP(B21,'MAESTRA NO TOCAR'!A:E,4,0)</f>
        <v>3</v>
      </c>
      <c r="H21" s="333"/>
      <c r="I21" s="333"/>
      <c r="J21" s="336"/>
      <c r="K21" s="337"/>
      <c r="L21" s="333"/>
      <c r="M21" s="334"/>
      <c r="N21" s="335"/>
      <c r="O21" s="333"/>
      <c r="P21" s="333"/>
      <c r="Q21" s="333"/>
      <c r="R21" s="336"/>
    </row>
    <row r="22" spans="2:18" x14ac:dyDescent="0.4">
      <c r="B22" s="644">
        <v>22297</v>
      </c>
      <c r="C22" s="645"/>
      <c r="D22" s="333">
        <f>VLOOKUP(B22,'MAESTRA NO TOCAR'!A:B,2,0)</f>
        <v>300750</v>
      </c>
      <c r="E22" s="334" t="str">
        <f>VLOOKUP(B22,'MAESTRA NO TOCAR'!A:C,3,0)</f>
        <v>JERINGA DESECHABLE REF 308612 BD 3ML - 21G X 1 1/2 PULG</v>
      </c>
      <c r="F22" s="335"/>
      <c r="G22" s="333">
        <f>VLOOKUP(B22,'MAESTRA NO TOCAR'!A:E,4,0)</f>
        <v>4</v>
      </c>
      <c r="H22" s="333"/>
      <c r="I22" s="333"/>
      <c r="J22" s="336"/>
      <c r="K22" s="337"/>
      <c r="L22" s="333"/>
      <c r="M22" s="334"/>
      <c r="N22" s="335"/>
      <c r="O22" s="333"/>
      <c r="P22" s="333"/>
      <c r="Q22" s="333"/>
      <c r="R22" s="336"/>
    </row>
    <row r="23" spans="2:18" ht="15.5" thickBot="1" x14ac:dyDescent="0.45">
      <c r="B23" s="644"/>
      <c r="C23" s="645"/>
      <c r="D23" s="333">
        <f>VLOOKUP(B23,'MAESTRA NO TOCAR'!A:B,2,0)</f>
        <v>0</v>
      </c>
      <c r="E23" s="334" t="str">
        <f>VLOOKUP(B23,'MAESTRA NO TOCAR'!A:C,3,0)</f>
        <v>ARTROSCOPIO</v>
      </c>
      <c r="F23" s="335"/>
      <c r="G23" s="333">
        <f>VLOOKUP(B23,'MAESTRA NO TOCAR'!A:E,4,0)</f>
        <v>0</v>
      </c>
      <c r="H23" s="333"/>
      <c r="I23" s="333"/>
      <c r="J23" s="336"/>
      <c r="K23" s="337"/>
      <c r="L23" s="333"/>
      <c r="M23" s="334"/>
      <c r="N23" s="335"/>
      <c r="O23" s="333"/>
      <c r="P23" s="333"/>
      <c r="Q23" s="333"/>
      <c r="R23" s="336"/>
    </row>
    <row r="24" spans="2:18" ht="15" customHeight="1" thickBot="1" x14ac:dyDescent="0.45">
      <c r="B24" s="644">
        <v>22303</v>
      </c>
      <c r="C24" s="645"/>
      <c r="D24" s="333">
        <f>VLOOKUP(B24,'MAESTRA NO TOCAR'!A:B,2,0)</f>
        <v>300752</v>
      </c>
      <c r="E24" s="334" t="str">
        <f>VLOOKUP(B24,'MAESTRA NO TOCAR'!A:C,3,0)</f>
        <v>JERINGA DESECHABLE REF 302499 BD 10ML - 21G X 1 1/2</v>
      </c>
      <c r="F24" s="335"/>
      <c r="G24" s="333">
        <f>VLOOKUP(B24,'MAESTRA NO TOCAR'!A:E,4,0)</f>
        <v>4</v>
      </c>
      <c r="H24" s="333"/>
      <c r="I24" s="333"/>
      <c r="J24" s="336"/>
      <c r="K24" s="646" t="s">
        <v>110</v>
      </c>
      <c r="L24" s="647"/>
      <c r="M24" s="647"/>
      <c r="N24" s="647"/>
      <c r="O24" s="647"/>
      <c r="P24" s="647"/>
      <c r="Q24" s="647"/>
      <c r="R24" s="648"/>
    </row>
    <row r="25" spans="2:18" ht="15" customHeight="1" x14ac:dyDescent="0.4">
      <c r="B25" s="644">
        <v>101469</v>
      </c>
      <c r="C25" s="645"/>
      <c r="D25" s="333">
        <f>VLOOKUP(B25,'MAESTRA NO TOCAR'!A:B,2,0)</f>
        <v>321635</v>
      </c>
      <c r="E25" s="334" t="str">
        <f>VLOOKUP(B25,'MAESTRA NO TOCAR'!A:C,3,0)</f>
        <v>MASCARA OXIGENO REF 63-409 GLOBAL HEALTH CARE  ADULTO</v>
      </c>
      <c r="F25" s="335"/>
      <c r="G25" s="333">
        <f>VLOOKUP(B25,'MAESTRA NO TOCAR'!A:E,4,0)</f>
        <v>1</v>
      </c>
      <c r="H25" s="333"/>
      <c r="I25" s="333"/>
      <c r="J25" s="336"/>
      <c r="K25" s="341">
        <v>383519</v>
      </c>
      <c r="L25" s="342">
        <f>VLOOKUP(K25,'MAESTRA NO TOCAR'!A:B,2,0)</f>
        <v>105384</v>
      </c>
      <c r="M25" s="343" t="str">
        <f>VLOOKUP(K25,'MAESTRA NO TOCAR'!A:C,3,0)</f>
        <v>MIDAZOLAM 15MG/3ML(5MG/ML) SOL INY INST</v>
      </c>
      <c r="N25" s="344"/>
      <c r="O25" s="342">
        <v>1</v>
      </c>
      <c r="P25" s="342"/>
      <c r="Q25" s="342"/>
      <c r="R25" s="345"/>
    </row>
    <row r="26" spans="2:18" ht="15" customHeight="1" x14ac:dyDescent="0.4">
      <c r="B26" s="644">
        <v>107206</v>
      </c>
      <c r="C26" s="645"/>
      <c r="D26" s="333">
        <f>VLOOKUP(B26,'MAESTRA NO TOCAR'!A:B,2,0)</f>
        <v>336714</v>
      </c>
      <c r="E26" s="334" t="str">
        <f>VLOOKUP(B26,'MAESTRA NO TOCAR'!A:C,3,0)</f>
        <v>TUBO ENDOTRAQUEAL CON BALON REF 86112 SOB 7.5FR</v>
      </c>
      <c r="F26" s="335"/>
      <c r="G26" s="333">
        <f>VLOOKUP(B26,'MAESTRA NO TOCAR'!A:E,4,0)</f>
        <v>1</v>
      </c>
      <c r="H26" s="333"/>
      <c r="I26" s="333"/>
      <c r="J26" s="336"/>
      <c r="K26" s="346">
        <v>162397</v>
      </c>
      <c r="L26" s="333">
        <f>VLOOKUP(K26,'MAESTRA NO TOCAR'!A:B,2,0)</f>
        <v>105312</v>
      </c>
      <c r="M26" s="334" t="str">
        <f>VLOOKUP(K26,'MAESTRA NO TOCAR'!A:C,3,0)</f>
        <v>FENTANILO 0.1MG/2ML(0.05MG/ML) SOL INY</v>
      </c>
      <c r="N26" s="335"/>
      <c r="O26" s="333">
        <v>1</v>
      </c>
      <c r="P26" s="333"/>
      <c r="Q26" s="333"/>
      <c r="R26" s="336"/>
    </row>
    <row r="27" spans="2:18" ht="15" customHeight="1" x14ac:dyDescent="0.4">
      <c r="B27" s="644">
        <v>169072</v>
      </c>
      <c r="C27" s="645"/>
      <c r="D27" s="333">
        <f>VLOOKUP(B27,'MAESTRA NO TOCAR'!A:B,2,0)</f>
        <v>357576</v>
      </c>
      <c r="E27" s="334" t="str">
        <f>VLOOKUP(B27,'MAESTRA NO TOCAR'!A:C,3,0)</f>
        <v>CATETER INTRAVENOSO PERIFERICO REF 381844 18G X 1.16PULG</v>
      </c>
      <c r="F27" s="335"/>
      <c r="G27" s="333">
        <f>VLOOKUP(B27,'MAESTRA NO TOCAR'!A:E,4,0)</f>
        <v>1</v>
      </c>
      <c r="H27" s="333"/>
      <c r="I27" s="333"/>
      <c r="J27" s="336"/>
      <c r="K27" s="346">
        <v>30164</v>
      </c>
      <c r="L27" s="333">
        <f>VLOOKUP(K27,'MAESTRA NO TOCAR'!A:B,2,0)</f>
        <v>100507</v>
      </c>
      <c r="M27" s="334" t="str">
        <f>VLOOKUP(K27,'MAESTRA NO TOCAR'!A:C,3,0)</f>
        <v>388908 MORFINA CLORHIDRATO 10MG/ML SOL INY 1ML</v>
      </c>
      <c r="N27" s="335"/>
      <c r="O27" s="333">
        <v>1</v>
      </c>
      <c r="P27" s="333"/>
      <c r="Q27" s="333"/>
      <c r="R27" s="336"/>
    </row>
    <row r="28" spans="2:18" ht="15" customHeight="1" x14ac:dyDescent="0.4">
      <c r="B28" s="644">
        <v>169071</v>
      </c>
      <c r="C28" s="645"/>
      <c r="D28" s="333">
        <f>VLOOKUP(B28,'MAESTRA NO TOCAR'!A:B,2,0)</f>
        <v>357585</v>
      </c>
      <c r="E28" s="334" t="str">
        <f>VLOOKUP(B28,'MAESTRA NO TOCAR'!A:C,3,0)</f>
        <v>CATETER INTRAVENOSO PERIFERICO REF 381834 20G X 1.16PULG</v>
      </c>
      <c r="F28" s="335"/>
      <c r="G28" s="333">
        <f>VLOOKUP(B28,'MAESTRA NO TOCAR'!A:E,4,0)</f>
        <v>1</v>
      </c>
      <c r="H28" s="333"/>
      <c r="I28" s="333"/>
      <c r="J28" s="336"/>
      <c r="K28" s="346">
        <v>122716</v>
      </c>
      <c r="L28" s="333">
        <f>VLOOKUP(K28,'MAESTRA NO TOCAR'!A:B,2,0)</f>
        <v>211300</v>
      </c>
      <c r="M28" s="334" t="str">
        <f>VLOOKUP(K28,'MAESTRA NO TOCAR'!A:C,3,0)</f>
        <v>OXYRAPID 10MG/ML SOL INY  CAJ X 5AMP X 1ML</v>
      </c>
      <c r="N28" s="335"/>
      <c r="O28" s="333">
        <v>1</v>
      </c>
      <c r="P28" s="333"/>
      <c r="Q28" s="333"/>
      <c r="R28" s="336"/>
    </row>
    <row r="29" spans="2:18" ht="15" customHeight="1" x14ac:dyDescent="0.4">
      <c r="B29" s="644">
        <v>23677</v>
      </c>
      <c r="C29" s="645"/>
      <c r="D29" s="333">
        <f>VLOOKUP(B29,'MAESTRA NO TOCAR'!A:B,2,0)</f>
        <v>301080</v>
      </c>
      <c r="E29" s="334" t="str">
        <f>VLOOKUP(B29,'MAESTRA NO TOCAR'!A:C,3,0)</f>
        <v>EQUIPO VENOCLISIS EN Y REF MRC0005P</v>
      </c>
      <c r="F29" s="335"/>
      <c r="G29" s="333">
        <f>VLOOKUP(B29,'MAESTRA NO TOCAR'!A:E,4,0)</f>
        <v>1</v>
      </c>
      <c r="H29" s="339"/>
      <c r="I29" s="339"/>
      <c r="J29" s="340"/>
      <c r="K29" s="346">
        <v>158717</v>
      </c>
      <c r="L29" s="333">
        <f>VLOOKUP(K29,'MAESTRA NO TOCAR'!A:B,2,0)</f>
        <v>213431</v>
      </c>
      <c r="M29" s="334" t="str">
        <f>VLOOKUP(K29,'MAESTRA NO TOCAR'!A:C,3,0)</f>
        <v>ULTIVA 2MG POLV INY  CAJ X 5VIAL</v>
      </c>
      <c r="N29" s="335"/>
      <c r="O29" s="333">
        <v>1</v>
      </c>
      <c r="P29" s="333"/>
      <c r="Q29" s="333"/>
      <c r="R29" s="336"/>
    </row>
    <row r="30" spans="2:18" ht="15" customHeight="1" x14ac:dyDescent="0.4">
      <c r="B30" s="644">
        <v>162007</v>
      </c>
      <c r="C30" s="645"/>
      <c r="D30" s="333">
        <f>VLOOKUP(B30,'MAESTRA NO TOCAR'!A:B,2,0)</f>
        <v>354946</v>
      </c>
      <c r="E30" s="334" t="str">
        <f>VLOOKUP(B30,'MAESTRA NO TOCAR'!A:C,3,0)</f>
        <v>SET PRIMARIO CON CLAVE REF 14001 PLUM  272CM X 19ML</v>
      </c>
      <c r="F30" s="335"/>
      <c r="G30" s="333">
        <f>VLOOKUP(B30,'MAESTRA NO TOCAR'!A:E,4,0)</f>
        <v>1</v>
      </c>
      <c r="H30" s="333"/>
      <c r="I30" s="333"/>
      <c r="J30" s="336"/>
      <c r="K30" s="346">
        <v>168939</v>
      </c>
      <c r="L30" s="333">
        <f>VLOOKUP(K30,'MAESTRA NO TOCAR'!A:B,2,0)</f>
        <v>105394</v>
      </c>
      <c r="M30" s="334" t="str">
        <f>VLOOKUP(K30,'MAESTRA NO TOCAR'!A:C,3,0)</f>
        <v>CLINDAMICINA 600MG/4ML(150MG/ML) SOL INY INST</v>
      </c>
      <c r="N30" s="335"/>
      <c r="O30" s="333">
        <v>1</v>
      </c>
      <c r="P30" s="333"/>
      <c r="Q30" s="333"/>
      <c r="R30" s="336"/>
    </row>
    <row r="31" spans="2:18" ht="15" customHeight="1" x14ac:dyDescent="0.4">
      <c r="B31" s="644">
        <v>94747</v>
      </c>
      <c r="C31" s="645"/>
      <c r="D31" s="333">
        <f>VLOOKUP(B31,'MAESTRA NO TOCAR'!A:B,2,0)</f>
        <v>319132</v>
      </c>
      <c r="E31" s="334" t="str">
        <f>VLOOKUP(B31,'MAESTRA NO TOCAR'!A:C,3,0)</f>
        <v>ELECTRODO MONITOREO ESPUMA REF 2228 3.4CM X 3.3CM</v>
      </c>
      <c r="F31" s="335"/>
      <c r="G31" s="333">
        <f>VLOOKUP(B31,'MAESTRA NO TOCAR'!A:E,4,0)</f>
        <v>6</v>
      </c>
      <c r="H31" s="333"/>
      <c r="I31" s="333"/>
      <c r="J31" s="336"/>
      <c r="K31" s="346">
        <v>51736</v>
      </c>
      <c r="L31" s="333">
        <f>VLOOKUP(K31,'MAESTRA NO TOCAR'!A:B,2,0)</f>
        <v>101533</v>
      </c>
      <c r="M31" s="334" t="str">
        <f>VLOOKUP(K31,'MAESTRA NO TOCAR'!A:C,3,0)</f>
        <v>DICLOFENACO 75MG/3ML(25MG/ML) SOL INY INST</v>
      </c>
      <c r="N31" s="335"/>
      <c r="O31" s="333">
        <v>1</v>
      </c>
      <c r="P31" s="333"/>
      <c r="Q31" s="333"/>
      <c r="R31" s="336"/>
    </row>
    <row r="32" spans="2:18" ht="15.75" customHeight="1" x14ac:dyDescent="0.4">
      <c r="B32" s="644">
        <v>388835</v>
      </c>
      <c r="C32" s="645"/>
      <c r="D32" s="333">
        <f>VLOOKUP(B32,'MAESTRA NO TOCAR'!A:B,2,0)</f>
        <v>105422</v>
      </c>
      <c r="E32" s="334" t="str">
        <f>VLOOKUP(B32,'MAESTRA NO TOCAR'!A:C,3,0)</f>
        <v>CLORURO DE SODIO LIBRE DE PVC 0.9% SOL INY 250ML</v>
      </c>
      <c r="F32" s="335"/>
      <c r="G32" s="333">
        <f>VLOOKUP(B32,'MAESTRA NO TOCAR'!A:E,4,0)</f>
        <v>4</v>
      </c>
      <c r="H32" s="333"/>
      <c r="I32" s="333"/>
      <c r="J32" s="336"/>
      <c r="K32" s="346">
        <v>123968</v>
      </c>
      <c r="L32" s="333">
        <f>VLOOKUP(K32,'MAESTRA NO TOCAR'!A:B,2,0)</f>
        <v>211644</v>
      </c>
      <c r="M32" s="334" t="str">
        <f>VLOOKUP(K32,'MAESTRA NO TOCAR'!A:C,3,0)</f>
        <v>BACTRODERM 10% SOL TOP INST FCO X 60ML</v>
      </c>
      <c r="N32" s="335"/>
      <c r="O32" s="333"/>
      <c r="P32" s="333"/>
      <c r="Q32" s="333"/>
      <c r="R32" s="336"/>
    </row>
    <row r="33" spans="2:18" ht="15" customHeight="1" thickBot="1" x14ac:dyDescent="0.45">
      <c r="B33" s="644"/>
      <c r="C33" s="645"/>
      <c r="D33" s="333"/>
      <c r="E33" s="334"/>
      <c r="F33" s="335"/>
      <c r="G33" s="333"/>
      <c r="H33" s="333"/>
      <c r="I33" s="333"/>
      <c r="J33" s="336"/>
      <c r="K33" s="346">
        <v>30766</v>
      </c>
      <c r="L33" s="333">
        <f>VLOOKUP(K33,'MAESTRA NO TOCAR'!A:B,2,0)</f>
        <v>200748</v>
      </c>
      <c r="M33" s="334" t="str">
        <f>VLOOKUP(K33,'MAESTRA NO TOCAR'!A:C,3,0)</f>
        <v>IODIGER ESPUMA 8% ESPUM TOP  FCO X 120ML</v>
      </c>
      <c r="N33" s="335"/>
      <c r="O33" s="333"/>
      <c r="P33" s="333"/>
      <c r="Q33" s="333"/>
      <c r="R33" s="336"/>
    </row>
    <row r="34" spans="2:18" ht="15.5" thickBot="1" x14ac:dyDescent="0.45">
      <c r="B34" s="663" t="s">
        <v>71</v>
      </c>
      <c r="C34" s="664"/>
      <c r="D34" s="665"/>
      <c r="E34" s="347"/>
      <c r="F34" s="347"/>
      <c r="G34" s="348"/>
      <c r="H34" s="348"/>
      <c r="I34" s="348"/>
      <c r="J34" s="349"/>
      <c r="K34" s="346">
        <v>19515</v>
      </c>
      <c r="L34" s="333">
        <f>VLOOKUP(K34,'MAESTRA NO TOCAR'!A:B,2,0)</f>
        <v>200998</v>
      </c>
      <c r="M34" s="334" t="str">
        <f>VLOOKUP(K34,'MAESTRA NO TOCAR'!A:C,3,0)</f>
        <v>KENACORT AIA 50MG/5ML(10MG/ML) SUSP INY</v>
      </c>
      <c r="N34" s="335"/>
      <c r="O34" s="333"/>
      <c r="P34" s="333"/>
      <c r="Q34" s="333"/>
      <c r="R34" s="336"/>
    </row>
    <row r="35" spans="2:18" x14ac:dyDescent="0.4">
      <c r="B35" s="666" t="s">
        <v>37</v>
      </c>
      <c r="C35" s="667"/>
      <c r="D35" s="667"/>
      <c r="E35" s="667"/>
      <c r="F35" s="667"/>
      <c r="G35" s="667"/>
      <c r="H35" s="667"/>
      <c r="I35" s="667"/>
      <c r="J35" s="668"/>
      <c r="K35" s="346">
        <v>388781</v>
      </c>
      <c r="L35" s="333">
        <f>VLOOKUP(K35,'MAESTRA NO TOCAR'!A:B,2,0)</f>
        <v>310713</v>
      </c>
      <c r="M35" s="334" t="str">
        <f>VLOOKUP(K35,'MAESTRA NO TOCAR'!A:C,3,0)</f>
        <v>QUIRUCIDAL (0.05+4)% SOL TOP CAJ X 24FCO X 120ML</v>
      </c>
      <c r="N35" s="335"/>
      <c r="O35" s="333">
        <v>1</v>
      </c>
      <c r="P35" s="333"/>
      <c r="Q35" s="333"/>
      <c r="R35" s="336"/>
    </row>
    <row r="36" spans="2:18" ht="15.5" thickBot="1" x14ac:dyDescent="0.45">
      <c r="B36" s="669"/>
      <c r="C36" s="670"/>
      <c r="D36" s="670"/>
      <c r="E36" s="670"/>
      <c r="F36" s="670"/>
      <c r="G36" s="670"/>
      <c r="H36" s="670"/>
      <c r="I36" s="670"/>
      <c r="J36" s="671"/>
      <c r="K36" s="346">
        <v>388785</v>
      </c>
      <c r="L36" s="333">
        <f>VLOOKUP(K36,'MAESTRA NO TOCAR'!A:B,2,0)</f>
        <v>301791</v>
      </c>
      <c r="M36" s="334" t="str">
        <f>VLOOKUP(K36,'MAESTRA NO TOCAR'!A:C,3,0)</f>
        <v>QUIRUCIDAL VERDE (1+4)% JAB LIQ 120ML</v>
      </c>
      <c r="N36" s="335"/>
      <c r="O36" s="333">
        <v>1</v>
      </c>
      <c r="P36" s="333"/>
      <c r="Q36" s="333"/>
      <c r="R36" s="336"/>
    </row>
    <row r="37" spans="2:18" ht="15.75" customHeight="1" x14ac:dyDescent="0.4">
      <c r="B37" s="666" t="s">
        <v>38</v>
      </c>
      <c r="C37" s="667"/>
      <c r="D37" s="667"/>
      <c r="E37" s="667"/>
      <c r="F37" s="667"/>
      <c r="G37" s="667"/>
      <c r="H37" s="667"/>
      <c r="I37" s="667"/>
      <c r="J37" s="668"/>
      <c r="K37" s="346">
        <v>22002</v>
      </c>
      <c r="L37" s="333">
        <f>VLOOKUP(K37,'MAESTRA NO TOCAR'!A:B,2,0)</f>
        <v>203253</v>
      </c>
      <c r="M37" s="334" t="str">
        <f>VLOOKUP(K37,'MAESTRA NO TOCAR'!A:C,3,0)</f>
        <v>ROXICAINA CE 200MG/20ML(1%)+1:200000 SOL INY  FCO X 20ML</v>
      </c>
      <c r="N37" s="335"/>
      <c r="O37" s="333"/>
      <c r="P37" s="333"/>
      <c r="Q37" s="333"/>
      <c r="R37" s="336"/>
    </row>
    <row r="38" spans="2:18" ht="15" customHeight="1" thickBot="1" x14ac:dyDescent="0.45">
      <c r="B38" s="669"/>
      <c r="C38" s="670"/>
      <c r="D38" s="670"/>
      <c r="E38" s="670"/>
      <c r="F38" s="670"/>
      <c r="G38" s="670"/>
      <c r="H38" s="670"/>
      <c r="I38" s="670"/>
      <c r="J38" s="671"/>
      <c r="K38" s="350">
        <v>22004</v>
      </c>
      <c r="L38" s="351">
        <f>VLOOKUP(K38,'MAESTRA NO TOCAR'!A:B,2,0)</f>
        <v>203255</v>
      </c>
      <c r="M38" s="352" t="str">
        <f>VLOOKUP(K38,'MAESTRA NO TOCAR'!A:C,3,0)</f>
        <v>ROXICAINA CE 400MG/20ML(2%)+1:200000 SOL INY  FCO X 20ML</v>
      </c>
      <c r="N38" s="353"/>
      <c r="O38" s="351"/>
      <c r="P38" s="351"/>
      <c r="Q38" s="351"/>
      <c r="R38" s="354"/>
    </row>
  </sheetData>
  <mergeCells count="52">
    <mergeCell ref="C7:D7"/>
    <mergeCell ref="B8:D8"/>
    <mergeCell ref="E8:F9"/>
    <mergeCell ref="K7:L7"/>
    <mergeCell ref="N7:R7"/>
    <mergeCell ref="N8:R8"/>
    <mergeCell ref="O9:R9"/>
    <mergeCell ref="J8:M8"/>
    <mergeCell ref="O10:R10"/>
    <mergeCell ref="J11:M11"/>
    <mergeCell ref="N11:R11"/>
    <mergeCell ref="B12:R12"/>
    <mergeCell ref="M13:N13"/>
    <mergeCell ref="B10:D10"/>
    <mergeCell ref="E10:F10"/>
    <mergeCell ref="B11:D11"/>
    <mergeCell ref="E11:F11"/>
    <mergeCell ref="K10:M10"/>
    <mergeCell ref="B17:C17"/>
    <mergeCell ref="B18:C18"/>
    <mergeCell ref="B13:C13"/>
    <mergeCell ref="E13:F13"/>
    <mergeCell ref="B14:C14"/>
    <mergeCell ref="B20:C20"/>
    <mergeCell ref="B34:D34"/>
    <mergeCell ref="B35:J36"/>
    <mergeCell ref="B37:J38"/>
    <mergeCell ref="B33:C33"/>
    <mergeCell ref="B31:C31"/>
    <mergeCell ref="B32:C32"/>
    <mergeCell ref="B30:C30"/>
    <mergeCell ref="B28:C28"/>
    <mergeCell ref="B29:C29"/>
    <mergeCell ref="B25:C25"/>
    <mergeCell ref="B27:C27"/>
    <mergeCell ref="B26:C26"/>
    <mergeCell ref="F6:R6"/>
    <mergeCell ref="F4:M5"/>
    <mergeCell ref="B15:C15"/>
    <mergeCell ref="B16:C16"/>
    <mergeCell ref="K24:R24"/>
    <mergeCell ref="K14:R14"/>
    <mergeCell ref="F7:I7"/>
    <mergeCell ref="G8:I8"/>
    <mergeCell ref="G9:I9"/>
    <mergeCell ref="G10:I10"/>
    <mergeCell ref="G11:I11"/>
    <mergeCell ref="B23:C23"/>
    <mergeCell ref="B24:C24"/>
    <mergeCell ref="B21:C21"/>
    <mergeCell ref="B22:C22"/>
    <mergeCell ref="B19:C19"/>
  </mergeCells>
  <printOptions horizontalCentered="1" verticalCentered="1"/>
  <pageMargins left="0" right="0" top="0" bottom="0" header="0" footer="0"/>
  <pageSetup paperSize="9" scale="79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5:S56"/>
  <sheetViews>
    <sheetView zoomScale="80" zoomScaleNormal="80" workbookViewId="0">
      <selection activeCell="M17" sqref="M17"/>
    </sheetView>
  </sheetViews>
  <sheetFormatPr baseColWidth="10" defaultColWidth="47.81640625" defaultRowHeight="13" x14ac:dyDescent="0.3"/>
  <cols>
    <col min="1" max="1" width="14.1796875" style="1" customWidth="1"/>
    <col min="2" max="2" width="6.7265625" style="23" customWidth="1"/>
    <col min="3" max="3" width="2.54296875" style="23" customWidth="1"/>
    <col min="4" max="4" width="9.1796875" style="1" customWidth="1"/>
    <col min="5" max="5" width="9.54296875" style="1" bestFit="1" customWidth="1"/>
    <col min="6" max="6" width="41.26953125" style="1" customWidth="1"/>
    <col min="7" max="8" width="5" style="1" customWidth="1"/>
    <col min="9" max="9" width="5.453125" style="1" customWidth="1"/>
    <col min="10" max="10" width="5" style="1" customWidth="1"/>
    <col min="11" max="11" width="3.453125" style="2" bestFit="1" customWidth="1"/>
    <col min="12" max="13" width="8.81640625" style="1" customWidth="1"/>
    <col min="14" max="14" width="18.7265625" style="1" customWidth="1"/>
    <col min="15" max="15" width="30.7265625" style="1" customWidth="1"/>
    <col min="16" max="19" width="5" style="1" customWidth="1"/>
    <col min="20" max="16384" width="47.81640625" style="1"/>
  </cols>
  <sheetData>
    <row r="5" spans="2:19" ht="12.75" customHeight="1" x14ac:dyDescent="0.3">
      <c r="G5" s="40"/>
      <c r="H5" s="40"/>
      <c r="I5" s="40"/>
      <c r="J5" s="40"/>
      <c r="K5" s="40"/>
      <c r="L5" s="40"/>
      <c r="M5" s="40"/>
      <c r="N5" s="40"/>
    </row>
    <row r="6" spans="2:19" ht="12.75" customHeight="1" x14ac:dyDescent="0.3">
      <c r="F6" s="475" t="s">
        <v>26</v>
      </c>
      <c r="G6" s="475"/>
      <c r="H6" s="475"/>
      <c r="I6" s="475"/>
      <c r="J6" s="475"/>
      <c r="K6" s="475"/>
      <c r="L6" s="475"/>
      <c r="M6" s="475"/>
      <c r="N6" s="475"/>
    </row>
    <row r="7" spans="2:19" x14ac:dyDescent="0.3">
      <c r="F7" s="475"/>
      <c r="G7" s="475"/>
      <c r="H7" s="475"/>
      <c r="I7" s="475"/>
      <c r="J7" s="475"/>
      <c r="K7" s="475"/>
      <c r="L7" s="475"/>
      <c r="M7" s="475"/>
      <c r="N7" s="475"/>
    </row>
    <row r="8" spans="2:19" ht="13.5" thickBot="1" x14ac:dyDescent="0.35"/>
    <row r="9" spans="2:19" x14ac:dyDescent="0.3">
      <c r="B9" s="29" t="s">
        <v>17</v>
      </c>
      <c r="C9" s="711">
        <f ca="1">TODAY()+1</f>
        <v>44810</v>
      </c>
      <c r="D9" s="712"/>
      <c r="E9" s="30" t="s">
        <v>16</v>
      </c>
      <c r="F9" s="713"/>
      <c r="G9" s="713"/>
      <c r="H9" s="713"/>
      <c r="I9" s="713"/>
      <c r="J9" s="714"/>
      <c r="K9" s="31" t="s">
        <v>21</v>
      </c>
      <c r="L9" s="713"/>
      <c r="M9" s="714"/>
      <c r="N9" s="38" t="s">
        <v>39</v>
      </c>
      <c r="O9" s="452"/>
      <c r="P9" s="453"/>
      <c r="Q9" s="453"/>
      <c r="R9" s="453"/>
      <c r="S9" s="454"/>
    </row>
    <row r="10" spans="2:19" x14ac:dyDescent="0.3">
      <c r="B10" s="715" t="s">
        <v>18</v>
      </c>
      <c r="C10" s="495"/>
      <c r="D10" s="495"/>
      <c r="E10" s="480"/>
      <c r="F10" s="481"/>
      <c r="G10" s="25" t="s">
        <v>15</v>
      </c>
      <c r="H10" s="26"/>
      <c r="I10" s="718"/>
      <c r="J10" s="718"/>
      <c r="K10" s="718"/>
      <c r="L10" s="718"/>
      <c r="M10" s="718"/>
      <c r="N10" s="719"/>
      <c r="O10" s="494" t="s">
        <v>22</v>
      </c>
      <c r="P10" s="495"/>
      <c r="Q10" s="495"/>
      <c r="R10" s="495"/>
      <c r="S10" s="496"/>
    </row>
    <row r="11" spans="2:19" x14ac:dyDescent="0.3">
      <c r="B11" s="33"/>
      <c r="C11" s="24"/>
      <c r="D11" s="24"/>
      <c r="E11" s="716"/>
      <c r="F11" s="717"/>
      <c r="G11" s="27" t="s">
        <v>23</v>
      </c>
      <c r="H11" s="36"/>
      <c r="I11" s="36"/>
      <c r="J11" s="36"/>
      <c r="K11" s="39"/>
      <c r="L11" s="39"/>
      <c r="M11" s="39"/>
      <c r="N11" s="39"/>
      <c r="O11" s="28" t="s">
        <v>28</v>
      </c>
      <c r="P11" s="497"/>
      <c r="Q11" s="497"/>
      <c r="R11" s="497"/>
      <c r="S11" s="498"/>
    </row>
    <row r="12" spans="2:19" x14ac:dyDescent="0.3">
      <c r="B12" s="505" t="s">
        <v>29</v>
      </c>
      <c r="C12" s="506"/>
      <c r="D12" s="506"/>
      <c r="E12" s="507"/>
      <c r="F12" s="508"/>
      <c r="G12" s="720" t="s">
        <v>24</v>
      </c>
      <c r="H12" s="518"/>
      <c r="I12" s="518"/>
      <c r="J12" s="518"/>
      <c r="K12" s="480"/>
      <c r="L12" s="480"/>
      <c r="M12" s="480"/>
      <c r="N12" s="481"/>
      <c r="O12" s="28" t="s">
        <v>20</v>
      </c>
      <c r="P12" s="497"/>
      <c r="Q12" s="497"/>
      <c r="R12" s="497"/>
      <c r="S12" s="498"/>
    </row>
    <row r="13" spans="2:19" ht="13.5" thickBot="1" x14ac:dyDescent="0.35">
      <c r="B13" s="482" t="s">
        <v>19</v>
      </c>
      <c r="C13" s="483"/>
      <c r="D13" s="483"/>
      <c r="E13" s="484"/>
      <c r="F13" s="485"/>
      <c r="G13" s="37" t="s">
        <v>30</v>
      </c>
      <c r="H13" s="34"/>
      <c r="I13" s="34"/>
      <c r="J13" s="486"/>
      <c r="K13" s="486"/>
      <c r="L13" s="486"/>
      <c r="M13" s="486"/>
      <c r="N13" s="487"/>
      <c r="O13" s="721" t="s">
        <v>60</v>
      </c>
      <c r="P13" s="483"/>
      <c r="Q13" s="483"/>
      <c r="R13" s="483"/>
      <c r="S13" s="510"/>
    </row>
    <row r="14" spans="2:19" ht="21" customHeight="1" thickBot="1" x14ac:dyDescent="0.35">
      <c r="B14" s="499" t="s">
        <v>25</v>
      </c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</row>
    <row r="15" spans="2:19" s="23" customFormat="1" ht="13.5" thickBot="1" x14ac:dyDescent="0.4">
      <c r="B15" s="500" t="s">
        <v>0</v>
      </c>
      <c r="C15" s="501"/>
      <c r="D15" s="19" t="s">
        <v>1</v>
      </c>
      <c r="E15" s="502" t="s">
        <v>31</v>
      </c>
      <c r="F15" s="501"/>
      <c r="G15" s="19" t="s">
        <v>2</v>
      </c>
      <c r="H15" s="19" t="s">
        <v>3</v>
      </c>
      <c r="I15" s="19" t="s">
        <v>4</v>
      </c>
      <c r="J15" s="20" t="s">
        <v>5</v>
      </c>
      <c r="K15" s="21"/>
      <c r="L15" s="22" t="s">
        <v>0</v>
      </c>
      <c r="M15" s="19" t="s">
        <v>1</v>
      </c>
      <c r="N15" s="502" t="s">
        <v>31</v>
      </c>
      <c r="O15" s="501"/>
      <c r="P15" s="19" t="s">
        <v>2</v>
      </c>
      <c r="Q15" s="19" t="s">
        <v>3</v>
      </c>
      <c r="R15" s="19" t="s">
        <v>4</v>
      </c>
      <c r="S15" s="20" t="s">
        <v>5</v>
      </c>
    </row>
    <row r="16" spans="2:19" x14ac:dyDescent="0.3">
      <c r="B16" s="615">
        <v>110940</v>
      </c>
      <c r="C16" s="616"/>
      <c r="D16" s="8"/>
      <c r="E16" s="450"/>
      <c r="F16" s="451"/>
      <c r="G16" s="8"/>
      <c r="H16" s="8"/>
      <c r="I16" s="8"/>
      <c r="J16" s="9"/>
      <c r="L16" s="4"/>
      <c r="M16" s="5"/>
      <c r="N16" s="617"/>
      <c r="O16" s="618"/>
      <c r="P16" s="5"/>
      <c r="Q16" s="5"/>
      <c r="R16" s="5"/>
      <c r="S16" s="6"/>
    </row>
    <row r="17" spans="2:19" x14ac:dyDescent="0.3">
      <c r="B17" s="448"/>
      <c r="C17" s="449"/>
      <c r="D17" s="8"/>
      <c r="E17" s="450"/>
      <c r="F17" s="451"/>
      <c r="G17" s="8"/>
      <c r="H17" s="8"/>
      <c r="I17" s="8"/>
      <c r="J17" s="9"/>
      <c r="L17" s="7"/>
      <c r="M17" s="8"/>
      <c r="N17" s="450"/>
      <c r="O17" s="451"/>
      <c r="P17" s="8"/>
      <c r="Q17" s="8"/>
      <c r="R17" s="8"/>
      <c r="S17" s="9"/>
    </row>
    <row r="18" spans="2:19" x14ac:dyDescent="0.3">
      <c r="B18" s="448"/>
      <c r="C18" s="449"/>
      <c r="D18" s="10"/>
      <c r="E18" s="450"/>
      <c r="F18" s="451"/>
      <c r="G18" s="8"/>
      <c r="H18" s="8"/>
      <c r="I18" s="8"/>
      <c r="J18" s="9"/>
      <c r="L18" s="7"/>
      <c r="M18" s="8"/>
      <c r="N18" s="450"/>
      <c r="O18" s="451"/>
      <c r="P18" s="8"/>
      <c r="Q18" s="8"/>
      <c r="R18" s="8"/>
      <c r="S18" s="9"/>
    </row>
    <row r="19" spans="2:19" x14ac:dyDescent="0.3">
      <c r="B19" s="448"/>
      <c r="C19" s="449"/>
      <c r="D19" s="10"/>
      <c r="E19" s="450"/>
      <c r="F19" s="451"/>
      <c r="G19" s="8"/>
      <c r="H19" s="8"/>
      <c r="I19" s="10"/>
      <c r="J19" s="11"/>
      <c r="L19" s="7"/>
      <c r="M19" s="8"/>
      <c r="N19" s="450"/>
      <c r="O19" s="451"/>
      <c r="P19" s="8"/>
      <c r="Q19" s="8"/>
      <c r="R19" s="8"/>
      <c r="S19" s="9"/>
    </row>
    <row r="20" spans="2:19" x14ac:dyDescent="0.3">
      <c r="B20" s="448"/>
      <c r="C20" s="449"/>
      <c r="D20" s="8"/>
      <c r="E20" s="450"/>
      <c r="F20" s="451"/>
      <c r="G20" s="8"/>
      <c r="H20" s="8"/>
      <c r="I20" s="8"/>
      <c r="J20" s="9"/>
      <c r="L20" s="7"/>
      <c r="M20" s="8"/>
      <c r="N20" s="450"/>
      <c r="O20" s="451"/>
      <c r="P20" s="8"/>
      <c r="Q20" s="8"/>
      <c r="R20" s="8"/>
      <c r="S20" s="9"/>
    </row>
    <row r="21" spans="2:19" x14ac:dyDescent="0.3">
      <c r="B21" s="448"/>
      <c r="C21" s="449"/>
      <c r="D21" s="8"/>
      <c r="E21" s="450"/>
      <c r="F21" s="451"/>
      <c r="G21" s="8"/>
      <c r="H21" s="8"/>
      <c r="I21" s="8"/>
      <c r="J21" s="9"/>
      <c r="L21" s="7"/>
      <c r="M21" s="8"/>
      <c r="N21" s="450"/>
      <c r="O21" s="451"/>
      <c r="P21" s="8"/>
      <c r="Q21" s="8"/>
      <c r="R21" s="8"/>
      <c r="S21" s="9"/>
    </row>
    <row r="22" spans="2:19" x14ac:dyDescent="0.3">
      <c r="B22" s="448"/>
      <c r="C22" s="449"/>
      <c r="D22" s="8"/>
      <c r="E22" s="450"/>
      <c r="F22" s="451"/>
      <c r="G22" s="8"/>
      <c r="H22" s="8"/>
      <c r="I22" s="8"/>
      <c r="J22" s="9"/>
      <c r="L22" s="7"/>
      <c r="M22" s="8"/>
      <c r="N22" s="450"/>
      <c r="O22" s="451"/>
      <c r="P22" s="8"/>
      <c r="Q22" s="8"/>
      <c r="R22" s="8"/>
      <c r="S22" s="9"/>
    </row>
    <row r="23" spans="2:19" x14ac:dyDescent="0.3">
      <c r="B23" s="448"/>
      <c r="C23" s="449"/>
      <c r="D23" s="8"/>
      <c r="E23" s="450"/>
      <c r="F23" s="451"/>
      <c r="G23" s="8"/>
      <c r="H23" s="8"/>
      <c r="I23" s="8"/>
      <c r="J23" s="9"/>
      <c r="L23" s="7"/>
      <c r="M23" s="8"/>
      <c r="N23" s="450"/>
      <c r="O23" s="451"/>
      <c r="P23" s="8"/>
      <c r="Q23" s="8"/>
      <c r="R23" s="8"/>
      <c r="S23" s="9"/>
    </row>
    <row r="24" spans="2:19" x14ac:dyDescent="0.3">
      <c r="B24" s="448"/>
      <c r="C24" s="449"/>
      <c r="D24" s="8"/>
      <c r="E24" s="450"/>
      <c r="F24" s="451"/>
      <c r="G24" s="8"/>
      <c r="H24" s="8"/>
      <c r="I24" s="8"/>
      <c r="J24" s="9"/>
      <c r="L24" s="7"/>
      <c r="M24" s="8"/>
      <c r="N24" s="450"/>
      <c r="O24" s="451"/>
      <c r="P24" s="8"/>
      <c r="Q24" s="8"/>
      <c r="R24" s="8"/>
      <c r="S24" s="9"/>
    </row>
    <row r="25" spans="2:19" ht="13.5" thickBot="1" x14ac:dyDescent="0.35">
      <c r="B25" s="448"/>
      <c r="C25" s="449"/>
      <c r="D25" s="8"/>
      <c r="E25" s="450"/>
      <c r="F25" s="451"/>
      <c r="G25" s="8"/>
      <c r="H25" s="8"/>
      <c r="I25" s="8"/>
      <c r="J25" s="9"/>
      <c r="L25" s="12"/>
      <c r="M25" s="13"/>
      <c r="N25" s="611"/>
      <c r="O25" s="612"/>
      <c r="P25" s="13"/>
      <c r="Q25" s="13"/>
      <c r="R25" s="13"/>
      <c r="S25" s="14"/>
    </row>
    <row r="26" spans="2:19" ht="13.5" thickBot="1" x14ac:dyDescent="0.35">
      <c r="B26" s="48"/>
      <c r="C26" s="49"/>
      <c r="D26" s="8"/>
      <c r="E26" s="50"/>
      <c r="F26" s="51"/>
      <c r="G26" s="8"/>
      <c r="H26" s="8"/>
      <c r="I26" s="8"/>
      <c r="J26" s="9"/>
      <c r="L26" s="722"/>
      <c r="M26" s="723"/>
      <c r="N26" s="723"/>
      <c r="O26" s="723"/>
      <c r="P26" s="723"/>
      <c r="Q26" s="723"/>
      <c r="R26" s="723"/>
      <c r="S26" s="724"/>
    </row>
    <row r="27" spans="2:19" x14ac:dyDescent="0.3">
      <c r="B27" s="448"/>
      <c r="C27" s="449"/>
      <c r="D27" s="8"/>
      <c r="E27" s="450"/>
      <c r="F27" s="451"/>
      <c r="G27" s="8"/>
      <c r="H27" s="8"/>
      <c r="I27" s="8"/>
      <c r="J27" s="9"/>
      <c r="L27" s="7"/>
      <c r="M27" s="8"/>
      <c r="N27" s="450"/>
      <c r="O27" s="451"/>
      <c r="P27" s="8"/>
      <c r="Q27" s="8"/>
      <c r="R27" s="8"/>
      <c r="S27" s="9"/>
    </row>
    <row r="28" spans="2:19" x14ac:dyDescent="0.3">
      <c r="B28" s="448"/>
      <c r="C28" s="449"/>
      <c r="D28" s="8"/>
      <c r="E28" s="450"/>
      <c r="F28" s="451"/>
      <c r="G28" s="8"/>
      <c r="H28" s="8"/>
      <c r="I28" s="8"/>
      <c r="J28" s="9"/>
      <c r="L28" s="7"/>
      <c r="M28" s="8"/>
      <c r="N28" s="450"/>
      <c r="O28" s="451"/>
      <c r="P28" s="8"/>
      <c r="Q28" s="8"/>
      <c r="R28" s="8"/>
      <c r="S28" s="9"/>
    </row>
    <row r="29" spans="2:19" x14ac:dyDescent="0.3">
      <c r="B29" s="448"/>
      <c r="C29" s="449"/>
      <c r="D29" s="10"/>
      <c r="E29" s="450"/>
      <c r="F29" s="451"/>
      <c r="G29" s="8"/>
      <c r="H29" s="8"/>
      <c r="I29" s="10"/>
      <c r="J29" s="11"/>
      <c r="L29" s="7"/>
      <c r="M29" s="8"/>
      <c r="N29" s="450"/>
      <c r="O29" s="451"/>
      <c r="P29" s="8"/>
      <c r="Q29" s="8"/>
      <c r="R29" s="8"/>
      <c r="S29" s="9"/>
    </row>
    <row r="30" spans="2:19" x14ac:dyDescent="0.3">
      <c r="B30" s="448"/>
      <c r="C30" s="449"/>
      <c r="D30" s="8"/>
      <c r="E30" s="450"/>
      <c r="F30" s="451"/>
      <c r="G30" s="8"/>
      <c r="H30" s="8"/>
      <c r="I30" s="8"/>
      <c r="J30" s="9"/>
      <c r="L30" s="7"/>
      <c r="M30" s="8"/>
      <c r="N30" s="450"/>
      <c r="O30" s="451"/>
      <c r="P30" s="8"/>
      <c r="Q30" s="8"/>
      <c r="R30" s="8"/>
      <c r="S30" s="9"/>
    </row>
    <row r="31" spans="2:19" x14ac:dyDescent="0.3">
      <c r="B31" s="448"/>
      <c r="C31" s="449"/>
      <c r="D31" s="8"/>
      <c r="E31" s="450"/>
      <c r="F31" s="451"/>
      <c r="G31" s="8"/>
      <c r="H31" s="8"/>
      <c r="I31" s="8"/>
      <c r="J31" s="9"/>
      <c r="L31" s="7"/>
      <c r="M31" s="8"/>
      <c r="N31" s="450"/>
      <c r="O31" s="451"/>
      <c r="P31" s="8"/>
      <c r="Q31" s="8"/>
      <c r="R31" s="8"/>
      <c r="S31" s="9"/>
    </row>
    <row r="32" spans="2:19" x14ac:dyDescent="0.3">
      <c r="B32" s="448"/>
      <c r="C32" s="449"/>
      <c r="D32" s="8"/>
      <c r="E32" s="450"/>
      <c r="F32" s="451"/>
      <c r="G32" s="8"/>
      <c r="H32" s="8"/>
      <c r="I32" s="8"/>
      <c r="J32" s="9"/>
      <c r="L32" s="7"/>
      <c r="M32" s="8"/>
      <c r="N32" s="450"/>
      <c r="O32" s="451"/>
      <c r="P32" s="8"/>
      <c r="Q32" s="8"/>
      <c r="R32" s="8"/>
      <c r="S32" s="9"/>
    </row>
    <row r="33" spans="2:19" x14ac:dyDescent="0.3">
      <c r="B33" s="448"/>
      <c r="C33" s="449"/>
      <c r="D33" s="8"/>
      <c r="E33" s="450"/>
      <c r="F33" s="451"/>
      <c r="G33" s="8"/>
      <c r="H33" s="8"/>
      <c r="I33" s="8"/>
      <c r="J33" s="9"/>
      <c r="L33" s="7"/>
      <c r="M33" s="8"/>
      <c r="N33" s="450"/>
      <c r="O33" s="451"/>
      <c r="P33" s="8"/>
      <c r="Q33" s="8"/>
      <c r="R33" s="8"/>
      <c r="S33" s="9"/>
    </row>
    <row r="34" spans="2:19" x14ac:dyDescent="0.3">
      <c r="B34" s="48"/>
      <c r="C34" s="49"/>
      <c r="D34" s="8"/>
      <c r="E34" s="450"/>
      <c r="F34" s="451"/>
      <c r="G34" s="8"/>
      <c r="H34" s="8"/>
      <c r="I34" s="8"/>
      <c r="J34" s="9"/>
      <c r="L34" s="7"/>
      <c r="M34" s="8"/>
      <c r="N34" s="450"/>
      <c r="O34" s="451"/>
      <c r="P34" s="8"/>
      <c r="Q34" s="8"/>
      <c r="R34" s="8"/>
      <c r="S34" s="9"/>
    </row>
    <row r="35" spans="2:19" x14ac:dyDescent="0.3">
      <c r="B35" s="448"/>
      <c r="C35" s="449"/>
      <c r="D35" s="10"/>
      <c r="E35" s="450"/>
      <c r="F35" s="451"/>
      <c r="G35" s="8"/>
      <c r="H35" s="8"/>
      <c r="I35" s="10"/>
      <c r="J35" s="11"/>
      <c r="L35" s="12"/>
      <c r="M35" s="13"/>
      <c r="N35" s="50"/>
      <c r="O35" s="51"/>
      <c r="P35" s="13"/>
      <c r="Q35" s="13"/>
      <c r="R35" s="13"/>
      <c r="S35" s="14"/>
    </row>
    <row r="36" spans="2:19" ht="13.5" thickBot="1" x14ac:dyDescent="0.35">
      <c r="B36" s="448"/>
      <c r="C36" s="449"/>
      <c r="D36" s="10"/>
      <c r="E36" s="450"/>
      <c r="F36" s="451"/>
      <c r="G36" s="8"/>
      <c r="H36" s="8"/>
      <c r="I36" s="10"/>
      <c r="J36" s="11"/>
      <c r="L36" s="12"/>
      <c r="M36" s="13"/>
      <c r="N36" s="450"/>
      <c r="O36" s="451"/>
      <c r="P36" s="13"/>
      <c r="Q36" s="13"/>
      <c r="R36" s="13"/>
      <c r="S36" s="14"/>
    </row>
    <row r="37" spans="2:19" ht="13.5" thickBot="1" x14ac:dyDescent="0.35">
      <c r="B37" s="448"/>
      <c r="C37" s="449"/>
      <c r="D37" s="8"/>
      <c r="E37" s="450"/>
      <c r="F37" s="451"/>
      <c r="G37" s="8"/>
      <c r="H37" s="8"/>
      <c r="I37" s="8"/>
      <c r="J37" s="9"/>
      <c r="L37" s="728" t="s">
        <v>36</v>
      </c>
      <c r="M37" s="729"/>
      <c r="N37" s="729"/>
      <c r="O37" s="729"/>
      <c r="P37" s="729"/>
      <c r="Q37" s="729"/>
      <c r="R37" s="729"/>
      <c r="S37" s="730"/>
    </row>
    <row r="38" spans="2:19" x14ac:dyDescent="0.3">
      <c r="B38" s="448"/>
      <c r="C38" s="449"/>
      <c r="D38" s="8"/>
      <c r="E38" s="450"/>
      <c r="F38" s="451"/>
      <c r="G38" s="8"/>
      <c r="H38" s="8"/>
      <c r="I38" s="8"/>
      <c r="J38" s="9"/>
      <c r="L38" s="42"/>
      <c r="M38" s="43"/>
      <c r="N38" s="32"/>
      <c r="O38" s="32"/>
      <c r="P38" s="43"/>
      <c r="Q38" s="43"/>
      <c r="R38" s="43"/>
      <c r="S38" s="44"/>
    </row>
    <row r="39" spans="2:19" x14ac:dyDescent="0.3">
      <c r="B39" s="448"/>
      <c r="C39" s="449"/>
      <c r="D39" s="10"/>
      <c r="E39" s="450"/>
      <c r="F39" s="451"/>
      <c r="G39" s="8"/>
      <c r="H39" s="8"/>
      <c r="I39" s="10"/>
      <c r="J39" s="11"/>
      <c r="L39" s="52"/>
      <c r="M39" s="3"/>
      <c r="N39" s="2"/>
      <c r="O39" s="2"/>
      <c r="P39" s="3"/>
      <c r="Q39" s="3"/>
      <c r="R39" s="3"/>
      <c r="S39" s="41"/>
    </row>
    <row r="40" spans="2:19" x14ac:dyDescent="0.3">
      <c r="B40" s="448"/>
      <c r="C40" s="449"/>
      <c r="D40" s="10"/>
      <c r="E40" s="50"/>
      <c r="F40" s="51"/>
      <c r="G40" s="8"/>
      <c r="H40" s="8"/>
      <c r="I40" s="10"/>
      <c r="J40" s="11"/>
      <c r="L40" s="52"/>
      <c r="M40" s="3"/>
      <c r="N40" s="2"/>
      <c r="O40" s="2"/>
      <c r="P40" s="3"/>
      <c r="Q40" s="3"/>
      <c r="R40" s="3"/>
      <c r="S40" s="41"/>
    </row>
    <row r="41" spans="2:19" x14ac:dyDescent="0.3">
      <c r="B41" s="448"/>
      <c r="C41" s="449"/>
      <c r="D41" s="8"/>
      <c r="E41" s="450"/>
      <c r="F41" s="451"/>
      <c r="G41" s="8"/>
      <c r="H41" s="8"/>
      <c r="I41" s="8"/>
      <c r="J41" s="9"/>
      <c r="L41" s="52"/>
      <c r="M41" s="3"/>
      <c r="N41" s="2"/>
      <c r="O41" s="2"/>
      <c r="P41" s="3"/>
      <c r="Q41" s="3"/>
      <c r="R41" s="3"/>
      <c r="S41" s="41"/>
    </row>
    <row r="42" spans="2:19" x14ac:dyDescent="0.3">
      <c r="B42" s="448"/>
      <c r="C42" s="449"/>
      <c r="D42" s="8"/>
      <c r="E42" s="450"/>
      <c r="F42" s="451"/>
      <c r="G42" s="8"/>
      <c r="H42" s="8"/>
      <c r="I42" s="8"/>
      <c r="J42" s="9"/>
      <c r="L42" s="52"/>
      <c r="M42" s="3"/>
      <c r="N42" s="2"/>
      <c r="O42" s="2"/>
      <c r="P42" s="3"/>
      <c r="Q42" s="3"/>
      <c r="R42" s="3"/>
      <c r="S42" s="41"/>
    </row>
    <row r="43" spans="2:19" x14ac:dyDescent="0.3">
      <c r="B43" s="448"/>
      <c r="C43" s="449"/>
      <c r="D43" s="8"/>
      <c r="E43" s="450"/>
      <c r="F43" s="451"/>
      <c r="G43" s="8"/>
      <c r="H43" s="8"/>
      <c r="I43" s="8"/>
      <c r="J43" s="9"/>
      <c r="L43" s="52"/>
      <c r="M43" s="3"/>
      <c r="N43" s="2"/>
      <c r="O43" s="2"/>
      <c r="P43" s="3"/>
      <c r="Q43" s="3"/>
      <c r="R43" s="3"/>
      <c r="S43" s="41"/>
    </row>
    <row r="44" spans="2:19" x14ac:dyDescent="0.3">
      <c r="B44" s="448"/>
      <c r="C44" s="449"/>
      <c r="D44" s="8"/>
      <c r="E44" s="450"/>
      <c r="F44" s="451"/>
      <c r="G44" s="8"/>
      <c r="H44" s="8"/>
      <c r="I44" s="8"/>
      <c r="J44" s="9"/>
      <c r="L44" s="52"/>
      <c r="M44" s="3"/>
      <c r="N44" s="2"/>
      <c r="O44" s="2"/>
      <c r="P44" s="3"/>
      <c r="Q44" s="3"/>
      <c r="R44" s="3"/>
      <c r="S44" s="41"/>
    </row>
    <row r="45" spans="2:19" x14ac:dyDescent="0.3">
      <c r="B45" s="448"/>
      <c r="C45" s="449"/>
      <c r="D45" s="8"/>
      <c r="E45" s="450"/>
      <c r="F45" s="451"/>
      <c r="G45" s="8"/>
      <c r="H45" s="8"/>
      <c r="I45" s="8"/>
      <c r="J45" s="9"/>
      <c r="L45" s="52"/>
      <c r="M45" s="3"/>
      <c r="N45" s="2"/>
      <c r="O45" s="2"/>
      <c r="P45" s="3"/>
      <c r="Q45" s="3"/>
      <c r="R45" s="3"/>
      <c r="S45" s="41"/>
    </row>
    <row r="46" spans="2:19" x14ac:dyDescent="0.3">
      <c r="B46" s="448"/>
      <c r="C46" s="449"/>
      <c r="D46" s="8"/>
      <c r="E46" s="450"/>
      <c r="F46" s="451"/>
      <c r="G46" s="8"/>
      <c r="H46" s="8"/>
      <c r="I46" s="8"/>
      <c r="J46" s="9"/>
      <c r="L46" s="52"/>
      <c r="M46" s="3"/>
      <c r="N46" s="2"/>
      <c r="O46" s="2"/>
      <c r="P46" s="3"/>
      <c r="Q46" s="3"/>
      <c r="R46" s="3"/>
      <c r="S46" s="41"/>
    </row>
    <row r="47" spans="2:19" ht="13.5" thickBot="1" x14ac:dyDescent="0.35">
      <c r="B47" s="448"/>
      <c r="C47" s="449"/>
      <c r="D47" s="10"/>
      <c r="E47" s="450"/>
      <c r="F47" s="451"/>
      <c r="G47" s="8"/>
      <c r="H47" s="8"/>
      <c r="I47" s="10"/>
      <c r="J47" s="11"/>
      <c r="L47" s="45"/>
      <c r="M47" s="46"/>
      <c r="N47" s="35"/>
      <c r="O47" s="35"/>
      <c r="P47" s="46"/>
      <c r="Q47" s="46"/>
      <c r="R47" s="46"/>
      <c r="S47" s="47"/>
    </row>
    <row r="48" spans="2:19" x14ac:dyDescent="0.3">
      <c r="B48" s="448"/>
      <c r="C48" s="449"/>
      <c r="D48" s="8"/>
      <c r="E48" s="450"/>
      <c r="F48" s="451"/>
      <c r="G48" s="8"/>
      <c r="H48" s="8"/>
      <c r="I48" s="8"/>
      <c r="J48" s="9"/>
      <c r="L48" s="725" t="s">
        <v>27</v>
      </c>
      <c r="M48" s="726"/>
      <c r="N48" s="726"/>
      <c r="O48" s="726"/>
      <c r="P48" s="726"/>
      <c r="Q48" s="726"/>
      <c r="R48" s="726"/>
      <c r="S48" s="727"/>
    </row>
    <row r="49" spans="2:19" ht="13.5" thickBot="1" x14ac:dyDescent="0.35">
      <c r="B49" s="448"/>
      <c r="C49" s="449"/>
      <c r="D49" s="8"/>
      <c r="E49" s="450"/>
      <c r="F49" s="451"/>
      <c r="G49" s="8"/>
      <c r="H49" s="8"/>
      <c r="I49" s="8"/>
      <c r="J49" s="9"/>
      <c r="L49" s="472"/>
      <c r="M49" s="473"/>
      <c r="N49" s="473"/>
      <c r="O49" s="473"/>
      <c r="P49" s="473"/>
      <c r="Q49" s="473"/>
      <c r="R49" s="473"/>
      <c r="S49" s="474"/>
    </row>
    <row r="50" spans="2:19" ht="13.5" thickBot="1" x14ac:dyDescent="0.35">
      <c r="B50" s="609"/>
      <c r="C50" s="610"/>
      <c r="D50" s="17"/>
      <c r="E50" s="611"/>
      <c r="F50" s="612"/>
      <c r="G50" s="17"/>
      <c r="H50" s="17"/>
      <c r="I50" s="17"/>
      <c r="J50" s="18"/>
    </row>
    <row r="51" spans="2:19" ht="13.5" thickBot="1" x14ac:dyDescent="0.35">
      <c r="B51" s="466" t="s">
        <v>71</v>
      </c>
      <c r="C51" s="467"/>
      <c r="D51" s="468"/>
      <c r="E51" s="54"/>
      <c r="F51" s="54"/>
      <c r="G51" s="3"/>
      <c r="H51" s="3"/>
      <c r="I51" s="3"/>
      <c r="J51" s="41"/>
    </row>
    <row r="52" spans="2:19" x14ac:dyDescent="0.3">
      <c r="B52" s="469" t="s">
        <v>37</v>
      </c>
      <c r="C52" s="470"/>
      <c r="D52" s="470"/>
      <c r="E52" s="470"/>
      <c r="F52" s="470"/>
      <c r="G52" s="470"/>
      <c r="H52" s="470"/>
      <c r="I52" s="470"/>
      <c r="J52" s="471"/>
    </row>
    <row r="53" spans="2:19" ht="13.5" thickBot="1" x14ac:dyDescent="0.35">
      <c r="B53" s="472"/>
      <c r="C53" s="473"/>
      <c r="D53" s="473"/>
      <c r="E53" s="473"/>
      <c r="F53" s="473"/>
      <c r="G53" s="473"/>
      <c r="H53" s="473"/>
      <c r="I53" s="473"/>
      <c r="J53" s="474"/>
    </row>
    <row r="54" spans="2:19" ht="15" customHeight="1" x14ac:dyDescent="0.3">
      <c r="B54" s="469" t="s">
        <v>38</v>
      </c>
      <c r="C54" s="470"/>
      <c r="D54" s="470"/>
      <c r="E54" s="470"/>
      <c r="F54" s="470"/>
      <c r="G54" s="470"/>
      <c r="H54" s="470"/>
      <c r="I54" s="470"/>
      <c r="J54" s="471"/>
    </row>
    <row r="55" spans="2:19" ht="13.5" thickBot="1" x14ac:dyDescent="0.35">
      <c r="B55" s="472"/>
      <c r="C55" s="473"/>
      <c r="D55" s="473"/>
      <c r="E55" s="473"/>
      <c r="F55" s="473"/>
      <c r="G55" s="473"/>
      <c r="H55" s="473"/>
      <c r="I55" s="473"/>
      <c r="J55" s="474"/>
    </row>
    <row r="56" spans="2:19" ht="15" customHeight="1" x14ac:dyDescent="0.3"/>
  </sheetData>
  <sheetProtection sheet="1" objects="1" scenarios="1"/>
  <mergeCells count="114">
    <mergeCell ref="B51:D51"/>
    <mergeCell ref="B52:J53"/>
    <mergeCell ref="B54:J55"/>
    <mergeCell ref="B50:C50"/>
    <mergeCell ref="E50:F50"/>
    <mergeCell ref="B47:C47"/>
    <mergeCell ref="E47:F47"/>
    <mergeCell ref="B48:C48"/>
    <mergeCell ref="E48:F48"/>
    <mergeCell ref="B49:C49"/>
    <mergeCell ref="B41:C41"/>
    <mergeCell ref="E41:F41"/>
    <mergeCell ref="B42:C42"/>
    <mergeCell ref="E42:F42"/>
    <mergeCell ref="B43:C43"/>
    <mergeCell ref="E43:F43"/>
    <mergeCell ref="B37:C37"/>
    <mergeCell ref="E37:F37"/>
    <mergeCell ref="L48:S49"/>
    <mergeCell ref="E49:F49"/>
    <mergeCell ref="E44:F44"/>
    <mergeCell ref="E45:F45"/>
    <mergeCell ref="E46:F46"/>
    <mergeCell ref="L37:S37"/>
    <mergeCell ref="E38:F38"/>
    <mergeCell ref="E39:F39"/>
    <mergeCell ref="B46:C46"/>
    <mergeCell ref="B45:C45"/>
    <mergeCell ref="B44:C44"/>
    <mergeCell ref="E34:F34"/>
    <mergeCell ref="N34:O34"/>
    <mergeCell ref="E35:F35"/>
    <mergeCell ref="E36:F36"/>
    <mergeCell ref="N36:O36"/>
    <mergeCell ref="B40:C40"/>
    <mergeCell ref="B32:C32"/>
    <mergeCell ref="E32:F32"/>
    <mergeCell ref="N32:O32"/>
    <mergeCell ref="B33:C33"/>
    <mergeCell ref="E33:F33"/>
    <mergeCell ref="N33:O33"/>
    <mergeCell ref="B39:C39"/>
    <mergeCell ref="B38:C38"/>
    <mergeCell ref="B36:C36"/>
    <mergeCell ref="B35:C35"/>
    <mergeCell ref="B30:C30"/>
    <mergeCell ref="E30:F30"/>
    <mergeCell ref="N30:O30"/>
    <mergeCell ref="B31:C31"/>
    <mergeCell ref="E31:F31"/>
    <mergeCell ref="N31:O31"/>
    <mergeCell ref="B28:C28"/>
    <mergeCell ref="E28:F28"/>
    <mergeCell ref="N28:O28"/>
    <mergeCell ref="B29:C29"/>
    <mergeCell ref="E29:F29"/>
    <mergeCell ref="N29:O29"/>
    <mergeCell ref="B25:C25"/>
    <mergeCell ref="E25:F25"/>
    <mergeCell ref="N25:O25"/>
    <mergeCell ref="L26:S26"/>
    <mergeCell ref="B27:C27"/>
    <mergeCell ref="E27:F27"/>
    <mergeCell ref="N27:O27"/>
    <mergeCell ref="E18:F18"/>
    <mergeCell ref="N18:O18"/>
    <mergeCell ref="B23:C23"/>
    <mergeCell ref="E23:F23"/>
    <mergeCell ref="N23:O23"/>
    <mergeCell ref="B24:C24"/>
    <mergeCell ref="E24:F24"/>
    <mergeCell ref="N24:O24"/>
    <mergeCell ref="B21:C21"/>
    <mergeCell ref="E21:F21"/>
    <mergeCell ref="N21:O21"/>
    <mergeCell ref="B22:C22"/>
    <mergeCell ref="E22:F22"/>
    <mergeCell ref="N22:O22"/>
    <mergeCell ref="B20:C20"/>
    <mergeCell ref="E20:F20"/>
    <mergeCell ref="N20:O20"/>
    <mergeCell ref="B12:D12"/>
    <mergeCell ref="E12:F12"/>
    <mergeCell ref="G12:J12"/>
    <mergeCell ref="K12:N12"/>
    <mergeCell ref="P12:S12"/>
    <mergeCell ref="B13:D13"/>
    <mergeCell ref="E13:F13"/>
    <mergeCell ref="J13:N13"/>
    <mergeCell ref="O13:S13"/>
    <mergeCell ref="F6:N7"/>
    <mergeCell ref="C9:D9"/>
    <mergeCell ref="F9:J9"/>
    <mergeCell ref="L9:M9"/>
    <mergeCell ref="B16:C16"/>
    <mergeCell ref="E16:F16"/>
    <mergeCell ref="N16:O16"/>
    <mergeCell ref="B19:C19"/>
    <mergeCell ref="E19:F19"/>
    <mergeCell ref="N19:O19"/>
    <mergeCell ref="B17:C17"/>
    <mergeCell ref="E17:F17"/>
    <mergeCell ref="N17:O17"/>
    <mergeCell ref="B18:C18"/>
    <mergeCell ref="O9:S9"/>
    <mergeCell ref="B10:D10"/>
    <mergeCell ref="E10:F11"/>
    <mergeCell ref="I10:N10"/>
    <mergeCell ref="O10:S10"/>
    <mergeCell ref="P11:S11"/>
    <mergeCell ref="B14:S14"/>
    <mergeCell ref="B15:C15"/>
    <mergeCell ref="E15:F15"/>
    <mergeCell ref="N15:O15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C3:S58"/>
  <sheetViews>
    <sheetView topLeftCell="B1" zoomScale="80" zoomScaleNormal="80" workbookViewId="0">
      <selection activeCell="K11" sqref="K11:N11"/>
    </sheetView>
  </sheetViews>
  <sheetFormatPr baseColWidth="10" defaultColWidth="47.81640625" defaultRowHeight="13" x14ac:dyDescent="0.3"/>
  <cols>
    <col min="1" max="1" width="47.81640625" style="1"/>
    <col min="2" max="2" width="13.453125" style="1" customWidth="1"/>
    <col min="3" max="3" width="6.7265625" style="23" customWidth="1"/>
    <col min="4" max="4" width="5.7265625" style="23" customWidth="1"/>
    <col min="5" max="5" width="9.1796875" style="1" customWidth="1"/>
    <col min="6" max="6" width="9.54296875" style="1" bestFit="1" customWidth="1"/>
    <col min="7" max="7" width="43.26953125" style="1" customWidth="1"/>
    <col min="8" max="8" width="6.54296875" style="1" customWidth="1"/>
    <col min="9" max="9" width="5" style="1" customWidth="1"/>
    <col min="10" max="10" width="5.453125" style="1" customWidth="1"/>
    <col min="11" max="11" width="5" style="1" customWidth="1"/>
    <col min="12" max="12" width="12.81640625" style="1" customWidth="1"/>
    <col min="13" max="13" width="8.81640625" style="1" customWidth="1"/>
    <col min="14" max="14" width="21.7265625" style="1" customWidth="1"/>
    <col min="15" max="15" width="34.54296875" style="1" customWidth="1"/>
    <col min="16" max="16" width="5" style="1" customWidth="1"/>
    <col min="17" max="17" width="4.26953125" style="1" customWidth="1"/>
    <col min="18" max="18" width="4.1796875" style="1" customWidth="1"/>
    <col min="19" max="19" width="4.26953125" style="1" customWidth="1"/>
    <col min="20" max="16384" width="47.81640625" style="1"/>
  </cols>
  <sheetData>
    <row r="3" spans="3:19" ht="12.75" customHeight="1" x14ac:dyDescent="0.3">
      <c r="H3" s="40"/>
      <c r="I3" s="40"/>
      <c r="J3" s="40"/>
      <c r="K3" s="40"/>
      <c r="L3" s="40"/>
      <c r="M3" s="40"/>
      <c r="N3" s="40"/>
    </row>
    <row r="4" spans="3:19" ht="12.75" customHeight="1" x14ac:dyDescent="0.3">
      <c r="G4" s="475" t="s">
        <v>26</v>
      </c>
      <c r="H4" s="475"/>
      <c r="I4" s="475"/>
      <c r="J4" s="475"/>
      <c r="K4" s="475"/>
      <c r="L4" s="475"/>
      <c r="M4" s="475"/>
      <c r="N4" s="475"/>
    </row>
    <row r="5" spans="3:19" x14ac:dyDescent="0.3">
      <c r="G5" s="475"/>
      <c r="H5" s="475"/>
      <c r="I5" s="475"/>
      <c r="J5" s="475"/>
      <c r="K5" s="475"/>
      <c r="L5" s="475"/>
      <c r="M5" s="475"/>
      <c r="N5" s="475"/>
    </row>
    <row r="6" spans="3:19" ht="13.5" thickBot="1" x14ac:dyDescent="0.35">
      <c r="G6" s="438" t="s">
        <v>495</v>
      </c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</row>
    <row r="7" spans="3:19" ht="16.5" customHeight="1" thickBot="1" x14ac:dyDescent="0.35">
      <c r="C7" s="105" t="s">
        <v>17</v>
      </c>
      <c r="D7" s="476">
        <f ca="1">TODAY()+2</f>
        <v>44811</v>
      </c>
      <c r="E7" s="477"/>
      <c r="F7" s="106" t="s">
        <v>16</v>
      </c>
      <c r="G7" s="382"/>
      <c r="H7" s="383"/>
      <c r="I7" s="383"/>
      <c r="J7" s="383"/>
      <c r="K7" s="129" t="s">
        <v>111</v>
      </c>
      <c r="L7" s="423"/>
      <c r="M7" s="424"/>
      <c r="N7" s="62" t="s">
        <v>39</v>
      </c>
      <c r="O7" s="452"/>
      <c r="P7" s="453"/>
      <c r="Q7" s="453"/>
      <c r="R7" s="453"/>
      <c r="S7" s="454"/>
    </row>
    <row r="8" spans="3:19" ht="15" customHeight="1" thickBot="1" x14ac:dyDescent="0.35">
      <c r="C8" s="488" t="s">
        <v>18</v>
      </c>
      <c r="D8" s="489"/>
      <c r="E8" s="489"/>
      <c r="F8" s="490"/>
      <c r="G8" s="491"/>
      <c r="H8" s="511" t="s">
        <v>15</v>
      </c>
      <c r="I8" s="512"/>
      <c r="J8" s="513"/>
      <c r="K8" s="441"/>
      <c r="L8" s="442"/>
      <c r="M8" s="442"/>
      <c r="N8" s="443"/>
      <c r="O8" s="494" t="s">
        <v>22</v>
      </c>
      <c r="P8" s="495"/>
      <c r="Q8" s="495"/>
      <c r="R8" s="495"/>
      <c r="S8" s="496"/>
    </row>
    <row r="9" spans="3:19" x14ac:dyDescent="0.3">
      <c r="C9" s="33"/>
      <c r="D9" s="24"/>
      <c r="E9" s="24"/>
      <c r="F9" s="492"/>
      <c r="G9" s="493"/>
      <c r="H9" s="514" t="s">
        <v>23</v>
      </c>
      <c r="I9" s="515"/>
      <c r="J9" s="516"/>
      <c r="K9" s="36"/>
      <c r="L9" s="39"/>
      <c r="M9" s="39"/>
      <c r="N9" s="39"/>
      <c r="O9" s="107" t="s">
        <v>28</v>
      </c>
      <c r="P9" s="497"/>
      <c r="Q9" s="497"/>
      <c r="R9" s="497"/>
      <c r="S9" s="498"/>
    </row>
    <row r="10" spans="3:19" x14ac:dyDescent="0.3">
      <c r="C10" s="505" t="s">
        <v>29</v>
      </c>
      <c r="D10" s="506"/>
      <c r="E10" s="506"/>
      <c r="F10" s="507"/>
      <c r="G10" s="508"/>
      <c r="H10" s="517" t="s">
        <v>24</v>
      </c>
      <c r="I10" s="518"/>
      <c r="J10" s="519"/>
      <c r="K10" s="26"/>
      <c r="L10" s="480"/>
      <c r="M10" s="480"/>
      <c r="N10" s="481"/>
      <c r="O10" s="107" t="s">
        <v>20</v>
      </c>
      <c r="P10" s="497"/>
      <c r="Q10" s="497"/>
      <c r="R10" s="497"/>
      <c r="S10" s="498"/>
    </row>
    <row r="11" spans="3:19" ht="24.75" customHeight="1" thickBot="1" x14ac:dyDescent="0.35">
      <c r="C11" s="482" t="s">
        <v>19</v>
      </c>
      <c r="D11" s="483"/>
      <c r="E11" s="483"/>
      <c r="F11" s="484"/>
      <c r="G11" s="485"/>
      <c r="H11" s="520" t="s">
        <v>30</v>
      </c>
      <c r="I11" s="521"/>
      <c r="J11" s="522"/>
      <c r="K11" s="486"/>
      <c r="L11" s="486"/>
      <c r="M11" s="486"/>
      <c r="N11" s="487"/>
      <c r="O11" s="509" t="s">
        <v>47</v>
      </c>
      <c r="P11" s="483"/>
      <c r="Q11" s="483"/>
      <c r="R11" s="483"/>
      <c r="S11" s="510"/>
    </row>
    <row r="12" spans="3:19" ht="21" customHeight="1" thickBot="1" x14ac:dyDescent="0.35">
      <c r="C12" s="499" t="s">
        <v>112</v>
      </c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  <c r="S12" s="499"/>
    </row>
    <row r="13" spans="3:19" s="23" customFormat="1" ht="13.5" thickBot="1" x14ac:dyDescent="0.4">
      <c r="C13" s="500" t="s">
        <v>0</v>
      </c>
      <c r="D13" s="501"/>
      <c r="E13" s="19" t="s">
        <v>1</v>
      </c>
      <c r="F13" s="502" t="s">
        <v>31</v>
      </c>
      <c r="G13" s="501"/>
      <c r="H13" s="19" t="s">
        <v>2</v>
      </c>
      <c r="I13" s="19" t="s">
        <v>3</v>
      </c>
      <c r="J13" s="19" t="s">
        <v>4</v>
      </c>
      <c r="K13" s="20" t="s">
        <v>5</v>
      </c>
      <c r="L13" s="22" t="s">
        <v>0</v>
      </c>
      <c r="M13" s="22" t="s">
        <v>1</v>
      </c>
      <c r="N13" s="502" t="s">
        <v>31</v>
      </c>
      <c r="O13" s="501"/>
      <c r="P13" s="19" t="s">
        <v>2</v>
      </c>
      <c r="Q13" s="19" t="s">
        <v>3</v>
      </c>
      <c r="R13" s="19" t="s">
        <v>4</v>
      </c>
      <c r="S13" s="20" t="s">
        <v>5</v>
      </c>
    </row>
    <row r="14" spans="3:19" x14ac:dyDescent="0.3">
      <c r="C14" s="448">
        <v>110940</v>
      </c>
      <c r="D14" s="449"/>
      <c r="E14" s="8">
        <f>VLOOKUP(C14,'MAESTRA NO TOCAR'!A:B,2,0)</f>
        <v>103968</v>
      </c>
      <c r="F14" s="450" t="str">
        <f>VLOOKUP(C14,'MAESTRA NO TOCAR'!A:C,3,0)</f>
        <v>ATROPINA SULFATO 1MG/ML SOL INY</v>
      </c>
      <c r="G14" s="451"/>
      <c r="H14" s="8">
        <f>VLOOKUP(C14,'MAESTRA NO TOCAR'!A:D,4,0)</f>
        <v>1</v>
      </c>
      <c r="I14" s="8"/>
      <c r="J14" s="8"/>
      <c r="K14" s="9"/>
      <c r="L14" s="117">
        <v>107205</v>
      </c>
      <c r="M14" s="8">
        <f>VLOOKUP(L14,'MAESTRA NO TOCAR'!A:B,2,0)</f>
        <v>336699</v>
      </c>
      <c r="N14" s="450" t="str">
        <f>VLOOKUP(L14,'MAESTRA NO TOCAR'!A:C,3,0)</f>
        <v>TUBO ENDOTRAQUEAL CON BALON REF 86111 SOB 7.0FR</v>
      </c>
      <c r="O14" s="451"/>
      <c r="P14" s="8">
        <f>VLOOKUP(L14,'MAESTRA NO TOCAR'!A:D,4,0)</f>
        <v>1</v>
      </c>
      <c r="Q14" s="5"/>
      <c r="R14" s="5"/>
      <c r="S14" s="6"/>
    </row>
    <row r="15" spans="3:19" x14ac:dyDescent="0.3">
      <c r="C15" s="448">
        <v>388890</v>
      </c>
      <c r="D15" s="449"/>
      <c r="E15" s="8">
        <f>VLOOKUP(C15,'MAESTRA NO TOCAR'!A:B,2,0)</f>
        <v>207008</v>
      </c>
      <c r="F15" s="450" t="str">
        <f>VLOOKUP(C15,'MAESTRA NO TOCAR'!A:C,3,0)</f>
        <v>BUPINEST 75MG/10ML(0.75%) SOL INY</v>
      </c>
      <c r="G15" s="451"/>
      <c r="H15" s="8">
        <f>VLOOKUP(C15,'MAESTRA NO TOCAR'!A:D,4,0)</f>
        <v>3</v>
      </c>
      <c r="I15" s="8"/>
      <c r="J15" s="8"/>
      <c r="K15" s="9"/>
      <c r="L15" s="118">
        <v>107206</v>
      </c>
      <c r="M15" s="8">
        <f>VLOOKUP(L15,'MAESTRA NO TOCAR'!A:B,2,0)</f>
        <v>336714</v>
      </c>
      <c r="N15" s="450" t="str">
        <f>VLOOKUP(L15,'MAESTRA NO TOCAR'!A:C,3,0)</f>
        <v>TUBO ENDOTRAQUEAL CON BALON REF 86112 SOB 7.5FR</v>
      </c>
      <c r="O15" s="451"/>
      <c r="P15" s="8">
        <f>VLOOKUP(L15,'MAESTRA NO TOCAR'!A:D,4,0)</f>
        <v>1</v>
      </c>
      <c r="Q15" s="8"/>
      <c r="R15" s="8"/>
      <c r="S15" s="9"/>
    </row>
    <row r="16" spans="3:19" x14ac:dyDescent="0.3">
      <c r="C16" s="444">
        <v>166164</v>
      </c>
      <c r="D16" s="445"/>
      <c r="E16" s="66">
        <f>VLOOKUP(C16,'MAESTRA NO TOCAR'!A:B,2,0)</f>
        <v>105358</v>
      </c>
      <c r="F16" s="446" t="str">
        <f>VLOOKUP(C16,'MAESTRA NO TOCAR'!A:C,3,0)</f>
        <v>CEFAZOLINA 1GR POLV INY INST CAJ X 10VIAL VITALIS</v>
      </c>
      <c r="G16" s="447"/>
      <c r="H16" s="53">
        <f>VLOOKUP(C16,'MAESTRA NO TOCAR'!A:D,4,0)</f>
        <v>2</v>
      </c>
      <c r="I16" s="66"/>
      <c r="J16" s="66"/>
      <c r="K16" s="67"/>
      <c r="L16" s="118">
        <v>107207</v>
      </c>
      <c r="M16" s="8">
        <f>VLOOKUP(L16,'MAESTRA NO TOCAR'!A:B,2,0)</f>
        <v>336715</v>
      </c>
      <c r="N16" s="450" t="str">
        <f>VLOOKUP(L16,'MAESTRA NO TOCAR'!A:C,3,0)</f>
        <v>TUBO ENDOTRAQUEAL CON BALON REF 86113 SOB 8.0FR</v>
      </c>
      <c r="O16" s="451"/>
      <c r="P16" s="8">
        <f>VLOOKUP(L16,'MAESTRA NO TOCAR'!A:D,4,0)</f>
        <v>1</v>
      </c>
      <c r="Q16" s="8"/>
      <c r="R16" s="8"/>
      <c r="S16" s="9"/>
    </row>
    <row r="17" spans="3:19" x14ac:dyDescent="0.3">
      <c r="C17" s="444">
        <v>127697</v>
      </c>
      <c r="D17" s="445"/>
      <c r="E17" s="66">
        <f>VLOOKUP(C17,'MAESTRA NO TOCAR'!A:B,2,0)</f>
        <v>104517</v>
      </c>
      <c r="F17" s="446" t="str">
        <f>VLOOKUP(C17,'MAESTRA NO TOCAR'!A:C,3,0)</f>
        <v>RPQ ACETAMINOFEN 500MG TAB INST</v>
      </c>
      <c r="G17" s="447"/>
      <c r="H17" s="53">
        <f>VLOOKUP(C17,'MAESTRA NO TOCAR'!A:D,4,0)</f>
        <v>2</v>
      </c>
      <c r="I17" s="66"/>
      <c r="J17" s="66"/>
      <c r="K17" s="67"/>
      <c r="L17" s="58"/>
      <c r="M17" s="56">
        <f>VLOOKUP(L17,'MAESTRA NO TOCAR'!A:B,2,0)</f>
        <v>0</v>
      </c>
      <c r="N17" s="458" t="str">
        <f>VLOOKUP(L17,'MAESTRA NO TOCAR'!A:C,3,0)</f>
        <v>ARTROSCOPIO</v>
      </c>
      <c r="O17" s="459"/>
      <c r="P17" s="56">
        <f>VLOOKUP(L17,'MAESTRA NO TOCAR'!A:D,4,0)</f>
        <v>0</v>
      </c>
      <c r="Q17" s="113"/>
      <c r="R17" s="113"/>
      <c r="S17" s="114"/>
    </row>
    <row r="18" spans="3:19" x14ac:dyDescent="0.3">
      <c r="C18" s="448">
        <v>166495</v>
      </c>
      <c r="D18" s="449"/>
      <c r="E18" s="8">
        <f>VLOOKUP(C18,'MAESTRA NO TOCAR'!A:B,2,0)</f>
        <v>105327</v>
      </c>
      <c r="F18" s="450" t="str">
        <f>VLOOKUP(C18,'MAESTRA NO TOCAR'!A:C,3,0)</f>
        <v>DEXAMETASONA 8MG/2ML(4MG/ML) SOL INY INST</v>
      </c>
      <c r="G18" s="451"/>
      <c r="H18" s="8">
        <f>VLOOKUP(C18,'MAESTRA NO TOCAR'!A:D,4,0)</f>
        <v>1</v>
      </c>
      <c r="I18" s="10"/>
      <c r="J18" s="10"/>
      <c r="K18" s="11"/>
      <c r="L18" s="118">
        <v>158514</v>
      </c>
      <c r="M18" s="8">
        <f>VLOOKUP(L18,'MAESTRA NO TOCAR'!A:B,2,0)</f>
        <v>353757</v>
      </c>
      <c r="N18" s="450" t="str">
        <f>VLOOKUP(L18,'MAESTRA NO TOCAR'!A:C,3,0)</f>
        <v>APOSITO TEGADERM REF 1626W (10CM X 12CM)</v>
      </c>
      <c r="O18" s="451"/>
      <c r="P18" s="8">
        <f>VLOOKUP(L18,'MAESTRA NO TOCAR'!A:D,4,0)</f>
        <v>1</v>
      </c>
      <c r="Q18" s="10"/>
      <c r="R18" s="10"/>
      <c r="S18" s="11"/>
    </row>
    <row r="19" spans="3:19" ht="15" customHeight="1" x14ac:dyDescent="0.3">
      <c r="C19" s="448">
        <v>126102</v>
      </c>
      <c r="D19" s="449"/>
      <c r="E19" s="8">
        <f>VLOOKUP(C19,'MAESTRA NO TOCAR'!A:B,2,0)</f>
        <v>105214</v>
      </c>
      <c r="F19" s="450" t="str">
        <f>VLOOKUP(C19,'MAESTRA NO TOCAR'!A:C,3,0)</f>
        <v>ETILEFRINA 10MG/ML SOL INY</v>
      </c>
      <c r="G19" s="451"/>
      <c r="H19" s="8">
        <f>VLOOKUP(C19,'MAESTRA NO TOCAR'!A:D,4,0)</f>
        <v>1</v>
      </c>
      <c r="I19" s="10"/>
      <c r="J19" s="10"/>
      <c r="K19" s="11"/>
      <c r="L19" s="118">
        <v>169459</v>
      </c>
      <c r="M19" s="8">
        <f>VLOOKUP(L19,'MAESTRA NO TOCAR'!A:B,2,0)</f>
        <v>358265</v>
      </c>
      <c r="N19" s="450" t="str">
        <f>VLOOKUP(L19,'MAESTRA NO TOCAR'!A:C,3,0)</f>
        <v>V ALGODON LAMINADO ESTERIL REF 506 SOB X 1 3PULG X 5YAR</v>
      </c>
      <c r="O19" s="451"/>
      <c r="P19" s="8">
        <f>VLOOKUP(L19,'MAESTRA NO TOCAR'!A:D,4,0)</f>
        <v>2</v>
      </c>
      <c r="Q19" s="8"/>
      <c r="R19" s="8"/>
      <c r="S19" s="9"/>
    </row>
    <row r="20" spans="3:19" x14ac:dyDescent="0.3">
      <c r="C20" s="448">
        <v>145372</v>
      </c>
      <c r="D20" s="449"/>
      <c r="E20" s="8">
        <f>VLOOKUP(C20,'MAESTRA NO TOCAR'!A:B,2,0)</f>
        <v>105232</v>
      </c>
      <c r="F20" s="450" t="str">
        <f>VLOOKUP(C20,'MAESTRA NO TOCAR'!A:C,3,0)</f>
        <v>DIPIRONA SODICA 2.5GR/5ML(0.5GR/ML) SOL INY INST CAJ X 100AMP FARMIONNI SCALPI SA</v>
      </c>
      <c r="G20" s="451"/>
      <c r="H20" s="8">
        <f>VLOOKUP(C20,'MAESTRA NO TOCAR'!A:D,4,0)</f>
        <v>1</v>
      </c>
      <c r="I20" s="8"/>
      <c r="J20" s="8"/>
      <c r="K20" s="9"/>
      <c r="L20" s="118">
        <v>387782</v>
      </c>
      <c r="M20" s="8">
        <f>VLOOKUP(L20,'MAESTRA NO TOCAR'!A:B,2,0)</f>
        <v>0</v>
      </c>
      <c r="N20" s="450" t="str">
        <f>VLOOKUP(L20,'MAESTRA NO TOCAR'!A:C,3,0)</f>
        <v>V ELASTICA BLANCA ESTERIL 3PULG X 5YARD</v>
      </c>
      <c r="O20" s="451"/>
      <c r="P20" s="8">
        <f>VLOOKUP(L20,'MAESTRA NO TOCAR'!A:D,4,0)</f>
        <v>2</v>
      </c>
      <c r="Q20" s="8"/>
      <c r="R20" s="8"/>
      <c r="S20" s="9"/>
    </row>
    <row r="21" spans="3:19" x14ac:dyDescent="0.3">
      <c r="C21" s="448">
        <v>20041</v>
      </c>
      <c r="D21" s="449"/>
      <c r="E21" s="8">
        <f>VLOOKUP(C21,'MAESTRA NO TOCAR'!A:B,2,0)</f>
        <v>201643</v>
      </c>
      <c r="F21" s="450" t="str">
        <f>VLOOKUP(C21,'MAESTRA NO TOCAR'!A:C,3,0)</f>
        <v>ONDAX 8MG/4ML(2MG/ML) SOL INY INST AMP</v>
      </c>
      <c r="G21" s="451"/>
      <c r="H21" s="8">
        <f>VLOOKUP(C21,'MAESTRA NO TOCAR'!A:D,4,0)</f>
        <v>1</v>
      </c>
      <c r="I21" s="8"/>
      <c r="J21" s="8"/>
      <c r="K21" s="9"/>
      <c r="L21" s="118">
        <v>387780</v>
      </c>
      <c r="M21" s="8">
        <f>VLOOKUP(L21,'MAESTRA NO TOCAR'!A:B,2,0)</f>
        <v>0</v>
      </c>
      <c r="N21" s="450" t="str">
        <f>VLOOKUP(L21,'MAESTRA NO TOCAR'!A:C,3,0)</f>
        <v>V ELASTICA BLANCA ESTERIL 4PULG X 5YARD</v>
      </c>
      <c r="O21" s="451"/>
      <c r="P21" s="8">
        <f>VLOOKUP(L21,'MAESTRA NO TOCAR'!A:D,4,0)</f>
        <v>2</v>
      </c>
      <c r="Q21" s="8"/>
      <c r="R21" s="8"/>
      <c r="S21" s="9"/>
    </row>
    <row r="22" spans="3:19" x14ac:dyDescent="0.3">
      <c r="C22" s="448">
        <v>17809</v>
      </c>
      <c r="D22" s="449"/>
      <c r="E22" s="8">
        <f>VLOOKUP(C22,'MAESTRA NO TOCAR'!A:B,2,0)</f>
        <v>100513</v>
      </c>
      <c r="F22" s="450" t="str">
        <f>VLOOKUP(C22,'MAESTRA NO TOCAR'!A:C,3,0)</f>
        <v>KETOROLACO 30MG/ML SOL INY INST</v>
      </c>
      <c r="G22" s="451"/>
      <c r="H22" s="8">
        <f>VLOOKUP(C22,'MAESTRA NO TOCAR'!A:D,4,0)</f>
        <v>2</v>
      </c>
      <c r="I22" s="8"/>
      <c r="J22" s="8"/>
      <c r="K22" s="9"/>
      <c r="L22" s="118">
        <v>45548</v>
      </c>
      <c r="M22" s="8">
        <f>VLOOKUP(L22,'MAESTRA NO TOCAR'!A:B,2,0)</f>
        <v>301239</v>
      </c>
      <c r="N22" s="450" t="str">
        <f>VLOOKUP(L22,'MAESTRA NO TOCAR'!A:C,3,0)</f>
        <v>V DE YESO REF 73471-00 ROL X 5YARD GYPSONA 3 PULG</v>
      </c>
      <c r="O22" s="451"/>
      <c r="P22" s="8">
        <f>VLOOKUP(L22,'MAESTRA NO TOCAR'!A:D,4,0)</f>
        <v>1</v>
      </c>
      <c r="Q22" s="8"/>
      <c r="R22" s="8"/>
      <c r="S22" s="9"/>
    </row>
    <row r="23" spans="3:19" x14ac:dyDescent="0.3">
      <c r="C23" s="448">
        <v>135679</v>
      </c>
      <c r="D23" s="449"/>
      <c r="E23" s="8">
        <f>VLOOKUP(C23,'MAESTRA NO TOCAR'!A:B,2,0)</f>
        <v>212916</v>
      </c>
      <c r="F23" s="450" t="str">
        <f>VLOOKUP(C23,'MAESTRA NO TOCAR'!A:C,3,0)</f>
        <v>SERAFOL 200MG/20ML(1%) EMUL INY INST</v>
      </c>
      <c r="G23" s="451"/>
      <c r="H23" s="8">
        <f>VLOOKUP(C23,'MAESTRA NO TOCAR'!A:D,4,0)</f>
        <v>1</v>
      </c>
      <c r="I23" s="8"/>
      <c r="J23" s="8"/>
      <c r="K23" s="9"/>
      <c r="L23" s="118"/>
      <c r="M23" s="8"/>
      <c r="N23" s="91"/>
      <c r="O23" s="92"/>
      <c r="P23" s="8"/>
      <c r="Q23" s="8"/>
      <c r="R23" s="8"/>
      <c r="S23" s="9"/>
    </row>
    <row r="24" spans="3:19" ht="15" customHeight="1" thickBot="1" x14ac:dyDescent="0.35">
      <c r="C24" s="448">
        <v>388811</v>
      </c>
      <c r="D24" s="449"/>
      <c r="E24" s="8">
        <f>VLOOKUP(C24,'MAESTRA NO TOCAR'!A:B,2,0)</f>
        <v>203031</v>
      </c>
      <c r="F24" s="450" t="str">
        <f>VLOOKUP(C24,'MAESTRA NO TOCAR'!A:C,3,0)</f>
        <v>ROXICAINA SE 100MG/10ML(1%) SOL INY</v>
      </c>
      <c r="G24" s="451"/>
      <c r="H24" s="8">
        <f>VLOOKUP(C24,'MAESTRA NO TOCAR'!A:D,4,0)</f>
        <v>2</v>
      </c>
      <c r="I24" s="8"/>
      <c r="J24" s="8"/>
      <c r="K24" s="9"/>
      <c r="L24" s="118"/>
      <c r="M24" s="8"/>
      <c r="N24" s="450"/>
      <c r="O24" s="451"/>
      <c r="P24" s="8"/>
      <c r="Q24" s="8"/>
      <c r="R24" s="8"/>
      <c r="S24" s="9"/>
    </row>
    <row r="25" spans="3:19" ht="13.5" thickBot="1" x14ac:dyDescent="0.35">
      <c r="C25" s="448">
        <v>168772</v>
      </c>
      <c r="D25" s="449"/>
      <c r="E25" s="8">
        <f>VLOOKUP(C25,'MAESTRA NO TOCAR'!A:B,2,0)</f>
        <v>105403</v>
      </c>
      <c r="F25" s="450" t="str">
        <f>VLOOKUP(C25,'MAESTRA NO TOCAR'!A:C,3,0)</f>
        <v>LIDOCAINA 2% SOL INY  CAJ X 50AMP X 10ML</v>
      </c>
      <c r="G25" s="451"/>
      <c r="H25" s="8">
        <f>VLOOKUP(C25,'MAESTRA NO TOCAR'!A:D,4,0)</f>
        <v>1</v>
      </c>
      <c r="I25" s="8"/>
      <c r="J25" s="8"/>
      <c r="K25" s="9"/>
      <c r="L25" s="455" t="s">
        <v>52</v>
      </c>
      <c r="M25" s="456"/>
      <c r="N25" s="456"/>
      <c r="O25" s="456"/>
      <c r="P25" s="456"/>
      <c r="Q25" s="456"/>
      <c r="R25" s="456"/>
      <c r="S25" s="457"/>
    </row>
    <row r="26" spans="3:19" x14ac:dyDescent="0.3">
      <c r="C26" s="448">
        <v>388832</v>
      </c>
      <c r="D26" s="449"/>
      <c r="E26" s="8">
        <f>VLOOKUP(C26,'MAESTRA NO TOCAR'!A:B,2,0)</f>
        <v>105421</v>
      </c>
      <c r="F26" s="450" t="str">
        <f>VLOOKUP(C26,'MAESTRA NO TOCAR'!A:C,3,0)</f>
        <v xml:space="preserve">LACTATO DE RINGER (SOLUCION HARTMAN) SOL INY 500ML </v>
      </c>
      <c r="G26" s="451"/>
      <c r="H26" s="8">
        <f>VLOOKUP(C26,'MAESTRA NO TOCAR'!A:D,4,0)</f>
        <v>3</v>
      </c>
      <c r="I26" s="8"/>
      <c r="J26" s="8"/>
      <c r="K26" s="9"/>
      <c r="L26" s="118" t="s">
        <v>7</v>
      </c>
      <c r="M26" s="8">
        <v>206938</v>
      </c>
      <c r="N26" s="450" t="s">
        <v>8</v>
      </c>
      <c r="O26" s="451"/>
      <c r="P26" s="8"/>
      <c r="Q26" s="8"/>
      <c r="R26" s="8"/>
      <c r="S26" s="9"/>
    </row>
    <row r="27" spans="3:19" x14ac:dyDescent="0.3">
      <c r="C27" s="448">
        <v>19929</v>
      </c>
      <c r="D27" s="449"/>
      <c r="E27" s="8">
        <f>VLOOKUP(C27,'MAESTRA NO TOCAR'!A:B,2,0)</f>
        <v>202036</v>
      </c>
      <c r="F27" s="450" t="str">
        <f>VLOOKUP(C27,'MAESTRA NO TOCAR'!A:C,3,0)</f>
        <v>CLORURO NA USP O SUERO FISIOL 0.9% SOL INY 100ML</v>
      </c>
      <c r="G27" s="451"/>
      <c r="H27" s="8">
        <v>1</v>
      </c>
      <c r="I27" s="8"/>
      <c r="J27" s="8"/>
      <c r="K27" s="9"/>
      <c r="L27" s="118" t="s">
        <v>9</v>
      </c>
      <c r="M27" s="8">
        <v>203206</v>
      </c>
      <c r="N27" s="450" t="s">
        <v>10</v>
      </c>
      <c r="O27" s="451"/>
      <c r="P27" s="8"/>
      <c r="Q27" s="8"/>
      <c r="R27" s="8"/>
      <c r="S27" s="9"/>
    </row>
    <row r="28" spans="3:19" x14ac:dyDescent="0.3">
      <c r="C28" s="444">
        <v>388835</v>
      </c>
      <c r="D28" s="445"/>
      <c r="E28" s="66">
        <f>VLOOKUP(C28,'MAESTRA NO TOCAR'!A:B,2,0)</f>
        <v>105422</v>
      </c>
      <c r="F28" s="446" t="str">
        <f>VLOOKUP(C28,'MAESTRA NO TOCAR'!A:C,3,0)</f>
        <v>CLORURO DE SODIO LIBRE DE PVC 0.9% SOL INY 250ML</v>
      </c>
      <c r="G28" s="447"/>
      <c r="H28" s="53">
        <f>VLOOKUP(C28,'MAESTRA NO TOCAR'!A:D,4,0)</f>
        <v>4</v>
      </c>
      <c r="I28" s="66"/>
      <c r="J28" s="66"/>
      <c r="K28" s="67"/>
      <c r="L28" s="118"/>
      <c r="M28" s="8"/>
      <c r="N28" s="450" t="s">
        <v>75</v>
      </c>
      <c r="O28" s="451"/>
      <c r="P28" s="8"/>
      <c r="Q28" s="8"/>
      <c r="R28" s="8"/>
      <c r="S28" s="9"/>
    </row>
    <row r="29" spans="3:19" x14ac:dyDescent="0.3">
      <c r="C29" s="460"/>
      <c r="D29" s="461"/>
      <c r="E29" s="56">
        <f>VLOOKUP(C29,'MAESTRA NO TOCAR'!A:B,2,0)</f>
        <v>0</v>
      </c>
      <c r="F29" s="458" t="str">
        <f>VLOOKUP(C29,'MAESTRA NO TOCAR'!A:C,3,0)</f>
        <v>ARTROSCOPIO</v>
      </c>
      <c r="G29" s="459"/>
      <c r="H29" s="56">
        <f>VLOOKUP(C29,'MAESTRA NO TOCAR'!A:D,4,0)</f>
        <v>0</v>
      </c>
      <c r="I29" s="113"/>
      <c r="J29" s="113"/>
      <c r="K29" s="114"/>
      <c r="L29" s="118"/>
      <c r="M29" s="8"/>
      <c r="N29" s="450" t="s">
        <v>74</v>
      </c>
      <c r="O29" s="451"/>
      <c r="P29" s="8"/>
      <c r="Q29" s="8"/>
      <c r="R29" s="8"/>
      <c r="S29" s="9"/>
    </row>
    <row r="30" spans="3:19" x14ac:dyDescent="0.3">
      <c r="C30" s="460"/>
      <c r="D30" s="461"/>
      <c r="E30" s="56"/>
      <c r="F30" s="458" t="str">
        <f>VLOOKUP(C30,'MAESTRA NO TOCAR'!A:C,3,0)</f>
        <v>ARTROSCOPIO</v>
      </c>
      <c r="G30" s="459"/>
      <c r="H30" s="56">
        <f>VLOOKUP(C30,'MAESTRA NO TOCAR'!A:D,4,0)</f>
        <v>0</v>
      </c>
      <c r="I30" s="56"/>
      <c r="J30" s="56"/>
      <c r="K30" s="57"/>
      <c r="L30" s="118"/>
      <c r="M30" s="8"/>
      <c r="N30" s="450" t="s">
        <v>73</v>
      </c>
      <c r="O30" s="451"/>
      <c r="P30" s="8"/>
      <c r="Q30" s="8"/>
      <c r="R30" s="8"/>
      <c r="S30" s="9"/>
    </row>
    <row r="31" spans="3:19" x14ac:dyDescent="0.3">
      <c r="C31" s="448">
        <v>156755</v>
      </c>
      <c r="D31" s="449"/>
      <c r="E31" s="8">
        <f>VLOOKUP(C31,'MAESTRA NO TOCAR'!A:B,2,0)</f>
        <v>0</v>
      </c>
      <c r="F31" s="450" t="str">
        <f>VLOOKUP(C31,'MAESTRA NO TOCAR'!A:C,3,0)</f>
        <v>AGUJA HIPODERMICA 18G X 1 1/2 PULG</v>
      </c>
      <c r="G31" s="451"/>
      <c r="H31" s="8">
        <f>VLOOKUP(C31,'MAESTRA NO TOCAR'!A:D,4,0)</f>
        <v>3</v>
      </c>
      <c r="I31" s="8"/>
      <c r="J31" s="8"/>
      <c r="K31" s="9"/>
      <c r="L31" s="118"/>
      <c r="M31" s="8"/>
      <c r="N31" s="450" t="s">
        <v>32</v>
      </c>
      <c r="O31" s="451"/>
      <c r="P31" s="8"/>
      <c r="Q31" s="8"/>
      <c r="R31" s="8"/>
      <c r="S31" s="9"/>
    </row>
    <row r="32" spans="3:19" x14ac:dyDescent="0.3">
      <c r="C32" s="448">
        <v>110160</v>
      </c>
      <c r="D32" s="449"/>
      <c r="E32" s="8">
        <f>VLOOKUP(C32,'MAESTRA NO TOCAR'!A:B,2,0)</f>
        <v>347133</v>
      </c>
      <c r="F32" s="450" t="str">
        <f>VLOOKUP(C32,'MAESTRA NO TOCAR'!A:C,3,0)</f>
        <v>AGUJA HIPODERMICA 21X1 1/2 PULG</v>
      </c>
      <c r="G32" s="451"/>
      <c r="H32" s="8">
        <f>VLOOKUP(C32,'MAESTRA NO TOCAR'!A:D,4,0)</f>
        <v>3</v>
      </c>
      <c r="I32" s="8"/>
      <c r="J32" s="8"/>
      <c r="K32" s="9"/>
      <c r="L32" s="118"/>
      <c r="M32" s="8"/>
      <c r="N32" s="450" t="s">
        <v>13</v>
      </c>
      <c r="O32" s="451"/>
      <c r="P32" s="8"/>
      <c r="Q32" s="8"/>
      <c r="R32" s="8"/>
      <c r="S32" s="9"/>
    </row>
    <row r="33" spans="3:19" x14ac:dyDescent="0.3">
      <c r="C33" s="448">
        <v>110163</v>
      </c>
      <c r="D33" s="449"/>
      <c r="E33" s="8">
        <f>VLOOKUP(C33,'MAESTRA NO TOCAR'!A:B,2,0)</f>
        <v>340847</v>
      </c>
      <c r="F33" s="450" t="str">
        <f>VLOOKUP(C33,'MAESTRA NO TOCAR'!A:C,3,0)</f>
        <v>AGUJA HIPODERMICA 23X1 PULG</v>
      </c>
      <c r="G33" s="451"/>
      <c r="H33" s="8">
        <f>VLOOKUP(C33,'MAESTRA NO TOCAR'!A:D,4,0)</f>
        <v>3</v>
      </c>
      <c r="I33" s="8"/>
      <c r="J33" s="8"/>
      <c r="K33" s="8"/>
      <c r="L33" s="118"/>
      <c r="M33" s="8"/>
      <c r="N33" s="450" t="s">
        <v>14</v>
      </c>
      <c r="O33" s="451"/>
      <c r="P33" s="8"/>
      <c r="Q33" s="8"/>
      <c r="R33" s="8"/>
      <c r="S33" s="9"/>
    </row>
    <row r="34" spans="3:19" ht="15" customHeight="1" x14ac:dyDescent="0.3">
      <c r="C34" s="444">
        <v>159189</v>
      </c>
      <c r="D34" s="445"/>
      <c r="E34" s="66">
        <f>VLOOKUP(C34,'MAESTRA NO TOCAR'!A:B,2,0)</f>
        <v>354110</v>
      </c>
      <c r="F34" s="446" t="str">
        <f>VLOOKUP(C34,'MAESTRA NO TOCAR'!A:C,3,0)</f>
        <v>CATETER INTRAVENOSO PERIFERICO REF 38831214 INSYTE BD 22G X 1 PULG</v>
      </c>
      <c r="G34" s="447"/>
      <c r="H34" s="53">
        <f>VLOOKUP(C34,'MAESTRA NO TOCAR'!A:D,4,0)</f>
        <v>1</v>
      </c>
      <c r="I34" s="66"/>
      <c r="J34" s="66"/>
      <c r="K34" s="116"/>
      <c r="L34" s="118"/>
      <c r="M34" s="8"/>
      <c r="N34" s="450" t="s">
        <v>33</v>
      </c>
      <c r="O34" s="451"/>
      <c r="P34" s="8"/>
      <c r="Q34" s="8"/>
      <c r="R34" s="8"/>
      <c r="S34" s="9"/>
    </row>
    <row r="35" spans="3:19" ht="15" customHeight="1" x14ac:dyDescent="0.3">
      <c r="C35" s="444">
        <v>169071</v>
      </c>
      <c r="D35" s="445"/>
      <c r="E35" s="66">
        <f>VLOOKUP(C35,'MAESTRA NO TOCAR'!A:B,2,0)</f>
        <v>357585</v>
      </c>
      <c r="F35" s="446" t="str">
        <f>VLOOKUP(C35,'MAESTRA NO TOCAR'!A:C,3,0)</f>
        <v>CATETER INTRAVENOSO PERIFERICO REF 381834 20G X 1.16PULG</v>
      </c>
      <c r="G35" s="447"/>
      <c r="H35" s="53">
        <f>VLOOKUP(C35,'MAESTRA NO TOCAR'!A:D,4,0)</f>
        <v>1</v>
      </c>
      <c r="I35" s="66"/>
      <c r="J35" s="66"/>
      <c r="K35" s="66"/>
      <c r="L35" s="118"/>
      <c r="M35" s="8"/>
      <c r="N35" s="450" t="s">
        <v>34</v>
      </c>
      <c r="O35" s="451"/>
      <c r="P35" s="8"/>
      <c r="Q35" s="8"/>
      <c r="R35" s="8"/>
      <c r="S35" s="9"/>
    </row>
    <row r="36" spans="3:19" x14ac:dyDescent="0.3">
      <c r="C36" s="448">
        <v>94747</v>
      </c>
      <c r="D36" s="449"/>
      <c r="E36" s="8">
        <f>VLOOKUP(C36,'MAESTRA NO TOCAR'!A:B,2,0)</f>
        <v>319132</v>
      </c>
      <c r="F36" s="450" t="str">
        <f>VLOOKUP(C36,'MAESTRA NO TOCAR'!A:C,3,0)</f>
        <v>ELECTRODO MONITOREO ESPUMA REF 2228 3.4CM X 3.3CM</v>
      </c>
      <c r="G36" s="451"/>
      <c r="H36" s="8">
        <f>VLOOKUP(C36,'MAESTRA NO TOCAR'!A:D,4,0)</f>
        <v>6</v>
      </c>
      <c r="I36" s="8"/>
      <c r="J36" s="8"/>
      <c r="K36" s="8"/>
      <c r="L36" s="118"/>
      <c r="M36" s="8"/>
      <c r="N36" s="450" t="s">
        <v>41</v>
      </c>
      <c r="O36" s="451"/>
      <c r="P36" s="8"/>
      <c r="Q36" s="8"/>
      <c r="R36" s="8"/>
      <c r="S36" s="9"/>
    </row>
    <row r="37" spans="3:19" ht="13.5" thickBot="1" x14ac:dyDescent="0.35">
      <c r="C37" s="448">
        <v>162007</v>
      </c>
      <c r="D37" s="449"/>
      <c r="E37" s="8">
        <f>VLOOKUP(C37,'MAESTRA NO TOCAR'!A:B,2,0)</f>
        <v>354946</v>
      </c>
      <c r="F37" s="450" t="str">
        <f>VLOOKUP(C37,'MAESTRA NO TOCAR'!A:C,3,0)</f>
        <v>SET PRIMARIO CON CLAVE REF 14001 PLUM  272CM X 19ML</v>
      </c>
      <c r="G37" s="451"/>
      <c r="H37" s="8">
        <f>VLOOKUP(C37,'MAESTRA NO TOCAR'!A:D,4,0)</f>
        <v>1</v>
      </c>
      <c r="I37" s="8"/>
      <c r="J37" s="8"/>
      <c r="K37" s="8"/>
      <c r="L37" s="7"/>
      <c r="M37" s="8"/>
      <c r="N37" s="91" t="s">
        <v>44</v>
      </c>
      <c r="O37" s="92"/>
      <c r="P37" s="8"/>
      <c r="Q37" s="8"/>
      <c r="R37" s="8"/>
      <c r="S37" s="9"/>
    </row>
    <row r="38" spans="3:19" ht="13.5" thickBot="1" x14ac:dyDescent="0.35">
      <c r="C38" s="444">
        <v>23677</v>
      </c>
      <c r="D38" s="445"/>
      <c r="E38" s="66">
        <f>VLOOKUP(C38,'MAESTRA NO TOCAR'!A:B,2,0)</f>
        <v>301080</v>
      </c>
      <c r="F38" s="446" t="str">
        <f>VLOOKUP(C38,'MAESTRA NO TOCAR'!A:C,3,0)</f>
        <v>EQUIPO VENOCLISIS EN Y REF MRC0005P</v>
      </c>
      <c r="G38" s="447"/>
      <c r="H38" s="53">
        <f>VLOOKUP(C38,'MAESTRA NO TOCAR'!A:D,4,0)</f>
        <v>1</v>
      </c>
      <c r="I38" s="66"/>
      <c r="J38" s="66"/>
      <c r="K38" s="66"/>
      <c r="L38" s="455" t="s">
        <v>110</v>
      </c>
      <c r="M38" s="456"/>
      <c r="N38" s="456"/>
      <c r="O38" s="456"/>
      <c r="P38" s="456"/>
      <c r="Q38" s="456"/>
      <c r="R38" s="456"/>
      <c r="S38" s="457"/>
    </row>
    <row r="39" spans="3:19" x14ac:dyDescent="0.3">
      <c r="C39" s="448">
        <v>129438</v>
      </c>
      <c r="D39" s="449"/>
      <c r="E39" s="8">
        <f>VLOOKUP(C39,'MAESTRA NO TOCAR'!A:B,2,0)</f>
        <v>355073</v>
      </c>
      <c r="F39" s="450" t="str">
        <f>VLOOKUP(C39,'MAESTRA NO TOCAR'!A:C,3,0)</f>
        <v>GASA ESTERIL CIRUG RADIO-OPACA REF 0384  3X3(7.5X7.5)CM</v>
      </c>
      <c r="G39" s="451"/>
      <c r="H39" s="8">
        <f>VLOOKUP(C39,'MAESTRA NO TOCAR'!A:D,4,0)</f>
        <v>8</v>
      </c>
      <c r="I39" s="8"/>
      <c r="J39" s="8"/>
      <c r="K39" s="8"/>
      <c r="L39" s="118">
        <v>383519</v>
      </c>
      <c r="M39" s="8">
        <f>VLOOKUP(L39,'MAESTRA NO TOCAR'!A:B,2,0)</f>
        <v>105384</v>
      </c>
      <c r="N39" s="450" t="str">
        <f>VLOOKUP(L39,'MAESTRA NO TOCAR'!A:C,3,0)</f>
        <v>MIDAZOLAM 15MG/3ML(5MG/ML) SOL INY INST</v>
      </c>
      <c r="O39" s="451"/>
      <c r="P39" s="8">
        <v>1</v>
      </c>
      <c r="Q39" s="8"/>
      <c r="R39" s="8"/>
      <c r="S39" s="9"/>
    </row>
    <row r="40" spans="3:19" x14ac:dyDescent="0.3">
      <c r="C40" s="448">
        <v>47195</v>
      </c>
      <c r="D40" s="449"/>
      <c r="E40" s="8">
        <f>VLOOKUP(C40,'MAESTRA NO TOCAR'!A:B,2,0)</f>
        <v>308282</v>
      </c>
      <c r="F40" s="450" t="str">
        <f>VLOOKUP(C40,'MAESTRA NO TOCAR'!A:C,3,0)</f>
        <v>GASA PRECOR NO TEJ EST REF 1814502  7.5CM X 7.5CM</v>
      </c>
      <c r="G40" s="451"/>
      <c r="H40" s="8">
        <f>VLOOKUP(C40,'MAESTRA NO TOCAR'!A:D,4,0)</f>
        <v>8</v>
      </c>
      <c r="I40" s="8"/>
      <c r="J40" s="8"/>
      <c r="K40" s="8"/>
      <c r="L40" s="118">
        <v>162397</v>
      </c>
      <c r="M40" s="8">
        <f>VLOOKUP(L40,'MAESTRA NO TOCAR'!A:B,2,0)</f>
        <v>105312</v>
      </c>
      <c r="N40" s="450" t="str">
        <f>VLOOKUP(L40,'MAESTRA NO TOCAR'!A:C,3,0)</f>
        <v>FENTANILO 0.1MG/2ML(0.05MG/ML) SOL INY</v>
      </c>
      <c r="O40" s="451"/>
      <c r="P40" s="8">
        <v>1</v>
      </c>
      <c r="Q40" s="8"/>
      <c r="R40" s="8"/>
      <c r="S40" s="9"/>
    </row>
    <row r="41" spans="3:19" x14ac:dyDescent="0.3">
      <c r="C41" s="448">
        <v>108333</v>
      </c>
      <c r="D41" s="449"/>
      <c r="E41" s="8">
        <f>VLOOKUP(C41,'MAESTRA NO TOCAR'!A:B,2,0)</f>
        <v>348035</v>
      </c>
      <c r="F41" s="450" t="str">
        <f>VLOOKUP(C41,'MAESTRA NO TOCAR'!A:C,3,0)</f>
        <v>GUANTE ESTERIL LATEX S/TALCO REF GULS001  TALLA 6.5</v>
      </c>
      <c r="G41" s="451"/>
      <c r="H41" s="8">
        <f>VLOOKUP(C41,'MAESTRA NO TOCAR'!A:D,4,0)</f>
        <v>5</v>
      </c>
      <c r="I41" s="8"/>
      <c r="J41" s="8"/>
      <c r="K41" s="8"/>
      <c r="L41" s="118">
        <v>30164</v>
      </c>
      <c r="M41" s="8">
        <f>VLOOKUP(L41,'MAESTRA NO TOCAR'!A:B,2,0)</f>
        <v>100507</v>
      </c>
      <c r="N41" s="450" t="str">
        <f>VLOOKUP(L41,'MAESTRA NO TOCAR'!A:C,3,0)</f>
        <v>388908 MORFINA CLORHIDRATO 10MG/ML SOL INY 1ML</v>
      </c>
      <c r="O41" s="451"/>
      <c r="P41" s="8">
        <v>1</v>
      </c>
      <c r="Q41" s="8"/>
      <c r="R41" s="8"/>
      <c r="S41" s="9"/>
    </row>
    <row r="42" spans="3:19" x14ac:dyDescent="0.3">
      <c r="C42" s="448"/>
      <c r="D42" s="449"/>
      <c r="E42" s="8">
        <f>VLOOKUP(C42,'MAESTRA NO TOCAR'!A:B,2,0)</f>
        <v>0</v>
      </c>
      <c r="F42" s="450" t="str">
        <f>VLOOKUP(C42,'MAESTRA NO TOCAR'!A:C,3,0)</f>
        <v>ARTROSCOPIO</v>
      </c>
      <c r="G42" s="451"/>
      <c r="H42" s="8">
        <f>VLOOKUP(C42,'MAESTRA NO TOCAR'!A:D,4,0)</f>
        <v>0</v>
      </c>
      <c r="I42" s="8"/>
      <c r="J42" s="8"/>
      <c r="K42" s="8"/>
      <c r="L42" s="118">
        <v>122716</v>
      </c>
      <c r="M42" s="8">
        <f>VLOOKUP(L42,'MAESTRA NO TOCAR'!A:B,2,0)</f>
        <v>211300</v>
      </c>
      <c r="N42" s="450" t="str">
        <f>VLOOKUP(L42,'MAESTRA NO TOCAR'!A:C,3,0)</f>
        <v>OXYRAPID 10MG/ML SOL INY  CAJ X 5AMP X 1ML</v>
      </c>
      <c r="O42" s="451"/>
      <c r="P42" s="8">
        <v>1</v>
      </c>
      <c r="Q42" s="8"/>
      <c r="R42" s="8"/>
      <c r="S42" s="9"/>
    </row>
    <row r="43" spans="3:19" x14ac:dyDescent="0.3">
      <c r="C43" s="448">
        <v>38008</v>
      </c>
      <c r="D43" s="449"/>
      <c r="E43" s="8">
        <f>VLOOKUP(C43,'MAESTRA NO TOCAR'!A:B,2,0)</f>
        <v>307771</v>
      </c>
      <c r="F43" s="450" t="str">
        <f>VLOOKUP(C43,'MAESTRA NO TOCAR'!A:C,3,0)</f>
        <v>GUANTE QUIRURGICO  CAJ X 50 PRECISSION  No. 7.5 BN EXENTO-DC.417/2020</v>
      </c>
      <c r="G43" s="451"/>
      <c r="H43" s="8">
        <f>VLOOKUP(C43,'MAESTRA NO TOCAR'!A:D,4,0)</f>
        <v>5</v>
      </c>
      <c r="I43" s="8"/>
      <c r="J43" s="8"/>
      <c r="K43" s="8"/>
      <c r="L43" s="118">
        <v>158717</v>
      </c>
      <c r="M43" s="8">
        <f>VLOOKUP(L43,'MAESTRA NO TOCAR'!A:B,2,0)</f>
        <v>213431</v>
      </c>
      <c r="N43" s="450" t="str">
        <f>VLOOKUP(L43,'MAESTRA NO TOCAR'!A:C,3,0)</f>
        <v>ULTIVA 2MG POLV INY  CAJ X 5VIAL</v>
      </c>
      <c r="O43" s="451"/>
      <c r="P43" s="8">
        <v>1</v>
      </c>
      <c r="Q43" s="8"/>
      <c r="R43" s="8"/>
      <c r="S43" s="9"/>
    </row>
    <row r="44" spans="3:19" ht="15.75" customHeight="1" x14ac:dyDescent="0.3">
      <c r="C44" s="448">
        <v>161854</v>
      </c>
      <c r="D44" s="449"/>
      <c r="E44" s="8">
        <f>VLOOKUP(C44,'MAESTRA NO TOCAR'!A:B,2,0)</f>
        <v>358497</v>
      </c>
      <c r="F44" s="450" t="str">
        <f>VLOOKUP(C44,'MAESTRA NO TOCAR'!A:C,3,0)</f>
        <v>GUANTE QUIRURGICO DE LATEX REF 2D72N80X PROTEXIS  8</v>
      </c>
      <c r="G44" s="451"/>
      <c r="H44" s="8">
        <f>VLOOKUP(C44,'MAESTRA NO TOCAR'!A:D,4,0)</f>
        <v>3</v>
      </c>
      <c r="I44" s="8"/>
      <c r="J44" s="8"/>
      <c r="K44" s="8"/>
      <c r="L44" s="118">
        <v>168939</v>
      </c>
      <c r="M44" s="8">
        <f>VLOOKUP(L44,'MAESTRA NO TOCAR'!A:B,2,0)</f>
        <v>105394</v>
      </c>
      <c r="N44" s="450" t="str">
        <f>VLOOKUP(L44,'MAESTRA NO TOCAR'!A:C,3,0)</f>
        <v>CLINDAMICINA 600MG/4ML(150MG/ML) SOL INY INST</v>
      </c>
      <c r="O44" s="451"/>
      <c r="P44" s="53">
        <v>1</v>
      </c>
      <c r="Q44" s="8"/>
      <c r="R44" s="8"/>
      <c r="S44" s="9"/>
    </row>
    <row r="45" spans="3:19" ht="15" customHeight="1" x14ac:dyDescent="0.3">
      <c r="C45" s="448">
        <v>22297</v>
      </c>
      <c r="D45" s="449"/>
      <c r="E45" s="8">
        <f>VLOOKUP(C45,'MAESTRA NO TOCAR'!A:B,2,0)</f>
        <v>300750</v>
      </c>
      <c r="F45" s="450" t="str">
        <f>VLOOKUP(C45,'MAESTRA NO TOCAR'!A:C,3,0)</f>
        <v>JERINGA DESECHABLE REF 308612 BD 3ML - 21G X 1 1/2 PULG</v>
      </c>
      <c r="G45" s="451"/>
      <c r="H45" s="8">
        <f>VLOOKUP(C45,'MAESTRA NO TOCAR'!A:D,4,0)</f>
        <v>4</v>
      </c>
      <c r="I45" s="8"/>
      <c r="J45" s="8"/>
      <c r="K45" s="8"/>
      <c r="L45" s="118">
        <v>51736</v>
      </c>
      <c r="M45" s="8">
        <f>VLOOKUP(L45,'MAESTRA NO TOCAR'!A:B,2,0)</f>
        <v>101533</v>
      </c>
      <c r="N45" s="450" t="str">
        <f>VLOOKUP(L45,'MAESTRA NO TOCAR'!A:C,3,0)</f>
        <v>DICLOFENACO 75MG/3ML(25MG/ML) SOL INY INST</v>
      </c>
      <c r="O45" s="451"/>
      <c r="P45" s="53">
        <v>1</v>
      </c>
      <c r="Q45" s="8"/>
      <c r="R45" s="8"/>
      <c r="S45" s="9"/>
    </row>
    <row r="46" spans="3:19" x14ac:dyDescent="0.3">
      <c r="C46" s="444">
        <v>22071</v>
      </c>
      <c r="D46" s="445"/>
      <c r="E46" s="66">
        <f>VLOOKUP(C46,'MAESTRA NO TOCAR'!A:B,2,0)</f>
        <v>310186</v>
      </c>
      <c r="F46" s="446" t="str">
        <f>VLOOKUP(C46,'MAESTRA NO TOCAR'!A:C,3,0)</f>
        <v xml:space="preserve">JERINGA A 3 PARTES CON AGUJA  5ML </v>
      </c>
      <c r="G46" s="447"/>
      <c r="H46" s="53">
        <f>VLOOKUP(C46,'MAESTRA NO TOCAR'!A:D,4,0)</f>
        <v>4</v>
      </c>
      <c r="I46" s="66"/>
      <c r="J46" s="66"/>
      <c r="K46" s="66"/>
      <c r="L46" s="118">
        <v>123968</v>
      </c>
      <c r="M46" s="8">
        <f>VLOOKUP(L46,'MAESTRA NO TOCAR'!A:B,2,0)</f>
        <v>211644</v>
      </c>
      <c r="N46" s="450" t="str">
        <f>VLOOKUP(L46,'MAESTRA NO TOCAR'!A:C,3,0)</f>
        <v>BACTRODERM 10% SOL TOP INST FCO X 60ML</v>
      </c>
      <c r="O46" s="451"/>
      <c r="P46" s="8">
        <v>1</v>
      </c>
      <c r="Q46" s="8"/>
      <c r="R46" s="8"/>
      <c r="S46" s="9"/>
    </row>
    <row r="47" spans="3:19" x14ac:dyDescent="0.3">
      <c r="C47" s="448">
        <v>22303</v>
      </c>
      <c r="D47" s="449"/>
      <c r="E47" s="8">
        <f>VLOOKUP(C47,'MAESTRA NO TOCAR'!A:B,2,0)</f>
        <v>300752</v>
      </c>
      <c r="F47" s="450" t="str">
        <f>VLOOKUP(C47,'MAESTRA NO TOCAR'!A:C,3,0)</f>
        <v>JERINGA DESECHABLE REF 302499 BD 10ML - 21G X 1 1/2</v>
      </c>
      <c r="G47" s="451"/>
      <c r="H47" s="8">
        <f>VLOOKUP(C47,'MAESTRA NO TOCAR'!A:D,4,0)</f>
        <v>4</v>
      </c>
      <c r="I47" s="8"/>
      <c r="J47" s="8"/>
      <c r="K47" s="8"/>
      <c r="L47" s="118">
        <v>30766</v>
      </c>
      <c r="M47" s="8">
        <f>VLOOKUP(L47,'MAESTRA NO TOCAR'!A:B,2,0)</f>
        <v>200748</v>
      </c>
      <c r="N47" s="450" t="str">
        <f>VLOOKUP(L47,'MAESTRA NO TOCAR'!A:C,3,0)</f>
        <v>IODIGER ESPUMA 8% ESPUM TOP  FCO X 120ML</v>
      </c>
      <c r="O47" s="451"/>
      <c r="P47" s="8">
        <v>1</v>
      </c>
      <c r="Q47" s="8"/>
      <c r="R47" s="8"/>
      <c r="S47" s="9"/>
    </row>
    <row r="48" spans="3:19" x14ac:dyDescent="0.3">
      <c r="C48" s="448">
        <v>113835</v>
      </c>
      <c r="D48" s="449"/>
      <c r="E48" s="8">
        <f>VLOOKUP(C48,'MAESTRA NO TOCAR'!A:B,2,0)</f>
        <v>345596</v>
      </c>
      <c r="F48" s="450" t="str">
        <f>VLOOKUP(C48,'MAESTRA NO TOCAR'!A:C,3,0)</f>
        <v>JERINGA 3PARTES C/A 20ML REF JEHL006  21GX1 PULG 1/2 PULG</v>
      </c>
      <c r="G48" s="451"/>
      <c r="H48" s="8">
        <f>VLOOKUP(C48,'MAESTRA NO TOCAR'!A:D,4,0)</f>
        <v>4</v>
      </c>
      <c r="I48" s="8"/>
      <c r="J48" s="8"/>
      <c r="K48" s="8"/>
      <c r="L48" s="118">
        <v>19515</v>
      </c>
      <c r="M48" s="8">
        <f>VLOOKUP(L48,'MAESTRA NO TOCAR'!A:B,2,0)</f>
        <v>200998</v>
      </c>
      <c r="N48" s="450" t="str">
        <f>VLOOKUP(L48,'MAESTRA NO TOCAR'!A:C,3,0)</f>
        <v>KENACORT AIA 50MG/5ML(10MG/ML) SUSP INY</v>
      </c>
      <c r="O48" s="451"/>
      <c r="P48" s="8">
        <v>1</v>
      </c>
      <c r="Q48" s="8"/>
      <c r="R48" s="8"/>
      <c r="S48" s="9"/>
    </row>
    <row r="49" spans="3:19" x14ac:dyDescent="0.3">
      <c r="C49" s="448">
        <v>25805</v>
      </c>
      <c r="D49" s="449"/>
      <c r="E49" s="8">
        <f>VLOOKUP(C49,'MAESTRA NO TOCAR'!A:B,2,0)</f>
        <v>300456</v>
      </c>
      <c r="F49" s="450" t="str">
        <f>VLOOKUP(C49,'MAESTRA NO TOCAR'!A:C,3,0)</f>
        <v>CANULA NASAL OXIGENO ADULTO REF COXADU SOB X 1 MEDEX</v>
      </c>
      <c r="G49" s="451"/>
      <c r="H49" s="8">
        <f>VLOOKUP(C49,'MAESTRA NO TOCAR'!A:D,4,0)</f>
        <v>1</v>
      </c>
      <c r="I49" s="8"/>
      <c r="J49" s="8"/>
      <c r="K49" s="8"/>
      <c r="L49" s="118">
        <v>388781</v>
      </c>
      <c r="M49" s="8">
        <f>VLOOKUP(L49,'MAESTRA NO TOCAR'!A:B,2,0)</f>
        <v>310713</v>
      </c>
      <c r="N49" s="450" t="str">
        <f>VLOOKUP(L49,'MAESTRA NO TOCAR'!A:C,3,0)</f>
        <v>QUIRUCIDAL (0.05+4)% SOL TOP CAJ X 24FCO X 120ML</v>
      </c>
      <c r="O49" s="451"/>
      <c r="P49" s="8">
        <v>1</v>
      </c>
      <c r="Q49" s="8"/>
      <c r="R49" s="8"/>
      <c r="S49" s="9"/>
    </row>
    <row r="50" spans="3:19" x14ac:dyDescent="0.3">
      <c r="C50" s="448">
        <v>25697</v>
      </c>
      <c r="D50" s="449"/>
      <c r="E50" s="8">
        <f>VLOOKUP(C50,'MAESTRA NO TOCAR'!A:B,2,0)</f>
        <v>300295</v>
      </c>
      <c r="F50" s="450" t="str">
        <f>VLOOKUP(C50,'MAESTRA NO TOCAR'!A:C,3,0)</f>
        <v>SONDA NELATON REF SN16 SOB X 1 MEDEX  16FR</v>
      </c>
      <c r="G50" s="451"/>
      <c r="H50" s="8">
        <f>VLOOKUP(C50,'MAESTRA NO TOCAR'!A:D,4,0)</f>
        <v>1</v>
      </c>
      <c r="I50" s="8"/>
      <c r="J50" s="8"/>
      <c r="K50" s="8"/>
      <c r="L50" s="118">
        <v>388785</v>
      </c>
      <c r="M50" s="8">
        <f>VLOOKUP(L50,'MAESTRA NO TOCAR'!A:B,2,0)</f>
        <v>301791</v>
      </c>
      <c r="N50" s="450" t="str">
        <f>VLOOKUP(L50,'MAESTRA NO TOCAR'!A:C,3,0)</f>
        <v>QUIRUCIDAL VERDE (1+4)% JAB LIQ 120ML</v>
      </c>
      <c r="O50" s="451"/>
      <c r="P50" s="8">
        <v>1</v>
      </c>
      <c r="Q50" s="8"/>
      <c r="R50" s="8"/>
      <c r="S50" s="9"/>
    </row>
    <row r="51" spans="3:19" x14ac:dyDescent="0.3">
      <c r="C51" s="448"/>
      <c r="D51" s="449"/>
      <c r="E51" s="8"/>
      <c r="F51" s="450"/>
      <c r="G51" s="451"/>
      <c r="H51" s="8"/>
      <c r="I51" s="8"/>
      <c r="J51" s="8"/>
      <c r="K51" s="9"/>
      <c r="L51" s="118">
        <v>22002</v>
      </c>
      <c r="M51" s="8">
        <f>VLOOKUP(L51,'MAESTRA NO TOCAR'!A:B,2,0)</f>
        <v>203253</v>
      </c>
      <c r="N51" s="450" t="str">
        <f>VLOOKUP(L51,'MAESTRA NO TOCAR'!A:C,3,0)</f>
        <v>ROXICAINA CE 200MG/20ML(1%)+1:200000 SOL INY  FCO X 20ML</v>
      </c>
      <c r="O51" s="451"/>
      <c r="P51" s="8">
        <v>1</v>
      </c>
      <c r="Q51" s="8"/>
      <c r="R51" s="8"/>
      <c r="S51" s="9"/>
    </row>
    <row r="52" spans="3:19" x14ac:dyDescent="0.3">
      <c r="C52" s="448"/>
      <c r="D52" s="449"/>
      <c r="E52" s="8"/>
      <c r="F52" s="450"/>
      <c r="G52" s="451"/>
      <c r="H52" s="8"/>
      <c r="I52" s="8"/>
      <c r="J52" s="8"/>
      <c r="K52" s="9"/>
      <c r="L52" s="118">
        <v>22004</v>
      </c>
      <c r="M52" s="8">
        <f>VLOOKUP(L52,'MAESTRA NO TOCAR'!A:B,2,0)</f>
        <v>203255</v>
      </c>
      <c r="N52" s="450" t="str">
        <f>VLOOKUP(L52,'MAESTRA NO TOCAR'!A:C,3,0)</f>
        <v>ROXICAINA CE 400MG/20ML(2%)+1:200000 SOL INY  FCO X 20ML</v>
      </c>
      <c r="O52" s="451"/>
      <c r="P52" s="8">
        <v>1</v>
      </c>
      <c r="Q52" s="8"/>
      <c r="R52" s="8"/>
      <c r="S52" s="9"/>
    </row>
    <row r="53" spans="3:19" ht="13.5" thickBot="1" x14ac:dyDescent="0.35">
      <c r="C53" s="462"/>
      <c r="D53" s="463"/>
      <c r="E53" s="8"/>
      <c r="F53" s="464"/>
      <c r="G53" s="465"/>
      <c r="H53" s="8"/>
      <c r="I53" s="13"/>
      <c r="J53" s="13"/>
      <c r="K53" s="14"/>
      <c r="L53" s="118"/>
      <c r="M53" s="8"/>
      <c r="N53" s="450"/>
      <c r="O53" s="451"/>
      <c r="P53" s="8"/>
      <c r="Q53" s="8"/>
      <c r="R53" s="8"/>
      <c r="S53" s="9"/>
    </row>
    <row r="54" spans="3:19" ht="15" customHeight="1" thickBot="1" x14ac:dyDescent="0.35">
      <c r="C54" s="466" t="s">
        <v>71</v>
      </c>
      <c r="D54" s="467"/>
      <c r="E54" s="468"/>
      <c r="F54" s="59"/>
      <c r="G54" s="59"/>
      <c r="H54" s="60"/>
      <c r="I54" s="60"/>
      <c r="J54" s="60"/>
      <c r="K54" s="61"/>
      <c r="L54" s="118"/>
      <c r="M54" s="8"/>
      <c r="N54" s="450"/>
      <c r="O54" s="451"/>
      <c r="P54" s="8"/>
      <c r="Q54" s="8"/>
      <c r="R54" s="8"/>
      <c r="S54" s="9"/>
    </row>
    <row r="55" spans="3:19" x14ac:dyDescent="0.3">
      <c r="C55" s="469" t="s">
        <v>37</v>
      </c>
      <c r="D55" s="470"/>
      <c r="E55" s="470"/>
      <c r="F55" s="470"/>
      <c r="G55" s="470"/>
      <c r="H55" s="470"/>
      <c r="I55" s="470"/>
      <c r="J55" s="470"/>
      <c r="K55" s="471"/>
      <c r="L55" s="118"/>
      <c r="M55" s="8"/>
      <c r="N55" s="450"/>
      <c r="O55" s="451"/>
      <c r="P55" s="8"/>
      <c r="Q55" s="8"/>
      <c r="R55" s="8"/>
      <c r="S55" s="9"/>
    </row>
    <row r="56" spans="3:19" ht="15" customHeight="1" thickBot="1" x14ac:dyDescent="0.35">
      <c r="C56" s="472"/>
      <c r="D56" s="473"/>
      <c r="E56" s="473"/>
      <c r="F56" s="473"/>
      <c r="G56" s="473"/>
      <c r="H56" s="473"/>
      <c r="I56" s="473"/>
      <c r="J56" s="473"/>
      <c r="K56" s="474"/>
      <c r="L56" s="118"/>
      <c r="M56" s="8"/>
      <c r="N56" s="450"/>
      <c r="O56" s="451"/>
      <c r="P56" s="8"/>
      <c r="Q56" s="8"/>
      <c r="R56" s="8"/>
      <c r="S56" s="9"/>
    </row>
    <row r="57" spans="3:19" ht="14.5" x14ac:dyDescent="0.35">
      <c r="C57" s="548" t="s">
        <v>38</v>
      </c>
      <c r="D57" s="549"/>
      <c r="E57" s="549"/>
      <c r="F57" s="549"/>
      <c r="G57" s="549"/>
      <c r="H57" s="549"/>
      <c r="I57" s="549"/>
      <c r="J57" s="549"/>
      <c r="K57" s="550"/>
      <c r="L57" s="205"/>
      <c r="M57" s="203"/>
      <c r="N57" s="314"/>
      <c r="O57" s="315"/>
      <c r="P57" s="203"/>
      <c r="Q57" s="203"/>
      <c r="R57" s="203"/>
      <c r="S57" s="204"/>
    </row>
    <row r="58" spans="3:19" ht="15" thickBot="1" x14ac:dyDescent="0.4">
      <c r="C58" s="551"/>
      <c r="D58" s="552"/>
      <c r="E58" s="552"/>
      <c r="F58" s="552"/>
      <c r="G58" s="552"/>
      <c r="H58" s="552"/>
      <c r="I58" s="552"/>
      <c r="J58" s="552"/>
      <c r="K58" s="553"/>
      <c r="L58" s="214"/>
      <c r="M58" s="215"/>
      <c r="N58" s="540"/>
      <c r="O58" s="541"/>
      <c r="P58" s="215"/>
      <c r="Q58" s="215"/>
      <c r="R58" s="215"/>
      <c r="S58" s="310"/>
    </row>
  </sheetData>
  <mergeCells count="152"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C51:D51"/>
    <mergeCell ref="F51:G51"/>
    <mergeCell ref="C52:D52"/>
    <mergeCell ref="F52:G52"/>
    <mergeCell ref="C53:D53"/>
    <mergeCell ref="F53:G53"/>
    <mergeCell ref="C54:E54"/>
    <mergeCell ref="C55:K56"/>
    <mergeCell ref="C57:K58"/>
    <mergeCell ref="G4:N5"/>
    <mergeCell ref="D7:E7"/>
    <mergeCell ref="O7:S7"/>
    <mergeCell ref="C8:E8"/>
    <mergeCell ref="F8:G9"/>
    <mergeCell ref="O8:S8"/>
    <mergeCell ref="P9:S9"/>
    <mergeCell ref="L7:M7"/>
    <mergeCell ref="G7:J7"/>
    <mergeCell ref="H8:J8"/>
    <mergeCell ref="H9:J9"/>
    <mergeCell ref="K8:N8"/>
    <mergeCell ref="G6:S6"/>
    <mergeCell ref="C10:E10"/>
    <mergeCell ref="F10:G10"/>
    <mergeCell ref="L10:N10"/>
    <mergeCell ref="P10:S10"/>
    <mergeCell ref="C11:E11"/>
    <mergeCell ref="F11:G11"/>
    <mergeCell ref="K11:N11"/>
    <mergeCell ref="O11:S11"/>
    <mergeCell ref="H10:J10"/>
    <mergeCell ref="H11:J11"/>
    <mergeCell ref="C16:D16"/>
    <mergeCell ref="F16:G16"/>
    <mergeCell ref="C18:D18"/>
    <mergeCell ref="F18:G18"/>
    <mergeCell ref="C15:D15"/>
    <mergeCell ref="F15:G15"/>
    <mergeCell ref="C17:D17"/>
    <mergeCell ref="F17:G17"/>
    <mergeCell ref="C12:S12"/>
    <mergeCell ref="C13:D13"/>
    <mergeCell ref="F13:G13"/>
    <mergeCell ref="N13:O13"/>
    <mergeCell ref="C14:D14"/>
    <mergeCell ref="F14:G14"/>
    <mergeCell ref="N14:O14"/>
    <mergeCell ref="N15:O15"/>
    <mergeCell ref="N16:O16"/>
    <mergeCell ref="N17:O17"/>
    <mergeCell ref="N18:O18"/>
    <mergeCell ref="F24:G24"/>
    <mergeCell ref="C21:D21"/>
    <mergeCell ref="F21:G21"/>
    <mergeCell ref="C22:D22"/>
    <mergeCell ref="F22:G22"/>
    <mergeCell ref="C19:D19"/>
    <mergeCell ref="F19:G19"/>
    <mergeCell ref="C31:D31"/>
    <mergeCell ref="F31:G31"/>
    <mergeCell ref="C25:D25"/>
    <mergeCell ref="F25:G25"/>
    <mergeCell ref="C26:D26"/>
    <mergeCell ref="F26:G26"/>
    <mergeCell ref="C23:D23"/>
    <mergeCell ref="F23:G23"/>
    <mergeCell ref="C29:D29"/>
    <mergeCell ref="C30:D30"/>
    <mergeCell ref="C20:D20"/>
    <mergeCell ref="F20:G20"/>
    <mergeCell ref="C27:D27"/>
    <mergeCell ref="C24:D24"/>
    <mergeCell ref="C49:D49"/>
    <mergeCell ref="F49:G49"/>
    <mergeCell ref="C50:D50"/>
    <mergeCell ref="F50:G50"/>
    <mergeCell ref="C46:D46"/>
    <mergeCell ref="F46:G46"/>
    <mergeCell ref="C47:D47"/>
    <mergeCell ref="F47:G47"/>
    <mergeCell ref="C48:D48"/>
    <mergeCell ref="F48:G48"/>
    <mergeCell ref="C45:D45"/>
    <mergeCell ref="F45:G45"/>
    <mergeCell ref="C40:D40"/>
    <mergeCell ref="F40:G40"/>
    <mergeCell ref="C34:D34"/>
    <mergeCell ref="C41:D41"/>
    <mergeCell ref="C35:D35"/>
    <mergeCell ref="F35:G35"/>
    <mergeCell ref="F41:G41"/>
    <mergeCell ref="C42:D42"/>
    <mergeCell ref="F42:G42"/>
    <mergeCell ref="C37:D37"/>
    <mergeCell ref="F37:G37"/>
    <mergeCell ref="C38:D38"/>
    <mergeCell ref="F38:G38"/>
    <mergeCell ref="C39:D39"/>
    <mergeCell ref="F34:G34"/>
    <mergeCell ref="C36:D36"/>
    <mergeCell ref="F36:G36"/>
    <mergeCell ref="F39:G39"/>
    <mergeCell ref="N19:O19"/>
    <mergeCell ref="N20:O20"/>
    <mergeCell ref="N21:O21"/>
    <mergeCell ref="N22:O22"/>
    <mergeCell ref="N36:O36"/>
    <mergeCell ref="N24:O24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L25:S25"/>
    <mergeCell ref="N58:O58"/>
    <mergeCell ref="C32:D32"/>
    <mergeCell ref="F32:G32"/>
    <mergeCell ref="C33:D33"/>
    <mergeCell ref="F33:G33"/>
    <mergeCell ref="C28:D28"/>
    <mergeCell ref="F28:G28"/>
    <mergeCell ref="F27:G27"/>
    <mergeCell ref="F29:G29"/>
    <mergeCell ref="F30:G30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L38:S38"/>
    <mergeCell ref="C43:D43"/>
    <mergeCell ref="F43:G43"/>
    <mergeCell ref="C44:D44"/>
    <mergeCell ref="F44:G44"/>
  </mergeCells>
  <printOptions horizontalCentered="1" verticalCentered="1"/>
  <pageMargins left="0" right="0" top="0" bottom="0" header="0" footer="0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workbookViewId="0">
      <selection activeCell="P30" sqref="P30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53</vt:i4>
      </vt:variant>
      <vt:variant>
        <vt:lpstr>Rangos con nombre</vt:lpstr>
      </vt:variant>
      <vt:variant>
        <vt:i4>17</vt:i4>
      </vt:variant>
    </vt:vector>
  </HeadingPairs>
  <TitlesOfParts>
    <vt:vector size="70" baseType="lpstr">
      <vt:lpstr>ART ROD Y TOB</vt:lpstr>
      <vt:lpstr>MANO GRANDE</vt:lpstr>
      <vt:lpstr>Hoja16</vt:lpstr>
      <vt:lpstr>Hoja17</vt:lpstr>
      <vt:lpstr>ARTR HOMBRO</vt:lpstr>
      <vt:lpstr>MANO PEQUEÑA</vt:lpstr>
      <vt:lpstr>Hoja19</vt:lpstr>
      <vt:lpstr>Hoja20</vt:lpstr>
      <vt:lpstr>Hoja21</vt:lpstr>
      <vt:lpstr>PIE GRANDE</vt:lpstr>
      <vt:lpstr>PIE PEQUEÑO</vt:lpstr>
      <vt:lpstr>PEQ CX CON ANESTESIA</vt:lpstr>
      <vt:lpstr>Hoja7</vt:lpstr>
      <vt:lpstr>Hoja9</vt:lpstr>
      <vt:lpstr>Hoja10</vt:lpstr>
      <vt:lpstr>Hoja11</vt:lpstr>
      <vt:lpstr>Hoja12</vt:lpstr>
      <vt:lpstr>Hoja13</vt:lpstr>
      <vt:lpstr>Hoja14</vt:lpstr>
      <vt:lpstr>NIÑOS </vt:lpstr>
      <vt:lpstr>CIRUGIA GENERAL PLASTICA</vt:lpstr>
      <vt:lpstr>Hoja28</vt:lpstr>
      <vt:lpstr>Hoja29</vt:lpstr>
      <vt:lpstr>CIRUGIA GENERAL</vt:lpstr>
      <vt:lpstr>Hoja1</vt:lpstr>
      <vt:lpstr>CX LOCAL</vt:lpstr>
      <vt:lpstr>NARIZ Y AMIGDALAS</vt:lpstr>
      <vt:lpstr>Hoja32</vt:lpstr>
      <vt:lpstr>Hoja35</vt:lpstr>
      <vt:lpstr>Hoja30</vt:lpstr>
      <vt:lpstr>Hoja31</vt:lpstr>
      <vt:lpstr>Hoja33</vt:lpstr>
      <vt:lpstr>Hoja25</vt:lpstr>
      <vt:lpstr>Hoja26</vt:lpstr>
      <vt:lpstr>Hoja27</vt:lpstr>
      <vt:lpstr>Hoja15</vt:lpstr>
      <vt:lpstr>Hoja18</vt:lpstr>
      <vt:lpstr>Hoja22</vt:lpstr>
      <vt:lpstr>Hoja23</vt:lpstr>
      <vt:lpstr>Hoja24</vt:lpstr>
      <vt:lpstr>Hoja2</vt:lpstr>
      <vt:lpstr>Hoja3</vt:lpstr>
      <vt:lpstr>Hoja4</vt:lpstr>
      <vt:lpstr>Hoja5</vt:lpstr>
      <vt:lpstr>Hoja6</vt:lpstr>
      <vt:lpstr>REEMPLAZO DE RODILLA</vt:lpstr>
      <vt:lpstr>ODONTOLOGIA</vt:lpstr>
      <vt:lpstr>LARINGOSCOPIA</vt:lpstr>
      <vt:lpstr>SUTURAS</vt:lpstr>
      <vt:lpstr>MAESTRA NO TOCAR</vt:lpstr>
      <vt:lpstr>ONDAS DE CHOQUE</vt:lpstr>
      <vt:lpstr>VACIO</vt:lpstr>
      <vt:lpstr>Hoja8</vt:lpstr>
      <vt:lpstr>'ART ROD Y TOB'!Área_de_impresión</vt:lpstr>
      <vt:lpstr>'ARTR HOMBRO'!Área_de_impresión</vt:lpstr>
      <vt:lpstr>'CIRUGIA GENERAL'!Área_de_impresión</vt:lpstr>
      <vt:lpstr>'CIRUGIA GENERAL PLASTICA'!Área_de_impresión</vt:lpstr>
      <vt:lpstr>'CX LOCAL'!Área_de_impresión</vt:lpstr>
      <vt:lpstr>LARINGOSCOPIA!Área_de_impresión</vt:lpstr>
      <vt:lpstr>'MANO GRANDE'!Área_de_impresión</vt:lpstr>
      <vt:lpstr>'MANO PEQUEÑA'!Área_de_impresión</vt:lpstr>
      <vt:lpstr>'NARIZ Y AMIGDALAS'!Área_de_impresión</vt:lpstr>
      <vt:lpstr>'NIÑOS '!Área_de_impresión</vt:lpstr>
      <vt:lpstr>ODONTOLOGIA!Área_de_impresión</vt:lpstr>
      <vt:lpstr>'ONDAS DE CHOQUE'!Área_de_impresión</vt:lpstr>
      <vt:lpstr>'PEQ CX CON ANESTESIA'!Área_de_impresión</vt:lpstr>
      <vt:lpstr>'PIE GRANDE'!Área_de_impresión</vt:lpstr>
      <vt:lpstr>'PIE PEQUEÑO'!Área_de_impresión</vt:lpstr>
      <vt:lpstr>'REEMPLAZO DE RODILLA'!Área_de_impresión</vt:lpstr>
      <vt:lpstr>SUTURAS!Área_de_impresión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Caicedo.</dc:creator>
  <cp:lastModifiedBy>asrodriguez</cp:lastModifiedBy>
  <cp:lastPrinted>2021-09-20T13:47:35Z</cp:lastPrinted>
  <dcterms:created xsi:type="dcterms:W3CDTF">2018-10-28T16:58:23Z</dcterms:created>
  <dcterms:modified xsi:type="dcterms:W3CDTF">2022-09-05T15:09:04Z</dcterms:modified>
</cp:coreProperties>
</file>