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PIE GRANDE" sheetId="1" r:id="rId1"/>
  </sheets>
  <externalReferences>
    <externalReference r:id="rId2"/>
  </externalReferences>
  <definedNames>
    <definedName name="_xlnm.Print_Area" localSheetId="0">'PIE GRANDE'!$A$1:$R$58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G51" i="1"/>
  <c r="E51" i="1"/>
  <c r="D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O29" i="1"/>
  <c r="M29" i="1"/>
  <c r="L29" i="1"/>
  <c r="G29" i="1"/>
  <c r="E29" i="1"/>
  <c r="D29" i="1"/>
  <c r="O28" i="1"/>
  <c r="M28" i="1"/>
  <c r="L28" i="1"/>
  <c r="G28" i="1"/>
  <c r="E28" i="1"/>
  <c r="D28" i="1"/>
  <c r="O27" i="1"/>
  <c r="M27" i="1"/>
  <c r="L27" i="1"/>
  <c r="G27" i="1"/>
  <c r="E27" i="1"/>
  <c r="D27" i="1"/>
  <c r="G26" i="1"/>
  <c r="E26" i="1"/>
  <c r="D26" i="1"/>
  <c r="O25" i="1"/>
  <c r="M25" i="1"/>
  <c r="L25" i="1"/>
  <c r="G25" i="1"/>
  <c r="E25" i="1"/>
  <c r="D25" i="1"/>
  <c r="O24" i="1"/>
  <c r="M24" i="1"/>
  <c r="L24" i="1"/>
  <c r="G24" i="1"/>
  <c r="E24" i="1"/>
  <c r="D24" i="1"/>
  <c r="O23" i="1"/>
  <c r="M23" i="1"/>
  <c r="L23" i="1"/>
  <c r="G23" i="1"/>
  <c r="E23" i="1"/>
  <c r="D23" i="1"/>
  <c r="O22" i="1"/>
  <c r="M22" i="1"/>
  <c r="L22" i="1"/>
  <c r="G22" i="1"/>
  <c r="E22" i="1"/>
  <c r="D22" i="1"/>
  <c r="O21" i="1"/>
  <c r="M21" i="1"/>
  <c r="L21" i="1"/>
  <c r="G21" i="1"/>
  <c r="E21" i="1"/>
  <c r="D21" i="1"/>
  <c r="O20" i="1"/>
  <c r="M20" i="1"/>
  <c r="L20" i="1"/>
  <c r="G20" i="1"/>
  <c r="E20" i="1"/>
  <c r="D20" i="1"/>
  <c r="L19" i="1"/>
  <c r="G19" i="1"/>
  <c r="E19" i="1"/>
  <c r="D19" i="1"/>
  <c r="O18" i="1"/>
  <c r="M18" i="1"/>
  <c r="L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<sst xmlns="http://schemas.openxmlformats.org/spreadsheetml/2006/main" count="54" uniqueCount="47">
  <si>
    <t>INSUMOS Y  MEDICAMENTOS A PACIENTE - FARMACIA CECIMIN</t>
  </si>
  <si>
    <t>HOJA DE GASTOS CIRUGIA - FARMACIA CECIMIN -PIE GRANDE A-FAR-SF-PR-003-FO-008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</si>
  <si>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</si>
  <si>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</si>
  <si>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</si>
  <si>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</si>
  <si>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</si>
  <si>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</si>
  <si>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</si>
  <si>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</si>
  <si>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</si>
  <si>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</si>
  <si>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</si>
  <si>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</si>
  <si>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</si>
  <si>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</si>
  <si>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PIE GRANDE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</si>
  <si>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</si>
  <si>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</si>
  <si>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</si>
  <si>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</si>
  <si>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</si>
  <si>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</si>
  <si>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</si>
  <si>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</si>
  <si>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MEDIA ANTIEMBOLICA MUSLO REF 3416LF CAJ X 6BOLX1PAR COVIDIEN  MEDIANA REGULAR BN EXENTO-DC.417/2020</t>
  </si>
  <si>
    <t xml:space="preserve">ADICCIONALES </t>
  </si>
  <si>
    <t>VARIOS</t>
  </si>
  <si>
    <t>SEVO</t>
  </si>
  <si>
    <t>SEVOFLURANO X CC</t>
  </si>
  <si>
    <t>ISO</t>
  </si>
  <si>
    <t>DESFLUORANO X CC</t>
  </si>
  <si>
    <t>ESTOQUINETA  N-G931 X 23MT NUBENCO 3 X 25 YARDAS</t>
  </si>
  <si>
    <t>STOQUINETA ORTOPEDICA ROL X 25MT WINER  4</t>
  </si>
  <si>
    <t>STOQUINETA ORTOPEDICA ROL X 25MT WINER  5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</si>
  <si>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</si>
  <si>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</si>
  <si>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</si>
  <si>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</si>
  <si>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</si>
  <si>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LAPIZ  DE  ELECTROBISTURI</t>
  </si>
  <si>
    <t>PLACAS  DE RX</t>
  </si>
  <si>
    <t xml:space="preserve">MINIMOTOR 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</si>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</sst>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37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/>
    </xf>
    <xf numFmtId="0" fontId="3" fillId="5" borderId="43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8" xfId="0" applyFont="1" applyFill="1" applyBorder="1" applyAlignment="1">
      <alignment horizontal="left" vertical="top"/>
    </xf>
    <xf numFmtId="0" fontId="5" fillId="2" borderId="59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60" xfId="0" applyFont="1" applyFill="1" applyBorder="1" applyAlignment="1">
      <alignment horizontal="left" vertical="top"/>
    </xf>
    <xf numFmtId="0" fontId="3" fillId="2" borderId="61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left"/>
    </xf>
    <xf numFmtId="0" fontId="3" fillId="2" borderId="64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976687</xdr:colOff>
      <xdr:row>0</xdr:row>
      <xdr:rowOff>95849</xdr:rowOff>
    </xdr:from>
    <xdr:to>
      <xdr:col>4</xdr:col>
      <xdr:colOff>437312</xdr:colOff>
      <xdr:row>5</xdr:row>
      <xdr:rowOff>111592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87" y="95849"/>
          <a:ext cx="1962525" cy="828543"/>
        </a:xfrm>
        <a:prstGeom prst="rect">
          <a:avLst/>
        </a:prstGeom>
      </xdr:spPr>
    </xdr:pic>
    <xdr:clientData/>
  </xdr:twoCellAnchor>
  <xdr:twoCellAnchor editAs="oneCell">
    <xdr:from>
      <xdr:col>13</xdr:col>
      <xdr:colOff>912812</xdr:colOff>
      <xdr:row>0</xdr:row>
      <xdr:rowOff>150813</xdr:rowOff>
    </xdr:from>
    <xdr:to>
      <xdr:col>17</xdr:col>
      <xdr:colOff>261225</xdr:colOff>
      <xdr:row>5</xdr:row>
      <xdr:rowOff>70757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9712" y="150813"/>
          <a:ext cx="2809163" cy="7327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4%20al%20017%20PROTOCOLOS%20CIRUGIA%20UN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  <cell r="E1" t="str">
            <v>SISTEMA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  <cell r="E2">
            <v>6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  <cell r="E3">
            <v>15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  <cell r="E4">
            <v>88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  <cell r="E5">
            <v>22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  <cell r="E6" t="e">
            <v>#N/A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  <cell r="E7">
            <v>17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  <cell r="E8">
            <v>5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  <cell r="E9">
            <v>18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  <cell r="E10" t="e">
            <v>#N/A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  <cell r="E11">
            <v>46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  <cell r="E12" t="e">
            <v>#N/A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  <cell r="E13">
            <v>31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  <cell r="E14">
            <v>347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  <cell r="E15" t="e">
            <v>#N/A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  <cell r="E16">
            <v>9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  <cell r="E17">
            <v>137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  <cell r="E18" t="e">
            <v>#N/A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  <cell r="E19">
            <v>440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  <cell r="E20">
            <v>17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  <cell r="E21">
            <v>200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  <cell r="E22">
            <v>434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  <cell r="E23" t="e">
            <v>#N/A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  <cell r="E24">
            <v>280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  <cell r="E25">
            <v>277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  <cell r="E26">
            <v>168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  <cell r="E27">
            <v>100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  <cell r="E28">
            <v>48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  <cell r="E29" t="e">
            <v>#N/A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  <cell r="E30">
            <v>45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  <cell r="E31">
            <v>7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  <cell r="E32">
            <v>25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  <cell r="E33" t="e">
            <v>#N/A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  <cell r="E34">
            <v>45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  <cell r="E35">
            <v>8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  <cell r="E36">
            <v>35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  <cell r="E37">
            <v>43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  <cell r="E38">
            <v>163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  <cell r="E39">
            <v>29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  <cell r="E40">
            <v>20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  <cell r="E41">
            <v>59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  <cell r="E42">
            <v>128</v>
          </cell>
        </row>
        <row r="43">
          <cell r="A43">
            <v>0</v>
          </cell>
          <cell r="B43">
            <v>0</v>
          </cell>
          <cell r="C43" t="str">
            <v>ARTROSCOPIO</v>
          </cell>
          <cell r="E43" t="e">
            <v>#N/A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  <cell r="E44" t="e">
            <v>#N/A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  <cell r="E45">
            <v>17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  <cell r="E46">
            <v>121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  <cell r="E47">
            <v>88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  <cell r="E48">
            <v>85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  <cell r="E49">
            <v>132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  <cell r="E50">
            <v>14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  <cell r="E51">
            <v>30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  <cell r="E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  <cell r="E53">
            <v>213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  <cell r="E54">
            <v>43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  <cell r="E55">
            <v>41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  <cell r="E56">
            <v>69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  <cell r="E57">
            <v>66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  <cell r="E58">
            <v>6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  <cell r="E59">
            <v>7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  <cell r="E60">
            <v>2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  <cell r="E61">
            <v>8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  <cell r="E62">
            <v>3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  <cell r="E63">
            <v>170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  <cell r="E64">
            <v>21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  <cell r="E65">
            <v>4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  <cell r="E66">
            <v>359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  <cell r="E67">
            <v>143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  <cell r="E68">
            <v>178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  <cell r="E69">
            <v>273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  <cell r="E70">
            <v>277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  <cell r="E71">
            <v>89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  <cell r="E72" t="e">
            <v>#N/A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  <cell r="E73">
            <v>223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  <cell r="E74">
            <v>99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  <cell r="E75">
            <v>2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  <cell r="E76">
            <v>5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  <cell r="E77" t="e">
            <v>#N/A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  <cell r="E78">
            <v>20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  <cell r="E79">
            <v>5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  <cell r="E80">
            <v>90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  <cell r="E81">
            <v>41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  <cell r="E82">
            <v>28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  <cell r="E83">
            <v>73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  <cell r="E84">
            <v>275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  <cell r="E85">
            <v>632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  <cell r="E86">
            <v>967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  <cell r="E87">
            <v>41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  <cell r="E88">
            <v>12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  <cell r="E89">
            <v>2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  <cell r="E90">
            <v>3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  <cell r="E91">
            <v>317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  <cell r="E92">
            <v>59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  <cell r="E93">
            <v>101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  <cell r="E94" t="e">
            <v>#N/A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  <cell r="E95">
            <v>46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  <cell r="E96">
            <v>127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  <cell r="E97">
            <v>65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  <cell r="E98">
            <v>10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  <cell r="E99">
            <v>10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  <cell r="E100">
            <v>16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  <cell r="E101">
            <v>1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  <cell r="E102">
            <v>9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  <cell r="E103">
            <v>3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  <cell r="E104">
            <v>25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  <cell r="E105">
            <v>29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  <cell r="E106">
            <v>29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  <cell r="E107">
            <v>1046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  <cell r="E108">
            <v>803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  <cell r="E109">
            <v>49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  <cell r="E110">
            <v>123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  <cell r="E111">
            <v>106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  <cell r="E112">
            <v>119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  <cell r="E113" t="e">
            <v>#N/A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  <cell r="E114">
            <v>393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  <cell r="E115">
            <v>776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  <cell r="E116">
            <v>8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  <cell r="E117" t="e">
            <v>#N/A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  <cell r="E118">
            <v>281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  <cell r="E119">
            <v>129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  <cell r="E120" t="e">
            <v>#N/A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  <cell r="E121">
            <v>91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  <cell r="E122">
            <v>409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  <cell r="E123">
            <v>64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  <cell r="E124" t="e">
            <v>#N/A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  <cell r="E125">
            <v>148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  <cell r="E126">
            <v>550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  <cell r="E127">
            <v>351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  <cell r="E128">
            <v>499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  <cell r="E129">
            <v>197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  <cell r="E130">
            <v>50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  <cell r="E131">
            <v>34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  <cell r="E132">
            <v>9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  <cell r="E133">
            <v>18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  <cell r="E134">
            <v>27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  <cell r="E135">
            <v>33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  <cell r="E136">
            <v>38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  <cell r="E137">
            <v>120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  <cell r="E138">
            <v>182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  <cell r="E139">
            <v>248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  <cell r="E140">
            <v>451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  <cell r="E141">
            <v>382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  <cell r="E142">
            <v>79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  <cell r="E143" t="e">
            <v>#N/A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  <cell r="E144">
            <v>70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  <cell r="E145">
            <v>91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  <cell r="E146">
            <v>7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  <cell r="E147">
            <v>18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  <cell r="E148">
            <v>16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  <cell r="E149">
            <v>22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  <cell r="E150" t="e">
            <v>#N/A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  <cell r="E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  <cell r="E152">
            <v>1053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  <cell r="E153">
            <v>579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  <cell r="E154">
            <v>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  <cell r="E155" t="e">
            <v>#N/A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  <cell r="E156" t="e">
            <v>#N/A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  <cell r="E157">
            <v>815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  <cell r="E158">
            <v>346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  <cell r="E159">
            <v>283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  <cell r="E160">
            <v>19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  <cell r="E161">
            <v>48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  <cell r="E162">
            <v>151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  <cell r="E163">
            <v>40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  <cell r="E164" t="e">
            <v>#N/A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  <cell r="E165">
            <v>60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  <cell r="E166">
            <v>116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  <cell r="E167">
            <v>17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  <cell r="E168">
            <v>18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  <cell r="E169">
            <v>46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  <cell r="E170">
            <v>55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  <cell r="E171">
            <v>75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  <cell r="E172">
            <v>250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  <cell r="E173">
            <v>10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  <cell r="E174">
            <v>1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  <cell r="E175">
            <v>132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  <cell r="E176">
            <v>6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  <cell r="E177">
            <v>5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  <cell r="E178">
            <v>20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  <cell r="E179">
            <v>160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  <cell r="E180">
            <v>43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  <cell r="E181">
            <v>57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  <cell r="E182">
            <v>11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  <cell r="E183">
            <v>15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  <cell r="E184" t="e">
            <v>#N/A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  <cell r="E185">
            <v>32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  <cell r="E186">
            <v>14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  <cell r="E187">
            <v>54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  <cell r="E188">
            <v>154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  <cell r="E189">
            <v>10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  <cell r="E190">
            <v>34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  <cell r="E191">
            <v>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  <cell r="E192">
            <v>74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  <cell r="E193">
            <v>6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  <cell r="E194">
            <v>13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  <cell r="E195">
            <v>57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  <cell r="E196">
            <v>48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  <cell r="E197">
            <v>13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  <cell r="E198">
            <v>74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  <cell r="E199">
            <v>110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  <cell r="E200">
            <v>66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  <cell r="E201">
            <v>100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  <cell r="E202">
            <v>8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  <cell r="E203">
            <v>7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  <cell r="E204">
            <v>2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  <cell r="E205">
            <v>6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  <cell r="E206" t="e">
            <v>#N/A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  <cell r="E207">
            <v>14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  <cell r="E208" t="e">
            <v>#N/A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  <cell r="E209">
            <v>4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  <cell r="E210" t="e">
            <v>#N/A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  <cell r="E211">
            <v>31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  <cell r="E212">
            <v>51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  <cell r="E213">
            <v>264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  <cell r="E214">
            <v>2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  <cell r="E215">
            <v>11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  <cell r="E216">
            <v>43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  <cell r="E217">
            <v>5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  <cell r="E218">
            <v>29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  <cell r="E219">
            <v>37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  <cell r="E220">
            <v>109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  <cell r="E221">
            <v>48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  <cell r="E222">
            <v>376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  <cell r="E223">
            <v>92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  <cell r="E224">
            <v>423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  <cell r="E225">
            <v>2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  <cell r="E226">
            <v>17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  <cell r="E227">
            <v>14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  <cell r="E228">
            <v>6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  <cell r="E229">
            <v>39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  <cell r="E230">
            <v>5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  <cell r="E231">
            <v>45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  <cell r="E232">
            <v>9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  <cell r="E233">
            <v>8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  <cell r="E234">
            <v>14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  <cell r="E235">
            <v>23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  <cell r="E236">
            <v>16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  <cell r="E237">
            <v>32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  <cell r="E238">
            <v>2500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  <cell r="E239">
            <v>12425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  <cell r="E240">
            <v>9925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  <cell r="E241">
            <v>24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  <cell r="E242" t="e">
            <v>#N/A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  <cell r="E243">
            <v>16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  <cell r="E244">
            <v>6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  <cell r="E245">
            <v>3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  <cell r="E246">
            <v>19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  <cell r="E247">
            <v>13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  <cell r="E248">
            <v>3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  <cell r="E249">
            <v>24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  <cell r="E250">
            <v>24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  <cell r="E251">
            <v>2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  <cell r="E252">
            <v>18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  <cell r="E253">
            <v>18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  <cell r="E254">
            <v>16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  <cell r="E255">
            <v>2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  <cell r="E256">
            <v>17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  <cell r="E257">
            <v>6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  <cell r="E258">
            <v>42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  <cell r="E259">
            <v>69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  <cell r="E260">
            <v>18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  <cell r="E261">
            <v>18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  <cell r="E262">
            <v>53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  <cell r="E263">
            <v>3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  <cell r="E264">
            <v>6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  <cell r="E265">
            <v>7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  <cell r="E266">
            <v>4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  <cell r="E267">
            <v>5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  <cell r="E268">
            <v>7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  <cell r="E269">
            <v>9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  <cell r="E270">
            <v>54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  <cell r="E271">
            <v>11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  <cell r="E272">
            <v>45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  <cell r="E273">
            <v>43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  <cell r="E274">
            <v>57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  <cell r="E275">
            <v>19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  <cell r="E276">
            <v>19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  <cell r="E277">
            <v>35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  <cell r="E278">
            <v>14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  <cell r="E279">
            <v>70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  <cell r="E280">
            <v>19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  <cell r="E281">
            <v>15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  <cell r="E282" t="e">
            <v>#N/A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  <cell r="E283">
            <v>74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  <cell r="E284">
            <v>6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  <cell r="E285">
            <v>1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  <cell r="E286">
            <v>28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  <cell r="E287" t="e">
            <v>#N/A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  <cell r="E288">
            <v>65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  <cell r="E289">
            <v>75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  <cell r="E290">
            <v>86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  <cell r="E291">
            <v>22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  <cell r="E292">
            <v>18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  <cell r="E293">
            <v>79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  <cell r="E294">
            <v>92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  <cell r="E295">
            <v>36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  <cell r="E296">
            <v>8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  <cell r="E297">
            <v>14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  <cell r="E298">
            <v>3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  <cell r="E299">
            <v>59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  <cell r="E300">
            <v>38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  <cell r="E301">
            <v>13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  <cell r="E302">
            <v>125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  <cell r="E303">
            <v>74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  <cell r="E304">
            <v>51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  <cell r="E305">
            <v>20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  <cell r="E306" t="e">
            <v>#N/A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  <cell r="E307">
            <v>96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  <cell r="E308" t="e">
            <v>#N/A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  <cell r="E309">
            <v>9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  <cell r="E310">
            <v>4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  <cell r="E311">
            <v>14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  <cell r="E312">
            <v>7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  <cell r="E313">
            <v>34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  <cell r="E314" t="e">
            <v>#N/A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  <cell r="E315">
            <v>28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  <cell r="E316">
            <v>19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  <cell r="E317">
            <v>29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  <cell r="E318">
            <v>36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  <cell r="E319">
            <v>4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  <cell r="E320">
            <v>12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  <cell r="E321">
            <v>12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  <cell r="E322">
            <v>95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  <cell r="E323">
            <v>21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  <cell r="E324">
            <v>38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  <cell r="E325">
            <v>53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  <cell r="E326">
            <v>52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  <cell r="E327">
            <v>2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  <cell r="E328">
            <v>5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  <cell r="E329">
            <v>5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  <cell r="E330">
            <v>5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  <cell r="E331">
            <v>7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  <cell r="E332">
            <v>7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  <cell r="E333">
            <v>4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  <cell r="E334">
            <v>5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  <cell r="E335">
            <v>6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  <cell r="E336">
            <v>9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  <cell r="E337">
            <v>3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  <cell r="E338">
            <v>3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  <cell r="E339">
            <v>3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  <cell r="E340">
            <v>11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  <cell r="E341">
            <v>10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  <cell r="E342">
            <v>2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  <cell r="E343" t="e">
            <v>#N/A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  <cell r="E344">
            <v>4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  <cell r="E345">
            <v>1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  <cell r="E346">
            <v>168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  <cell r="E347">
            <v>202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  <cell r="E348">
            <v>10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  <cell r="E349">
            <v>400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  <cell r="E350">
            <v>24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  <cell r="E351">
            <v>32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  <cell r="E352">
            <v>37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  <cell r="E353">
            <v>25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  <cell r="E354">
            <v>22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  <cell r="E355">
            <v>30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  <cell r="E356">
            <v>34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  <cell r="E357">
            <v>8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  <cell r="E358">
            <v>33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  <cell r="E359">
            <v>2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  <cell r="E360">
            <v>80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  <cell r="E361">
            <v>26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  <cell r="E362">
            <v>41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  <cell r="E363">
            <v>16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  <cell r="E364">
            <v>13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  <cell r="E365">
            <v>125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  <cell r="E366">
            <v>74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  <cell r="E367">
            <v>142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  <cell r="E368">
            <v>123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  <cell r="E369">
            <v>27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  <cell r="E370">
            <v>17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  <cell r="E371">
            <v>300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58"/>
  <sheetViews>
    <sheetView tabSelected="1" zoomScale="80" zoomScaleNormal="80" workbookViewId="0">
      <selection activeCell="E11" sqref="E11:F11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>
        <f ca="1">TODAY()+1</f>
        <v>44810</v>
      </c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7"/>
      <c r="L8" s="27"/>
      <c r="M8" s="28"/>
      <c r="N8" s="29" t="s">
        <v>8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8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8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 t="s">
        <v>16</v>
      </c>
      <c r="O11" s="55"/>
      <c r="P11" s="55"/>
      <c r="Q11" s="55"/>
      <c r="R11" s="64"/>
    </row>
    <row r="12" spans="2:18" ht="21" customHeight="1" thickBot="1" x14ac:dyDescent="0.35">
      <c r="B12" s="65" t="s">
        <v>17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18</v>
      </c>
      <c r="C13" s="67"/>
      <c r="D13" s="68" t="s">
        <v>19</v>
      </c>
      <c r="E13" s="69" t="s">
        <v>20</v>
      </c>
      <c r="F13" s="67"/>
      <c r="G13" s="68" t="s">
        <v>21</v>
      </c>
      <c r="H13" s="68" t="s">
        <v>22</v>
      </c>
      <c r="I13" s="68" t="s">
        <v>23</v>
      </c>
      <c r="J13" s="70" t="s">
        <v>24</v>
      </c>
      <c r="K13" s="71" t="s">
        <v>18</v>
      </c>
      <c r="L13" s="71" t="s">
        <v>19</v>
      </c>
      <c r="M13" s="69" t="s">
        <v>20</v>
      </c>
      <c r="N13" s="67"/>
      <c r="O13" s="68" t="s">
        <v>21</v>
      </c>
      <c r="P13" s="68" t="s">
        <v>22</v>
      </c>
      <c r="Q13" s="68" t="s">
        <v>23</v>
      </c>
      <c r="R13" s="70" t="s">
        <v>24</v>
      </c>
    </row>
    <row r="14" spans="2:18" x14ac:dyDescent="0.3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TOCAR'!A:D,4,0)</f>
        <v>1</v>
      </c>
      <c r="H14" s="74"/>
      <c r="I14" s="74"/>
      <c r="J14" s="77"/>
      <c r="K14" s="78">
        <v>25700</v>
      </c>
      <c r="L14" s="74">
        <f>VLOOKUP(K14,'[1]MAESTRA NO TOCAR'!A:B,2,0)</f>
        <v>300302</v>
      </c>
      <c r="M14" s="75" t="str">
        <f>VLOOKUP(K14,'[1]MAESTRA NO TOCAR'!A:C,3,0)</f>
        <v>SONDA NELATON REF SN6 SOB X 1 MEDEX  6FR</v>
      </c>
      <c r="N14" s="76"/>
      <c r="O14" s="74">
        <f>VLOOKUP(K14,'[1]MAESTRA NO TOCAR'!A:E,4,0)</f>
        <v>1</v>
      </c>
      <c r="P14" s="79"/>
      <c r="Q14" s="79"/>
      <c r="R14" s="80"/>
    </row>
    <row r="15" spans="2:18" x14ac:dyDescent="0.3">
      <c r="B15" s="72">
        <v>388890</v>
      </c>
      <c r="C15" s="73"/>
      <c r="D15" s="74">
        <f>VLOOKUP(B15,'[1]MAESTRA NO TOCAR'!A:B,2,0)</f>
        <v>207008</v>
      </c>
      <c r="E15" s="75" t="str">
        <f>VLOOKUP(B15,'[1]MAESTRA NO TOCAR'!A:C,3,0)</f>
        <v>BUPINEST 75MG/10ML(0.75%) SOL INY</v>
      </c>
      <c r="F15" s="76"/>
      <c r="G15" s="74">
        <f>VLOOKUP(B15,'[1]MAESTRA NO TOCAR'!A:D,4,0)</f>
        <v>3</v>
      </c>
      <c r="H15" s="74"/>
      <c r="I15" s="74"/>
      <c r="J15" s="77"/>
      <c r="K15" s="81">
        <v>107205</v>
      </c>
      <c r="L15" s="74">
        <f>VLOOKUP(K15,'[1]MAESTRA NO TOCAR'!A:B,2,0)</f>
        <v>336699</v>
      </c>
      <c r="M15" s="75" t="str">
        <f>VLOOKUP(K15,'[1]MAESTRA NO TOCAR'!A:C,3,0)</f>
        <v>TUBO ENDOTRAQUEAL CON BALON REF 86111 SOB 7.0FR</v>
      </c>
      <c r="N15" s="76"/>
      <c r="O15" s="74">
        <f>VLOOKUP(K15,'[1]MAESTRA NO TOCAR'!A:E,4,0)</f>
        <v>1</v>
      </c>
      <c r="P15" s="74"/>
      <c r="Q15" s="74"/>
      <c r="R15" s="77"/>
    </row>
    <row r="16" spans="2:18" x14ac:dyDescent="0.3">
      <c r="B16" s="72">
        <v>388891</v>
      </c>
      <c r="C16" s="73"/>
      <c r="D16" s="74">
        <f>VLOOKUP(B16,'[1]MAESTRA NO TOCAR'!A:B,2,0)</f>
        <v>213853</v>
      </c>
      <c r="E16" s="75" t="str">
        <f>VLOOKUP(B16,'[1]MAESTRA NO TOCAR'!A:C,3,0)</f>
        <v>BUPIROP SE S/P 50MG/10ML(5MG/ML) SOL INY</v>
      </c>
      <c r="F16" s="76"/>
      <c r="G16" s="74">
        <f>VLOOKUP(B16,'[1]MAESTRA NO TOCAR'!A:D,4,0)</f>
        <v>2</v>
      </c>
      <c r="H16" s="74"/>
      <c r="I16" s="74"/>
      <c r="J16" s="77"/>
      <c r="K16" s="81">
        <v>107206</v>
      </c>
      <c r="L16" s="74">
        <f>VLOOKUP(K16,'[1]MAESTRA NO TOCAR'!A:B,2,0)</f>
        <v>336714</v>
      </c>
      <c r="M16" s="75" t="str">
        <f>VLOOKUP(K16,'[1]MAESTRA NO TOCAR'!A:C,3,0)</f>
        <v>TUBO ENDOTRAQUEAL CON BALON REF 86112 SOB 7.5FR</v>
      </c>
      <c r="N16" s="76"/>
      <c r="O16" s="74">
        <f>VLOOKUP(K16,'[1]MAESTRA NO TOCAR'!A:E,4,0)</f>
        <v>1</v>
      </c>
      <c r="P16" s="74"/>
      <c r="Q16" s="74"/>
      <c r="R16" s="77"/>
    </row>
    <row r="17" spans="2:18" x14ac:dyDescent="0.3">
      <c r="B17" s="82">
        <v>166164</v>
      </c>
      <c r="C17" s="83"/>
      <c r="D17" s="84">
        <f>VLOOKUP(B17,'[1]MAESTRA NO TOCAR'!A:B,2,0)</f>
        <v>105358</v>
      </c>
      <c r="E17" s="85" t="str">
        <f>VLOOKUP(B17,'[1]MAESTRA NO TOCAR'!A:C,3,0)</f>
        <v>CEFAZOLINA 1GR POLV INY INST CAJ X 10VIAL VITALIS</v>
      </c>
      <c r="F17" s="86"/>
      <c r="G17" s="87">
        <f>VLOOKUP(B17,'[1]MAESTRA NO TOCAR'!A:D,4,0)</f>
        <v>2</v>
      </c>
      <c r="H17" s="84"/>
      <c r="I17" s="84"/>
      <c r="J17" s="88"/>
      <c r="K17" s="81">
        <v>107207</v>
      </c>
      <c r="L17" s="74">
        <f>VLOOKUP(K17,'[1]MAESTRA NO TOCAR'!A:B,2,0)</f>
        <v>336715</v>
      </c>
      <c r="M17" s="75" t="str">
        <f>VLOOKUP(K17,'[1]MAESTRA NO TOCAR'!A:C,3,0)</f>
        <v>TUBO ENDOTRAQUEAL CON BALON REF 86113 SOB 8.0FR</v>
      </c>
      <c r="N17" s="76"/>
      <c r="O17" s="74">
        <f>VLOOKUP(K17,'[1]MAESTRA NO TOCAR'!A:E,4,0)</f>
        <v>1</v>
      </c>
      <c r="P17" s="89"/>
      <c r="Q17" s="89"/>
      <c r="R17" s="90"/>
    </row>
    <row r="18" spans="2:18" x14ac:dyDescent="0.3">
      <c r="B18" s="82">
        <v>127697</v>
      </c>
      <c r="C18" s="83"/>
      <c r="D18" s="84">
        <f>VLOOKUP(B18,'[1]MAESTRA NO TOCAR'!A:B,2,0)</f>
        <v>104517</v>
      </c>
      <c r="E18" s="85" t="str">
        <f>VLOOKUP(B18,'[1]MAESTRA NO TOCAR'!A:C,3,0)</f>
        <v>RPQ ACETAMINOFEN 500MG TAB INST</v>
      </c>
      <c r="F18" s="86"/>
      <c r="G18" s="87">
        <f>VLOOKUP(B18,'[1]MAESTRA NO TOCAR'!A:D,4,0)</f>
        <v>2</v>
      </c>
      <c r="H18" s="91"/>
      <c r="I18" s="91"/>
      <c r="J18" s="92"/>
      <c r="K18" s="93"/>
      <c r="L18" s="94">
        <f>VLOOKUP(K18,'[1]MAESTRA NO TOCAR'!A:B,2,0)</f>
        <v>0</v>
      </c>
      <c r="M18" s="95" t="str">
        <f>VLOOKUP(K18,'[1]MAESTRA NO TOCAR'!A:C,3,0)</f>
        <v>ARTROSCOPIO</v>
      </c>
      <c r="N18" s="96"/>
      <c r="O18" s="94">
        <f>VLOOKUP(K18,'[1]MAESTRA NO TOCAR'!A:E,4,0)</f>
        <v>0</v>
      </c>
      <c r="P18" s="97"/>
      <c r="Q18" s="97"/>
      <c r="R18" s="98"/>
    </row>
    <row r="19" spans="2:18" ht="15" customHeight="1" x14ac:dyDescent="0.35">
      <c r="B19" s="72">
        <v>166495</v>
      </c>
      <c r="C19" s="73"/>
      <c r="D19" s="74">
        <f>VLOOKUP(B19,'[1]MAESTRA NO TOCAR'!A:B,2,0)</f>
        <v>105327</v>
      </c>
      <c r="E19" s="75" t="str">
        <f>VLOOKUP(B19,'[1]MAESTRA NO TOCAR'!A:C,3,0)</f>
        <v>DEXAMETASONA 8MG/2ML(4MG/ML) SOL INY INST</v>
      </c>
      <c r="F19" s="76"/>
      <c r="G19" s="74">
        <f>VLOOKUP(B19,'[1]MAESTRA NO TOCAR'!A:D,4,0)</f>
        <v>1</v>
      </c>
      <c r="H19" s="89"/>
      <c r="I19" s="89"/>
      <c r="J19" s="90"/>
      <c r="K19" s="99">
        <v>116840</v>
      </c>
      <c r="L19" s="74">
        <f>VLOOKUP(K19,'[1]MAESTRA NO TOCAR'!A:B,2,0)</f>
        <v>340810</v>
      </c>
      <c r="M19" s="100" t="s">
        <v>25</v>
      </c>
      <c r="N19" s="101"/>
      <c r="O19" s="74">
        <v>1</v>
      </c>
      <c r="P19" s="84"/>
      <c r="Q19" s="84"/>
      <c r="R19" s="88"/>
    </row>
    <row r="20" spans="2:18" x14ac:dyDescent="0.3">
      <c r="B20" s="72">
        <v>126102</v>
      </c>
      <c r="C20" s="73"/>
      <c r="D20" s="74">
        <f>VLOOKUP(B20,'[1]MAESTRA NO TOCAR'!A:B,2,0)</f>
        <v>105214</v>
      </c>
      <c r="E20" s="75" t="str">
        <f>VLOOKUP(B20,'[1]MAESTRA NO TOCAR'!A:C,3,0)</f>
        <v>ETILEFRINA 10MG/ML SOL INY</v>
      </c>
      <c r="F20" s="76"/>
      <c r="G20" s="74">
        <f>VLOOKUP(B20,'[1]MAESTRA NO TOCAR'!A:D,4,0)</f>
        <v>1</v>
      </c>
      <c r="H20" s="74"/>
      <c r="I20" s="74"/>
      <c r="J20" s="77"/>
      <c r="K20" s="102">
        <v>119932</v>
      </c>
      <c r="L20" s="84">
        <f>VLOOKUP(K20,'[1]MAESTRA NO TOCAR'!A:B,2,0)</f>
        <v>343983</v>
      </c>
      <c r="M20" s="85" t="str">
        <f>VLOOKUP(K20,'[1]MAESTRA NO TOCAR'!A:C,3,0)</f>
        <v>MEDIA ANTIEMBOLICA MUSLO LARGA REGULAR BN EXENTO-DC.417/2020</v>
      </c>
      <c r="N20" s="86"/>
      <c r="O20" s="87">
        <f>VLOOKUP(K20,'[1]MAESTRA NO TOCAR'!A:E,4,0)</f>
        <v>1</v>
      </c>
      <c r="P20" s="84"/>
      <c r="Q20" s="84"/>
      <c r="R20" s="88"/>
    </row>
    <row r="21" spans="2:18" x14ac:dyDescent="0.3">
      <c r="B21" s="72">
        <v>145372</v>
      </c>
      <c r="C21" s="73"/>
      <c r="D21" s="74">
        <f>VLOOKUP(B21,'[1]MAESTRA NO TOCAR'!A:B,2,0)</f>
        <v>105232</v>
      </c>
      <c r="E21" s="75" t="str">
        <f>VLOOKUP(B21,'[1]MAESTRA NO TOCAR'!A:C,3,0)</f>
        <v>DIPIRONA SODICA 2.5GR/5ML(0.5GR/ML) SOL INY INST CAJ X 100AMP FARMIONNI SCALPI SA</v>
      </c>
      <c r="F21" s="76"/>
      <c r="G21" s="74">
        <f>VLOOKUP(B21,'[1]MAESTRA NO TOCAR'!A:D,4,0)</f>
        <v>1</v>
      </c>
      <c r="H21" s="74"/>
      <c r="I21" s="74"/>
      <c r="J21" s="77"/>
      <c r="K21" s="81">
        <v>158514</v>
      </c>
      <c r="L21" s="74">
        <f>VLOOKUP(K21,'[1]MAESTRA NO TOCAR'!A:B,2,0)</f>
        <v>353757</v>
      </c>
      <c r="M21" s="75" t="str">
        <f>VLOOKUP(K21,'[1]MAESTRA NO TOCAR'!A:C,3,0)</f>
        <v>APOSITO TEGADERM REF 1626W (10CM X 12CM)</v>
      </c>
      <c r="N21" s="76"/>
      <c r="O21" s="74">
        <f>VLOOKUP(K21,'[1]MAESTRA NO TOCAR'!A:E,4,0)</f>
        <v>1</v>
      </c>
      <c r="P21" s="74"/>
      <c r="Q21" s="74"/>
      <c r="R21" s="77"/>
    </row>
    <row r="22" spans="2:18" x14ac:dyDescent="0.3">
      <c r="B22" s="72">
        <v>20041</v>
      </c>
      <c r="C22" s="73"/>
      <c r="D22" s="74">
        <f>VLOOKUP(B22,'[1]MAESTRA NO TOCAR'!A:B,2,0)</f>
        <v>201643</v>
      </c>
      <c r="E22" s="75" t="str">
        <f>VLOOKUP(B22,'[1]MAESTRA NO TOCAR'!A:C,3,0)</f>
        <v>ONDAX 8MG/4ML(2MG/ML) SOL INY INST AMP</v>
      </c>
      <c r="F22" s="76"/>
      <c r="G22" s="74">
        <f>VLOOKUP(B22,'[1]MAESTRA NO TOCAR'!A:D,4,0)</f>
        <v>1</v>
      </c>
      <c r="H22" s="74"/>
      <c r="I22" s="74"/>
      <c r="J22" s="77"/>
      <c r="K22" s="81">
        <v>22361</v>
      </c>
      <c r="L22" s="74">
        <f>VLOOKUP(K22,'[1]MAESTRA NO TOCAR'!A:B,2,0)</f>
        <v>300527</v>
      </c>
      <c r="M22" s="75" t="str">
        <f>VLOOKUP(K22,'[1]MAESTRA NO TOCAR'!A:C,3,0)</f>
        <v>APOSITO TEGADERM + FILM REF 1628 (15CM X 20CM)</v>
      </c>
      <c r="N22" s="76"/>
      <c r="O22" s="74">
        <f>VLOOKUP(K22,'[1]MAESTRA NO TOCAR'!A:E,4,0)</f>
        <v>1</v>
      </c>
      <c r="P22" s="74"/>
      <c r="Q22" s="74"/>
      <c r="R22" s="77"/>
    </row>
    <row r="23" spans="2:18" x14ac:dyDescent="0.3">
      <c r="B23" s="72">
        <v>17809</v>
      </c>
      <c r="C23" s="73"/>
      <c r="D23" s="74">
        <f>VLOOKUP(B23,'[1]MAESTRA NO TOCAR'!A:B,2,0)</f>
        <v>100513</v>
      </c>
      <c r="E23" s="75" t="str">
        <f>VLOOKUP(B23,'[1]MAESTRA NO TOCAR'!A:C,3,0)</f>
        <v>KETOROLACO 30MG/ML SOL INY INST</v>
      </c>
      <c r="F23" s="76"/>
      <c r="G23" s="74">
        <f>VLOOKUP(B23,'[1]MAESTRA NO TOCAR'!A:D,4,0)</f>
        <v>2</v>
      </c>
      <c r="H23" s="74"/>
      <c r="I23" s="74"/>
      <c r="J23" s="77"/>
      <c r="K23" s="81">
        <v>169460</v>
      </c>
      <c r="L23" s="74">
        <f>VLOOKUP(K23,'[1]MAESTRA NO TOCAR'!A:B,2,0)</f>
        <v>358266</v>
      </c>
      <c r="M23" s="75" t="str">
        <f>VLOOKUP(K23,'[1]MAESTRA NO TOCAR'!A:C,3,0)</f>
        <v>V ALGODON LAMINADO ESTERIL REF 497 SOB X 1 4PULG X 5YAR</v>
      </c>
      <c r="N23" s="76"/>
      <c r="O23" s="74">
        <f>VLOOKUP(K23,'[1]MAESTRA NO TOCAR'!A:E,4,0)</f>
        <v>2</v>
      </c>
      <c r="P23" s="74"/>
      <c r="Q23" s="74"/>
      <c r="R23" s="77"/>
    </row>
    <row r="24" spans="2:18" ht="15" customHeight="1" x14ac:dyDescent="0.3">
      <c r="B24" s="72">
        <v>135679</v>
      </c>
      <c r="C24" s="73"/>
      <c r="D24" s="74">
        <f>VLOOKUP(B24,'[1]MAESTRA NO TOCAR'!A:B,2,0)</f>
        <v>212916</v>
      </c>
      <c r="E24" s="75" t="str">
        <f>VLOOKUP(B24,'[1]MAESTRA NO TOCAR'!A:C,3,0)</f>
        <v>SERAFOL 200MG/20ML(1%) EMUL INY INST</v>
      </c>
      <c r="F24" s="76"/>
      <c r="G24" s="74">
        <f>VLOOKUP(B24,'[1]MAESTRA NO TOCAR'!A:D,4,0)</f>
        <v>1</v>
      </c>
      <c r="H24" s="74"/>
      <c r="I24" s="74"/>
      <c r="J24" s="77"/>
      <c r="K24" s="81">
        <v>387780</v>
      </c>
      <c r="L24" s="74">
        <f>VLOOKUP(K24,'[1]MAESTRA NO TOCAR'!A:B,2,0)</f>
        <v>0</v>
      </c>
      <c r="M24" s="75" t="str">
        <f>VLOOKUP(K24,'[1]MAESTRA NO TOCAR'!A:C,3,0)</f>
        <v>V ELASTICA BLANCA ESTERIL 4PULG X 5YARD</v>
      </c>
      <c r="N24" s="76"/>
      <c r="O24" s="74">
        <f>VLOOKUP(K24,'[1]MAESTRA NO TOCAR'!A:E,4,0)</f>
        <v>2</v>
      </c>
      <c r="P24" s="74"/>
      <c r="Q24" s="74"/>
      <c r="R24" s="77"/>
    </row>
    <row r="25" spans="2:18" x14ac:dyDescent="0.3">
      <c r="B25" s="72">
        <v>388811</v>
      </c>
      <c r="C25" s="73"/>
      <c r="D25" s="74">
        <f>VLOOKUP(B25,'[1]MAESTRA NO TOCAR'!A:B,2,0)</f>
        <v>203031</v>
      </c>
      <c r="E25" s="75" t="str">
        <f>VLOOKUP(B25,'[1]MAESTRA NO TOCAR'!A:C,3,0)</f>
        <v>ROXICAINA SE 100MG/10ML(1%) SOL INY</v>
      </c>
      <c r="F25" s="76"/>
      <c r="G25" s="74">
        <f>VLOOKUP(B25,'[1]MAESTRA NO TOCAR'!A:D,4,0)</f>
        <v>2</v>
      </c>
      <c r="H25" s="74"/>
      <c r="I25" s="74"/>
      <c r="J25" s="77"/>
      <c r="K25" s="81">
        <v>54261</v>
      </c>
      <c r="L25" s="74">
        <f>VLOOKUP(K25,'[1]MAESTRA NO TOCAR'!A:B,2,0)</f>
        <v>319740</v>
      </c>
      <c r="M25" s="75" t="str">
        <f>VLOOKUP(K25,'[1]MAESTRA NO TOCAR'!A:C,3,0)</f>
        <v>APOSITO DE GASA ESTERIL REF 4416 (20CM X 80CM)</v>
      </c>
      <c r="N25" s="76"/>
      <c r="O25" s="74">
        <f>VLOOKUP(K25,'[1]MAESTRA NO TOCAR'!A:E,4,0)</f>
        <v>2</v>
      </c>
      <c r="P25" s="74"/>
      <c r="Q25" s="74"/>
      <c r="R25" s="77"/>
    </row>
    <row r="26" spans="2:18" ht="15" customHeight="1" x14ac:dyDescent="0.3">
      <c r="B26" s="72">
        <v>168772</v>
      </c>
      <c r="C26" s="73"/>
      <c r="D26" s="74">
        <f>VLOOKUP(B26,'[1]MAESTRA NO TOCAR'!A:B,2,0)</f>
        <v>105403</v>
      </c>
      <c r="E26" s="75" t="str">
        <f>VLOOKUP(B26,'[1]MAESTRA NO TOCAR'!A:C,3,0)</f>
        <v>LIDOCAINA 2% SOL INY  CAJ X 50AMP X 10ML</v>
      </c>
      <c r="F26" s="76"/>
      <c r="G26" s="74">
        <f>VLOOKUP(B26,'[1]MAESTRA NO TOCAR'!A:D,4,0)</f>
        <v>1</v>
      </c>
      <c r="H26" s="74"/>
      <c r="I26" s="74"/>
      <c r="J26" s="77"/>
      <c r="K26" s="103" t="s">
        <v>26</v>
      </c>
      <c r="L26" s="104"/>
      <c r="M26" s="104"/>
      <c r="N26" s="104"/>
      <c r="O26" s="104"/>
      <c r="P26" s="104"/>
      <c r="Q26" s="104"/>
      <c r="R26" s="105"/>
    </row>
    <row r="27" spans="2:18" x14ac:dyDescent="0.3">
      <c r="B27" s="72">
        <v>388832</v>
      </c>
      <c r="C27" s="73"/>
      <c r="D27" s="74">
        <f>VLOOKUP(B27,'[1]MAESTRA NO TOCAR'!A:B,2,0)</f>
        <v>105421</v>
      </c>
      <c r="E27" s="75" t="str">
        <f>VLOOKUP(B27,'[1]MAESTRA NO TOCAR'!A:C,3,0)</f>
        <v xml:space="preserve">LACTATO DE RINGER (SOLUCION HARTMAN) SOL INY 500ML </v>
      </c>
      <c r="F27" s="76"/>
      <c r="G27" s="74">
        <f>VLOOKUP(B27,'[1]MAESTRA NO TOCAR'!A:D,4,0)</f>
        <v>3</v>
      </c>
      <c r="H27" s="74"/>
      <c r="I27" s="74"/>
      <c r="J27" s="77"/>
      <c r="K27" s="81">
        <v>387781</v>
      </c>
      <c r="L27" s="74">
        <f>VLOOKUP(K27,'[1]MAESTRA NO TOCAR'!A:B,2,0)</f>
        <v>0</v>
      </c>
      <c r="M27" s="75" t="str">
        <f>VLOOKUP(K27,'[1]MAESTRA NO TOCAR'!A:C,3,0)</f>
        <v>V ELASTICA BLANCA ESTERIL 5PULG X 5YARD</v>
      </c>
      <c r="N27" s="76"/>
      <c r="O27" s="74">
        <f>VLOOKUP(K27,'[1]MAESTRA NO TOCAR'!A:E,4,0)</f>
        <v>2</v>
      </c>
      <c r="P27" s="74"/>
      <c r="Q27" s="74"/>
      <c r="R27" s="77"/>
    </row>
    <row r="28" spans="2:18" x14ac:dyDescent="0.3">
      <c r="B28" s="82">
        <v>388835</v>
      </c>
      <c r="C28" s="83"/>
      <c r="D28" s="84">
        <f>VLOOKUP(B28,'[1]MAESTRA NO TOCAR'!A:B,2,0)</f>
        <v>105422</v>
      </c>
      <c r="E28" s="85" t="str">
        <f>VLOOKUP(B28,'[1]MAESTRA NO TOCAR'!A:C,3,0)</f>
        <v>CLORURO DE SODIO LIBRE DE PVC 0.9% SOL INY 250ML</v>
      </c>
      <c r="F28" s="86"/>
      <c r="G28" s="87">
        <f>VLOOKUP(B28,'[1]MAESTRA NO TOCAR'!A:D,4,0)</f>
        <v>4</v>
      </c>
      <c r="H28" s="84"/>
      <c r="I28" s="84"/>
      <c r="J28" s="88"/>
      <c r="K28" s="81">
        <v>169461</v>
      </c>
      <c r="L28" s="74">
        <f>VLOOKUP(K28,'[1]MAESTRA NO TOCAR'!A:B,2,0)</f>
        <v>358267</v>
      </c>
      <c r="M28" s="75" t="str">
        <f>VLOOKUP(K28,'[1]MAESTRA NO TOCAR'!A:C,3,0)</f>
        <v>V ALGODON LAMINADO ESTERIL REF 244 SOB X 1 5PULG X 5YAR</v>
      </c>
      <c r="N28" s="76"/>
      <c r="O28" s="74">
        <f>VLOOKUP(K28,'[1]MAESTRA NO TOCAR'!A:E,4,0)</f>
        <v>2</v>
      </c>
      <c r="P28" s="74"/>
      <c r="Q28" s="74"/>
      <c r="R28" s="77"/>
    </row>
    <row r="29" spans="2:18" ht="13.5" thickBot="1" x14ac:dyDescent="0.35">
      <c r="B29" s="72">
        <v>156755</v>
      </c>
      <c r="C29" s="73"/>
      <c r="D29" s="74">
        <f>VLOOKUP(B29,'[1]MAESTRA NO TOCAR'!A:B,2,0)</f>
        <v>0</v>
      </c>
      <c r="E29" s="75" t="str">
        <f>VLOOKUP(B29,'[1]MAESTRA NO TOCAR'!A:C,3,0)</f>
        <v>AGUJA HIPODERMICA 18G X 1 1/2 PULG</v>
      </c>
      <c r="F29" s="76"/>
      <c r="G29" s="74">
        <f>VLOOKUP(B29,'[1]MAESTRA NO TOCAR'!A:D,4,0)</f>
        <v>3</v>
      </c>
      <c r="H29" s="89"/>
      <c r="I29" s="89"/>
      <c r="J29" s="90"/>
      <c r="K29" s="106">
        <v>45549</v>
      </c>
      <c r="L29" s="74">
        <f>VLOOKUP(K29,'[1]MAESTRA NO TOCAR'!A:B,2,0)</f>
        <v>301241</v>
      </c>
      <c r="M29" s="75" t="str">
        <f>VLOOKUP(K29,'[1]MAESTRA NO TOCAR'!A:C,3,0)</f>
        <v>V YESO REF 73471-02 ROL X 5YARD GYPSONA 5PULG</v>
      </c>
      <c r="N29" s="76"/>
      <c r="O29" s="74">
        <f>VLOOKUP(K29,'[1]MAESTRA NO TOCAR'!A:E,4,0)</f>
        <v>2</v>
      </c>
      <c r="P29" s="107"/>
      <c r="Q29" s="107"/>
      <c r="R29" s="108"/>
    </row>
    <row r="30" spans="2:18" ht="13.5" thickBot="1" x14ac:dyDescent="0.35">
      <c r="B30" s="72">
        <v>110161</v>
      </c>
      <c r="C30" s="73"/>
      <c r="D30" s="74">
        <f>VLOOKUP(B30,'[1]MAESTRA NO TOCAR'!A:B,2,0)</f>
        <v>0</v>
      </c>
      <c r="E30" s="75" t="str">
        <f>VLOOKUP(B30,'[1]MAESTRA NO TOCAR'!A:C,3,0)</f>
        <v>AGUJA HIPODERMICA 22X1 PULG</v>
      </c>
      <c r="F30" s="76"/>
      <c r="G30" s="74">
        <f>VLOOKUP(B30,'[1]MAESTRA NO TOCAR'!A:D,4,0)</f>
        <v>3</v>
      </c>
      <c r="H30" s="74"/>
      <c r="I30" s="74"/>
      <c r="J30" s="77"/>
      <c r="K30" s="109" t="s">
        <v>27</v>
      </c>
      <c r="L30" s="110"/>
      <c r="M30" s="110"/>
      <c r="N30" s="110"/>
      <c r="O30" s="110"/>
      <c r="P30" s="110"/>
      <c r="Q30" s="110"/>
      <c r="R30" s="111"/>
    </row>
    <row r="31" spans="2:18" x14ac:dyDescent="0.3">
      <c r="B31" s="72">
        <v>110163</v>
      </c>
      <c r="C31" s="73"/>
      <c r="D31" s="74">
        <f>VLOOKUP(B31,'[1]MAESTRA NO TOCAR'!A:B,2,0)</f>
        <v>340847</v>
      </c>
      <c r="E31" s="75" t="str">
        <f>VLOOKUP(B31,'[1]MAESTRA NO TOCAR'!A:C,3,0)</f>
        <v>AGUJA HIPODERMICA 23X1 PULG</v>
      </c>
      <c r="F31" s="76"/>
      <c r="G31" s="74">
        <f>VLOOKUP(B31,'[1]MAESTRA NO TOCAR'!A:D,4,0)</f>
        <v>3</v>
      </c>
      <c r="H31" s="74"/>
      <c r="I31" s="74"/>
      <c r="J31" s="77"/>
      <c r="K31" s="112" t="s">
        <v>28</v>
      </c>
      <c r="L31" s="74">
        <v>206938</v>
      </c>
      <c r="M31" s="113" t="s">
        <v>29</v>
      </c>
      <c r="N31" s="114"/>
      <c r="O31" s="115"/>
      <c r="P31" s="115"/>
      <c r="Q31" s="115"/>
      <c r="R31" s="116"/>
    </row>
    <row r="32" spans="2:18" x14ac:dyDescent="0.3">
      <c r="B32" s="72">
        <v>105593</v>
      </c>
      <c r="C32" s="73"/>
      <c r="D32" s="74">
        <f>VLOOKUP(B32,'[1]MAESTRA NO TOCAR'!A:B,2,0)</f>
        <v>336101</v>
      </c>
      <c r="E32" s="75" t="str">
        <f>VLOOKUP(B32,'[1]MAESTRA NO TOCAR'!A:C,3,0)</f>
        <v>AGUJA LOCOPLEX REF 5194-103 SOB X 1 VYGON  21GX100MM</v>
      </c>
      <c r="F32" s="76"/>
      <c r="G32" s="74">
        <f>VLOOKUP(B32,'[1]MAESTRA NO TOCAR'!A:D,4,0)</f>
        <v>1</v>
      </c>
      <c r="H32" s="74"/>
      <c r="I32" s="74"/>
      <c r="J32" s="77"/>
      <c r="K32" s="112" t="s">
        <v>30</v>
      </c>
      <c r="L32" s="74">
        <v>203206</v>
      </c>
      <c r="M32" s="113" t="s">
        <v>31</v>
      </c>
      <c r="N32" s="101"/>
      <c r="O32" s="74"/>
      <c r="P32" s="74"/>
      <c r="Q32" s="74"/>
      <c r="R32" s="77"/>
    </row>
    <row r="33" spans="2:18" x14ac:dyDescent="0.3">
      <c r="B33" s="82">
        <v>169072</v>
      </c>
      <c r="C33" s="83"/>
      <c r="D33" s="84">
        <f>VLOOKUP(B33,'[1]MAESTRA NO TOCAR'!A:B,2,0)</f>
        <v>357576</v>
      </c>
      <c r="E33" s="85" t="str">
        <f>VLOOKUP(B33,'[1]MAESTRA NO TOCAR'!A:C,3,0)</f>
        <v>CATETER INTRAVENOSO PERIFERICO REF 381844 18G X 1.16PULG</v>
      </c>
      <c r="F33" s="86"/>
      <c r="G33" s="87">
        <f>VLOOKUP(B33,'[1]MAESTRA NO TOCAR'!A:D,4,0)</f>
        <v>1</v>
      </c>
      <c r="H33" s="84"/>
      <c r="I33" s="84"/>
      <c r="J33" s="88"/>
      <c r="K33" s="112"/>
      <c r="L33" s="74"/>
      <c r="M33" s="113" t="s">
        <v>32</v>
      </c>
      <c r="N33" s="101"/>
      <c r="O33" s="74"/>
      <c r="P33" s="74"/>
      <c r="Q33" s="74"/>
      <c r="R33" s="77"/>
    </row>
    <row r="34" spans="2:18" ht="15" customHeight="1" x14ac:dyDescent="0.3">
      <c r="B34" s="82">
        <v>169071</v>
      </c>
      <c r="C34" s="83"/>
      <c r="D34" s="84">
        <f>VLOOKUP(B34,'[1]MAESTRA NO TOCAR'!A:B,2,0)</f>
        <v>357585</v>
      </c>
      <c r="E34" s="85" t="str">
        <f>VLOOKUP(B34,'[1]MAESTRA NO TOCAR'!A:C,3,0)</f>
        <v>CATETER INTRAVENOSO PERIFERICO REF 381834 20G X 1.16PULG</v>
      </c>
      <c r="F34" s="86"/>
      <c r="G34" s="87">
        <f>VLOOKUP(B34,'[1]MAESTRA NO TOCAR'!A:D,4,0)</f>
        <v>1</v>
      </c>
      <c r="H34" s="84"/>
      <c r="I34" s="84"/>
      <c r="J34" s="88"/>
      <c r="K34" s="112"/>
      <c r="L34" s="74"/>
      <c r="M34" s="113" t="s">
        <v>33</v>
      </c>
      <c r="N34" s="101"/>
      <c r="O34" s="74"/>
      <c r="P34" s="74"/>
      <c r="Q34" s="74"/>
      <c r="R34" s="77"/>
    </row>
    <row r="35" spans="2:18" ht="15" customHeight="1" thickBot="1" x14ac:dyDescent="0.35">
      <c r="B35" s="117"/>
      <c r="C35" s="118"/>
      <c r="D35" s="94">
        <f>VLOOKUP(B35,'[1]MAESTRA NO TOCAR'!A:B,2,0)</f>
        <v>0</v>
      </c>
      <c r="E35" s="95" t="str">
        <f>VLOOKUP(B35,'[1]MAESTRA NO TOCAR'!A:C,3,0)</f>
        <v>ARTROSCOPIO</v>
      </c>
      <c r="F35" s="96"/>
      <c r="G35" s="94">
        <f>VLOOKUP(B35,'[1]MAESTRA NO TOCAR'!A:D,4,0)</f>
        <v>0</v>
      </c>
      <c r="H35" s="119"/>
      <c r="I35" s="119"/>
      <c r="J35" s="120"/>
      <c r="K35" s="112"/>
      <c r="L35" s="74"/>
      <c r="M35" s="113" t="s">
        <v>34</v>
      </c>
      <c r="N35" s="101"/>
      <c r="O35" s="74"/>
      <c r="P35" s="74"/>
      <c r="Q35" s="74"/>
      <c r="R35" s="77"/>
    </row>
    <row r="36" spans="2:18" x14ac:dyDescent="0.3">
      <c r="B36" s="121"/>
      <c r="C36" s="122"/>
      <c r="D36" s="94">
        <f>VLOOKUP(B36,'[1]MAESTRA NO TOCAR'!A:B,2,0)</f>
        <v>0</v>
      </c>
      <c r="E36" s="95" t="str">
        <f>VLOOKUP(B36,'[1]MAESTRA NO TOCAR'!A:C,3,0)</f>
        <v>ARTROSCOPIO</v>
      </c>
      <c r="F36" s="96"/>
      <c r="G36" s="94">
        <f>VLOOKUP(B36,'[1]MAESTRA NO TOCAR'!A:D,4,0)</f>
        <v>0</v>
      </c>
      <c r="H36" s="123"/>
      <c r="I36" s="123"/>
      <c r="J36" s="124"/>
      <c r="K36" s="112"/>
      <c r="L36" s="74"/>
      <c r="M36" s="113" t="s">
        <v>35</v>
      </c>
      <c r="N36" s="101"/>
      <c r="O36" s="74"/>
      <c r="P36" s="74"/>
      <c r="Q36" s="74"/>
      <c r="R36" s="77"/>
    </row>
    <row r="37" spans="2:18" x14ac:dyDescent="0.3">
      <c r="B37" s="72">
        <v>94747</v>
      </c>
      <c r="C37" s="73"/>
      <c r="D37" s="74">
        <f>VLOOKUP(B37,'[1]MAESTRA NO TOCAR'!A:B,2,0)</f>
        <v>319132</v>
      </c>
      <c r="E37" s="75" t="str">
        <f>VLOOKUP(B37,'[1]MAESTRA NO TOCAR'!A:C,3,0)</f>
        <v>ELECTRODO MONITOREO ESPUMA REF 2228 3.4CM X 3.3CM</v>
      </c>
      <c r="F37" s="76"/>
      <c r="G37" s="74">
        <f>VLOOKUP(B37,'[1]MAESTRA NO TOCAR'!A:D,4,0)</f>
        <v>6</v>
      </c>
      <c r="H37" s="74"/>
      <c r="I37" s="74"/>
      <c r="J37" s="77"/>
      <c r="K37" s="112"/>
      <c r="L37" s="74"/>
      <c r="M37" s="113" t="s">
        <v>36</v>
      </c>
      <c r="N37" s="101"/>
      <c r="O37" s="74"/>
      <c r="P37" s="74"/>
      <c r="Q37" s="74"/>
      <c r="R37" s="77"/>
    </row>
    <row r="38" spans="2:18" x14ac:dyDescent="0.3">
      <c r="B38" s="72">
        <v>162007</v>
      </c>
      <c r="C38" s="73"/>
      <c r="D38" s="74">
        <f>VLOOKUP(B38,'[1]MAESTRA NO TOCAR'!A:B,2,0)</f>
        <v>354946</v>
      </c>
      <c r="E38" s="75" t="str">
        <f>VLOOKUP(B38,'[1]MAESTRA NO TOCAR'!A:C,3,0)</f>
        <v>SET PRIMARIO CON CLAVE REF 14001 PLUM  272CM X 19ML</v>
      </c>
      <c r="F38" s="76"/>
      <c r="G38" s="74">
        <f>VLOOKUP(B38,'[1]MAESTRA NO TOCAR'!A:D,4,0)</f>
        <v>1</v>
      </c>
      <c r="H38" s="89"/>
      <c r="I38" s="89"/>
      <c r="J38" s="90"/>
      <c r="K38" s="112"/>
      <c r="L38" s="74"/>
      <c r="M38" s="113" t="s">
        <v>37</v>
      </c>
      <c r="N38" s="101"/>
      <c r="O38" s="74"/>
      <c r="P38" s="74"/>
      <c r="Q38" s="74"/>
      <c r="R38" s="77"/>
    </row>
    <row r="39" spans="2:18" x14ac:dyDescent="0.3">
      <c r="B39" s="82">
        <v>23677</v>
      </c>
      <c r="C39" s="83"/>
      <c r="D39" s="84">
        <f>VLOOKUP(B39,'[1]MAESTRA NO TOCAR'!A:B,2,0)</f>
        <v>301080</v>
      </c>
      <c r="E39" s="85" t="str">
        <f>VLOOKUP(B39,'[1]MAESTRA NO TOCAR'!A:C,3,0)</f>
        <v>EQUIPO VENOCLISIS EN Y REF MRC0005P</v>
      </c>
      <c r="F39" s="86"/>
      <c r="G39" s="87">
        <f>VLOOKUP(B39,'[1]MAESTRA NO TOCAR'!A:D,4,0)</f>
        <v>1</v>
      </c>
      <c r="H39" s="84"/>
      <c r="I39" s="84"/>
      <c r="J39" s="88"/>
      <c r="K39" s="112"/>
      <c r="L39" s="74"/>
      <c r="M39" s="113" t="s">
        <v>38</v>
      </c>
      <c r="N39" s="101"/>
      <c r="O39" s="74"/>
      <c r="P39" s="74"/>
      <c r="Q39" s="74"/>
      <c r="R39" s="77"/>
    </row>
    <row r="40" spans="2:18" x14ac:dyDescent="0.3">
      <c r="B40" s="72">
        <v>129438</v>
      </c>
      <c r="C40" s="73"/>
      <c r="D40" s="74">
        <f>VLOOKUP(B40,'[1]MAESTRA NO TOCAR'!A:B,2,0)</f>
        <v>355073</v>
      </c>
      <c r="E40" s="75" t="str">
        <f>VLOOKUP(B40,'[1]MAESTRA NO TOCAR'!A:C,3,0)</f>
        <v>GASA ESTERIL CIRUG RADIO-OPACA REF 0384  3X3(7.5X7.5)CM</v>
      </c>
      <c r="F40" s="76"/>
      <c r="G40" s="74">
        <f>VLOOKUP(B40,'[1]MAESTRA NO TOCAR'!A:D,4,0)</f>
        <v>8</v>
      </c>
      <c r="H40" s="74"/>
      <c r="I40" s="74"/>
      <c r="J40" s="77"/>
      <c r="K40" s="112"/>
      <c r="L40" s="74"/>
      <c r="M40" s="113" t="s">
        <v>39</v>
      </c>
      <c r="N40" s="101"/>
      <c r="O40" s="74"/>
      <c r="P40" s="74"/>
      <c r="Q40" s="74"/>
      <c r="R40" s="77"/>
    </row>
    <row r="41" spans="2:18" x14ac:dyDescent="0.3">
      <c r="B41" s="72">
        <v>47195</v>
      </c>
      <c r="C41" s="73"/>
      <c r="D41" s="74">
        <f>VLOOKUP(B41,'[1]MAESTRA NO TOCAR'!A:B,2,0)</f>
        <v>308282</v>
      </c>
      <c r="E41" s="75" t="str">
        <f>VLOOKUP(B41,'[1]MAESTRA NO TOCAR'!A:C,3,0)</f>
        <v>GASA PRECOR NO TEJ EST REF 1814502  7.5CM X 7.5CM</v>
      </c>
      <c r="F41" s="76"/>
      <c r="G41" s="74">
        <f>VLOOKUP(B41,'[1]MAESTRA NO TOCAR'!A:D,4,0)</f>
        <v>8</v>
      </c>
      <c r="H41" s="74"/>
      <c r="I41" s="74"/>
      <c r="J41" s="77"/>
      <c r="K41" s="112"/>
      <c r="L41" s="74"/>
      <c r="M41" s="113" t="s">
        <v>40</v>
      </c>
      <c r="N41" s="101"/>
      <c r="O41" s="74"/>
      <c r="P41" s="74"/>
      <c r="Q41" s="74"/>
      <c r="R41" s="77"/>
    </row>
    <row r="42" spans="2:18" x14ac:dyDescent="0.3">
      <c r="B42" s="72">
        <v>108333</v>
      </c>
      <c r="C42" s="73"/>
      <c r="D42" s="74">
        <f>VLOOKUP(B42,'[1]MAESTRA NO TOCAR'!A:B,2,0)</f>
        <v>348035</v>
      </c>
      <c r="E42" s="75" t="str">
        <f>VLOOKUP(B42,'[1]MAESTRA NO TOCAR'!A:C,3,0)</f>
        <v>GUANTE ESTERIL LATEX S/TALCO REF GULS001  TALLA 6.5</v>
      </c>
      <c r="F42" s="76"/>
      <c r="G42" s="74">
        <f>VLOOKUP(B42,'[1]MAESTRA NO TOCAR'!A:D,4,0)</f>
        <v>5</v>
      </c>
      <c r="H42" s="89"/>
      <c r="I42" s="89"/>
      <c r="J42" s="90"/>
      <c r="K42" s="112"/>
      <c r="L42" s="74"/>
      <c r="M42" s="113" t="s">
        <v>41</v>
      </c>
      <c r="N42" s="101"/>
      <c r="O42" s="74"/>
      <c r="P42" s="74"/>
      <c r="Q42" s="74"/>
      <c r="R42" s="77"/>
    </row>
    <row r="43" spans="2:18" ht="13.5" thickBot="1" x14ac:dyDescent="0.35">
      <c r="B43" s="72">
        <v>108334</v>
      </c>
      <c r="C43" s="73"/>
      <c r="D43" s="74">
        <f>VLOOKUP(B43,'[1]MAESTRA NO TOCAR'!A:B,2,0)</f>
        <v>343483</v>
      </c>
      <c r="E43" s="75" t="str">
        <f>VLOOKUP(B43,'[1]MAESTRA NO TOCAR'!A:C,3,0)</f>
        <v>GUANTE ESTERIL LATEX REF GULS002 ALFASAFE  TALLA 7.0</v>
      </c>
      <c r="F43" s="76"/>
      <c r="G43" s="74">
        <f>VLOOKUP(B43,'[1]MAESTRA NO TOCAR'!A:D,4,0)</f>
        <v>5</v>
      </c>
      <c r="H43" s="74"/>
      <c r="I43" s="74"/>
      <c r="J43" s="77"/>
      <c r="K43" s="125"/>
      <c r="L43" s="107"/>
      <c r="M43" s="113" t="s">
        <v>42</v>
      </c>
      <c r="N43" s="101"/>
      <c r="O43" s="107"/>
      <c r="P43" s="107"/>
      <c r="Q43" s="107"/>
      <c r="R43" s="108"/>
    </row>
    <row r="44" spans="2:18" ht="15.75" customHeight="1" thickBot="1" x14ac:dyDescent="0.35">
      <c r="B44" s="72">
        <v>38008</v>
      </c>
      <c r="C44" s="73"/>
      <c r="D44" s="74">
        <f>VLOOKUP(B44,'[1]MAESTRA NO TOCAR'!A:B,2,0)</f>
        <v>307771</v>
      </c>
      <c r="E44" s="75" t="str">
        <f>VLOOKUP(B44,'[1]MAESTRA NO TOCAR'!A:C,3,0)</f>
        <v>GUANTE QUIRURGICO  CAJ X 50 PRECISSION  No. 7.5 BN EXENTO-DC.417/2020</v>
      </c>
      <c r="F44" s="76"/>
      <c r="G44" s="74">
        <f>VLOOKUP(B44,'[1]MAESTRA NO TOCAR'!A:D,4,0)</f>
        <v>5</v>
      </c>
      <c r="H44" s="74"/>
      <c r="I44" s="74"/>
      <c r="J44" s="77"/>
      <c r="K44" s="109" t="s">
        <v>43</v>
      </c>
      <c r="L44" s="110"/>
      <c r="M44" s="110"/>
      <c r="N44" s="110"/>
      <c r="O44" s="110"/>
      <c r="P44" s="110"/>
      <c r="Q44" s="110"/>
      <c r="R44" s="111"/>
    </row>
    <row r="45" spans="2:18" ht="15" customHeight="1" x14ac:dyDescent="0.3">
      <c r="B45" s="72">
        <v>161854</v>
      </c>
      <c r="C45" s="73"/>
      <c r="D45" s="74">
        <f>VLOOKUP(B45,'[1]MAESTRA NO TOCAR'!A:B,2,0)</f>
        <v>358497</v>
      </c>
      <c r="E45" s="75" t="str">
        <f>VLOOKUP(B45,'[1]MAESTRA NO TOCAR'!A:C,3,0)</f>
        <v>GUANTE QUIRURGICO DE LATEX REF 2D72N80X PROTEXIS  8</v>
      </c>
      <c r="F45" s="76"/>
      <c r="G45" s="74">
        <f>VLOOKUP(B45,'[1]MAESTRA NO TOCAR'!A:D,4,0)</f>
        <v>3</v>
      </c>
      <c r="H45" s="74"/>
      <c r="I45" s="74"/>
      <c r="J45" s="77"/>
      <c r="K45" s="78">
        <v>383519</v>
      </c>
      <c r="L45" s="79">
        <f>VLOOKUP(K45,'[1]MAESTRA NO TOCAR'!A:B,2,0)</f>
        <v>105384</v>
      </c>
      <c r="M45" s="126" t="str">
        <f>VLOOKUP(K45,'[1]MAESTRA NO TOCAR'!A:C,3,0)</f>
        <v>MIDAZOLAM 15MG/3ML(5MG/ML) SOL INY INST</v>
      </c>
      <c r="N45" s="114"/>
      <c r="O45" s="79">
        <v>1</v>
      </c>
      <c r="P45" s="79"/>
      <c r="Q45" s="79"/>
      <c r="R45" s="127"/>
    </row>
    <row r="46" spans="2:18" x14ac:dyDescent="0.3">
      <c r="B46" s="72">
        <v>22297</v>
      </c>
      <c r="C46" s="73"/>
      <c r="D46" s="74">
        <f>VLOOKUP(B46,'[1]MAESTRA NO TOCAR'!A:B,2,0)</f>
        <v>300750</v>
      </c>
      <c r="E46" s="75" t="str">
        <f>VLOOKUP(B46,'[1]MAESTRA NO TOCAR'!A:C,3,0)</f>
        <v>JERINGA DESECHABLE REF 308612 BD 3ML - 21G X 1 1/2 PULG</v>
      </c>
      <c r="F46" s="76"/>
      <c r="G46" s="74">
        <f>VLOOKUP(B46,'[1]MAESTRA NO TOCAR'!A:D,4,0)</f>
        <v>4</v>
      </c>
      <c r="H46" s="74"/>
      <c r="I46" s="74"/>
      <c r="J46" s="77"/>
      <c r="K46" s="81">
        <v>162397</v>
      </c>
      <c r="L46" s="74">
        <f>VLOOKUP(K46,'[1]MAESTRA NO TOCAR'!A:B,2,0)</f>
        <v>105312</v>
      </c>
      <c r="M46" s="113" t="str">
        <f>VLOOKUP(K46,'[1]MAESTRA NO TOCAR'!A:C,3,0)</f>
        <v>FENTANILO 0.1MG/2ML(0.05MG/ML) SOL INY</v>
      </c>
      <c r="N46" s="101"/>
      <c r="O46" s="74">
        <v>1</v>
      </c>
      <c r="P46" s="74"/>
      <c r="Q46" s="74"/>
      <c r="R46" s="128"/>
    </row>
    <row r="47" spans="2:18" x14ac:dyDescent="0.3">
      <c r="B47" s="82">
        <v>22071</v>
      </c>
      <c r="C47" s="83"/>
      <c r="D47" s="84">
        <f>VLOOKUP(B47,'[1]MAESTRA NO TOCAR'!A:B,2,0)</f>
        <v>310186</v>
      </c>
      <c r="E47" s="85" t="str">
        <f>VLOOKUP(B47,'[1]MAESTRA NO TOCAR'!A:C,3,0)</f>
        <v xml:space="preserve">JERINGA A 3 PARTES CON AGUJA  5ML </v>
      </c>
      <c r="F47" s="86"/>
      <c r="G47" s="87">
        <f>VLOOKUP(B47,'[1]MAESTRA NO TOCAR'!A:D,4,0)</f>
        <v>4</v>
      </c>
      <c r="H47" s="84"/>
      <c r="I47" s="84"/>
      <c r="J47" s="88"/>
      <c r="K47" s="81">
        <v>30164</v>
      </c>
      <c r="L47" s="74">
        <f>VLOOKUP(K47,'[1]MAESTRA NO TOCAR'!A:B,2,0)</f>
        <v>100507</v>
      </c>
      <c r="M47" s="113" t="str">
        <f>VLOOKUP(K47,'[1]MAESTRA NO TOCAR'!A:C,3,0)</f>
        <v>388908 MORFINA CLORHIDRATO 10MG/ML SOL INY 1ML</v>
      </c>
      <c r="N47" s="101"/>
      <c r="O47" s="74">
        <v>1</v>
      </c>
      <c r="P47" s="74"/>
      <c r="Q47" s="74"/>
      <c r="R47" s="128"/>
    </row>
    <row r="48" spans="2:18" x14ac:dyDescent="0.3">
      <c r="B48" s="72">
        <v>22303</v>
      </c>
      <c r="C48" s="73"/>
      <c r="D48" s="74">
        <f>VLOOKUP(B48,'[1]MAESTRA NO TOCAR'!A:B,2,0)</f>
        <v>300752</v>
      </c>
      <c r="E48" s="75" t="str">
        <f>VLOOKUP(B48,'[1]MAESTRA NO TOCAR'!A:C,3,0)</f>
        <v>JERINGA DESECHABLE REF 302499 BD 10ML - 21G X 1 1/2</v>
      </c>
      <c r="F48" s="76"/>
      <c r="G48" s="74">
        <f>VLOOKUP(B48,'[1]MAESTRA NO TOCAR'!A:D,4,0)</f>
        <v>4</v>
      </c>
      <c r="H48" s="74"/>
      <c r="I48" s="74"/>
      <c r="J48" s="77"/>
      <c r="K48" s="81">
        <v>122716</v>
      </c>
      <c r="L48" s="74">
        <f>VLOOKUP(K48,'[1]MAESTRA NO TOCAR'!A:B,2,0)</f>
        <v>211300</v>
      </c>
      <c r="M48" s="113" t="str">
        <f>VLOOKUP(K48,'[1]MAESTRA NO TOCAR'!A:C,3,0)</f>
        <v>OXYRAPID 10MG/ML SOL INY  CAJ X 5AMP X 1ML</v>
      </c>
      <c r="N48" s="101"/>
      <c r="O48" s="74">
        <v>1</v>
      </c>
      <c r="P48" s="74"/>
      <c r="Q48" s="74"/>
      <c r="R48" s="128"/>
    </row>
    <row r="49" spans="2:18" x14ac:dyDescent="0.3">
      <c r="B49" s="72">
        <v>113835</v>
      </c>
      <c r="C49" s="73"/>
      <c r="D49" s="74">
        <f>VLOOKUP(B49,'[1]MAESTRA NO TOCAR'!A:B,2,0)</f>
        <v>345596</v>
      </c>
      <c r="E49" s="75" t="str">
        <f>VLOOKUP(B49,'[1]MAESTRA NO TOCAR'!A:C,3,0)</f>
        <v>JERINGA 3PARTES C/A 20ML REF JEHL006  21GX1 PULG 1/2 PULG</v>
      </c>
      <c r="F49" s="76"/>
      <c r="G49" s="74">
        <f>VLOOKUP(B49,'[1]MAESTRA NO TOCAR'!A:D,4,0)</f>
        <v>4</v>
      </c>
      <c r="H49" s="89"/>
      <c r="I49" s="89"/>
      <c r="J49" s="90"/>
      <c r="K49" s="81">
        <v>158717</v>
      </c>
      <c r="L49" s="74">
        <f>VLOOKUP(K49,'[1]MAESTRA NO TOCAR'!A:B,2,0)</f>
        <v>213431</v>
      </c>
      <c r="M49" s="113" t="str">
        <f>VLOOKUP(K49,'[1]MAESTRA NO TOCAR'!A:C,3,0)</f>
        <v>ULTIVA 2MG POLV INY  CAJ X 5VIAL</v>
      </c>
      <c r="N49" s="101"/>
      <c r="O49" s="74">
        <v>1</v>
      </c>
      <c r="P49" s="74"/>
      <c r="Q49" s="74"/>
      <c r="R49" s="128"/>
    </row>
    <row r="50" spans="2:18" x14ac:dyDescent="0.3">
      <c r="B50" s="72">
        <v>25805</v>
      </c>
      <c r="C50" s="73"/>
      <c r="D50" s="74">
        <f>VLOOKUP(B50,'[1]MAESTRA NO TOCAR'!A:B,2,0)</f>
        <v>300456</v>
      </c>
      <c r="E50" s="75" t="str">
        <f>VLOOKUP(B50,'[1]MAESTRA NO TOCAR'!A:C,3,0)</f>
        <v>CANULA NASAL OXIGENO ADULTO REF COXADU SOB X 1 MEDEX</v>
      </c>
      <c r="F50" s="76"/>
      <c r="G50" s="74">
        <f>VLOOKUP(B50,'[1]MAESTRA NO TOCAR'!A:D,4,0)</f>
        <v>1</v>
      </c>
      <c r="H50" s="74"/>
      <c r="I50" s="74"/>
      <c r="J50" s="77"/>
      <c r="K50" s="81">
        <v>168939</v>
      </c>
      <c r="L50" s="74">
        <f>VLOOKUP(K50,'[1]MAESTRA NO TOCAR'!A:B,2,0)</f>
        <v>105394</v>
      </c>
      <c r="M50" s="113" t="str">
        <f>VLOOKUP(K50,'[1]MAESTRA NO TOCAR'!A:C,3,0)</f>
        <v>CLINDAMICINA 600MG/4ML(150MG/ML) SOL INY INST</v>
      </c>
      <c r="N50" s="101"/>
      <c r="O50" s="87">
        <v>1</v>
      </c>
      <c r="P50" s="74"/>
      <c r="Q50" s="74"/>
      <c r="R50" s="128"/>
    </row>
    <row r="51" spans="2:18" x14ac:dyDescent="0.3">
      <c r="B51" s="72">
        <v>25697</v>
      </c>
      <c r="C51" s="73"/>
      <c r="D51" s="74">
        <f>VLOOKUP(B51,'[1]MAESTRA NO TOCAR'!A:B,2,0)</f>
        <v>300295</v>
      </c>
      <c r="E51" s="75" t="str">
        <f>VLOOKUP(B51,'[1]MAESTRA NO TOCAR'!A:C,3,0)</f>
        <v>SONDA NELATON REF SN16 SOB X 1 MEDEX  16FR</v>
      </c>
      <c r="F51" s="76"/>
      <c r="G51" s="74">
        <f>VLOOKUP(B51,'[1]MAESTRA NO TOCAR'!A:D,4,0)</f>
        <v>1</v>
      </c>
      <c r="H51" s="74"/>
      <c r="I51" s="74"/>
      <c r="J51" s="77"/>
      <c r="K51" s="81">
        <v>51736</v>
      </c>
      <c r="L51" s="74">
        <f>VLOOKUP(K51,'[1]MAESTRA NO TOCAR'!A:B,2,0)</f>
        <v>101533</v>
      </c>
      <c r="M51" s="113" t="str">
        <f>VLOOKUP(K51,'[1]MAESTRA NO TOCAR'!A:C,3,0)</f>
        <v>DICLOFENACO 75MG/3ML(25MG/ML) SOL INY INST</v>
      </c>
      <c r="N51" s="101"/>
      <c r="O51" s="87">
        <v>1</v>
      </c>
      <c r="P51" s="74"/>
      <c r="Q51" s="74"/>
      <c r="R51" s="128"/>
    </row>
    <row r="52" spans="2:18" x14ac:dyDescent="0.3">
      <c r="B52" s="72"/>
      <c r="C52" s="73"/>
      <c r="D52" s="74"/>
      <c r="E52" s="75"/>
      <c r="F52" s="76"/>
      <c r="G52" s="74"/>
      <c r="H52" s="74"/>
      <c r="I52" s="74"/>
      <c r="J52" s="77"/>
      <c r="K52" s="81">
        <v>123968</v>
      </c>
      <c r="L52" s="74">
        <f>VLOOKUP(K52,'[1]MAESTRA NO TOCAR'!A:B,2,0)</f>
        <v>211644</v>
      </c>
      <c r="M52" s="113" t="str">
        <f>VLOOKUP(K52,'[1]MAESTRA NO TOCAR'!A:C,3,0)</f>
        <v>BACTRODERM 10% SOL TOP INST FCO X 60ML</v>
      </c>
      <c r="N52" s="101"/>
      <c r="O52" s="74">
        <v>1</v>
      </c>
      <c r="P52" s="74"/>
      <c r="Q52" s="74"/>
      <c r="R52" s="128"/>
    </row>
    <row r="53" spans="2:18" ht="13.5" thickBot="1" x14ac:dyDescent="0.35">
      <c r="B53" s="129"/>
      <c r="C53" s="130"/>
      <c r="D53" s="74"/>
      <c r="E53" s="131"/>
      <c r="F53" s="132"/>
      <c r="G53" s="74"/>
      <c r="H53" s="107"/>
      <c r="I53" s="107"/>
      <c r="J53" s="108"/>
      <c r="K53" s="81">
        <v>30766</v>
      </c>
      <c r="L53" s="74">
        <f>VLOOKUP(K53,'[1]MAESTRA NO TOCAR'!A:B,2,0)</f>
        <v>200748</v>
      </c>
      <c r="M53" s="113" t="str">
        <f>VLOOKUP(K53,'[1]MAESTRA NO TOCAR'!A:C,3,0)</f>
        <v>IODIGER ESPUMA 8% ESPUM TOP  FCO X 120ML</v>
      </c>
      <c r="N53" s="101"/>
      <c r="O53" s="74">
        <v>1</v>
      </c>
      <c r="P53" s="74"/>
      <c r="Q53" s="74"/>
      <c r="R53" s="128"/>
    </row>
    <row r="54" spans="2:18" ht="15" customHeight="1" thickBot="1" x14ac:dyDescent="0.35">
      <c r="B54" s="133" t="s">
        <v>44</v>
      </c>
      <c r="C54" s="134"/>
      <c r="D54" s="135"/>
      <c r="E54" s="136"/>
      <c r="F54" s="136"/>
      <c r="G54" s="137"/>
      <c r="H54" s="137"/>
      <c r="I54" s="137"/>
      <c r="J54" s="138"/>
      <c r="K54" s="81">
        <v>19515</v>
      </c>
      <c r="L54" s="74">
        <f>VLOOKUP(K54,'[1]MAESTRA NO TOCAR'!A:B,2,0)</f>
        <v>200998</v>
      </c>
      <c r="M54" s="113" t="str">
        <f>VLOOKUP(K54,'[1]MAESTRA NO TOCAR'!A:C,3,0)</f>
        <v>KENACORT AIA 50MG/5ML(10MG/ML) SUSP INY</v>
      </c>
      <c r="N54" s="101"/>
      <c r="O54" s="74">
        <v>1</v>
      </c>
      <c r="P54" s="74"/>
      <c r="Q54" s="74"/>
      <c r="R54" s="128"/>
    </row>
    <row r="55" spans="2:18" x14ac:dyDescent="0.3">
      <c r="B55" s="139" t="s">
        <v>45</v>
      </c>
      <c r="C55" s="140"/>
      <c r="D55" s="140"/>
      <c r="E55" s="140"/>
      <c r="F55" s="140"/>
      <c r="G55" s="140"/>
      <c r="H55" s="140"/>
      <c r="I55" s="140"/>
      <c r="J55" s="141"/>
      <c r="K55" s="81">
        <v>388781</v>
      </c>
      <c r="L55" s="74">
        <f>VLOOKUP(K55,'[1]MAESTRA NO TOCAR'!A:B,2,0)</f>
        <v>310713</v>
      </c>
      <c r="M55" s="113" t="str">
        <f>VLOOKUP(K55,'[1]MAESTRA NO TOCAR'!A:C,3,0)</f>
        <v>QUIRUCIDAL (0.05+4)% SOL TOP CAJ X 24FCO X 120ML</v>
      </c>
      <c r="N55" s="101"/>
      <c r="O55" s="74">
        <v>1</v>
      </c>
      <c r="P55" s="74"/>
      <c r="Q55" s="74"/>
      <c r="R55" s="128"/>
    </row>
    <row r="56" spans="2:18" ht="15" customHeight="1" thickBot="1" x14ac:dyDescent="0.35">
      <c r="B56" s="142"/>
      <c r="C56" s="143"/>
      <c r="D56" s="143"/>
      <c r="E56" s="143"/>
      <c r="F56" s="143"/>
      <c r="G56" s="143"/>
      <c r="H56" s="143"/>
      <c r="I56" s="143"/>
      <c r="J56" s="144"/>
      <c r="K56" s="81">
        <v>388785</v>
      </c>
      <c r="L56" s="74">
        <f>VLOOKUP(K56,'[1]MAESTRA NO TOCAR'!A:B,2,0)</f>
        <v>301791</v>
      </c>
      <c r="M56" s="113" t="str">
        <f>VLOOKUP(K56,'[1]MAESTRA NO TOCAR'!A:C,3,0)</f>
        <v>QUIRUCIDAL VERDE (1+4)% JAB LIQ 120ML</v>
      </c>
      <c r="N56" s="101"/>
      <c r="O56" s="74">
        <v>1</v>
      </c>
      <c r="P56" s="74"/>
      <c r="Q56" s="74"/>
      <c r="R56" s="128"/>
    </row>
    <row r="57" spans="2:18" x14ac:dyDescent="0.3">
      <c r="B57" s="139" t="s">
        <v>46</v>
      </c>
      <c r="C57" s="140"/>
      <c r="D57" s="140"/>
      <c r="E57" s="140"/>
      <c r="F57" s="140"/>
      <c r="G57" s="140"/>
      <c r="H57" s="140"/>
      <c r="I57" s="140"/>
      <c r="J57" s="141"/>
      <c r="K57" s="81">
        <v>22002</v>
      </c>
      <c r="L57" s="74">
        <f>VLOOKUP(K57,'[1]MAESTRA NO TOCAR'!A:B,2,0)</f>
        <v>203253</v>
      </c>
      <c r="M57" s="113" t="str">
        <f>VLOOKUP(K57,'[1]MAESTRA NO TOCAR'!A:C,3,0)</f>
        <v>ROXICAINA CE 200MG/20ML(1%)+1:200000 SOL INY  FCO X 20ML</v>
      </c>
      <c r="N57" s="101"/>
      <c r="O57" s="74">
        <v>1</v>
      </c>
      <c r="P57" s="74"/>
      <c r="Q57" s="74"/>
      <c r="R57" s="128"/>
    </row>
    <row r="58" spans="2:18" ht="13.5" thickBot="1" x14ac:dyDescent="0.35">
      <c r="B58" s="142"/>
      <c r="C58" s="143"/>
      <c r="D58" s="143"/>
      <c r="E58" s="143"/>
      <c r="F58" s="143"/>
      <c r="G58" s="143"/>
      <c r="H58" s="143"/>
      <c r="I58" s="143"/>
      <c r="J58" s="144"/>
      <c r="K58" s="145">
        <v>22004</v>
      </c>
      <c r="L58" s="146">
        <f>VLOOKUP(K58,'[1]MAESTRA NO TOCAR'!A:B,2,0)</f>
        <v>203255</v>
      </c>
      <c r="M58" s="147" t="str">
        <f>VLOOKUP(K58,'[1]MAESTRA NO TOCAR'!A:C,3,0)</f>
        <v>ROXICAINA CE 400MG/20ML(2%)+1:200000 SOL INY  FCO X 20ML</v>
      </c>
      <c r="N58" s="148"/>
      <c r="O58" s="146">
        <v>1</v>
      </c>
      <c r="P58" s="146"/>
      <c r="Q58" s="146"/>
      <c r="R58" s="149"/>
    </row>
  </sheetData>
  <mergeCells count="126">
    <mergeCell ref="B57:J58"/>
    <mergeCell ref="B52:C52"/>
    <mergeCell ref="E52:F52"/>
    <mergeCell ref="B53:C53"/>
    <mergeCell ref="E53:F53"/>
    <mergeCell ref="B54:D54"/>
    <mergeCell ref="B55:J56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  <mergeCell ref="E44:F44"/>
    <mergeCell ref="K44:R44"/>
    <mergeCell ref="B45:C45"/>
    <mergeCell ref="E45:F45"/>
    <mergeCell ref="B40:C40"/>
    <mergeCell ref="E40:F40"/>
    <mergeCell ref="B41:C41"/>
    <mergeCell ref="E41:F41"/>
    <mergeCell ref="B42:C42"/>
    <mergeCell ref="E42:F42"/>
    <mergeCell ref="B37:C37"/>
    <mergeCell ref="E37:F37"/>
    <mergeCell ref="B38:C38"/>
    <mergeCell ref="E38:F38"/>
    <mergeCell ref="B39:C39"/>
    <mergeCell ref="E39:F39"/>
    <mergeCell ref="B33:C33"/>
    <mergeCell ref="E33:F33"/>
    <mergeCell ref="B34:C34"/>
    <mergeCell ref="E34:F34"/>
    <mergeCell ref="E35:F35"/>
    <mergeCell ref="B36:C36"/>
    <mergeCell ref="E36:F36"/>
    <mergeCell ref="B30:C30"/>
    <mergeCell ref="E30:F30"/>
    <mergeCell ref="K30:R30"/>
    <mergeCell ref="B31:C31"/>
    <mergeCell ref="E31:F31"/>
    <mergeCell ref="B32:C32"/>
    <mergeCell ref="E32:F32"/>
    <mergeCell ref="B28:C28"/>
    <mergeCell ref="E28:F28"/>
    <mergeCell ref="M28:N28"/>
    <mergeCell ref="B29:C29"/>
    <mergeCell ref="E29:F29"/>
    <mergeCell ref="M29:N29"/>
    <mergeCell ref="B26:C26"/>
    <mergeCell ref="E26:F26"/>
    <mergeCell ref="K26:R26"/>
    <mergeCell ref="B27:C27"/>
    <mergeCell ref="E27:F27"/>
    <mergeCell ref="M27:N27"/>
    <mergeCell ref="B24:C24"/>
    <mergeCell ref="E24:F24"/>
    <mergeCell ref="M24:N24"/>
    <mergeCell ref="B25:C25"/>
    <mergeCell ref="E25:F25"/>
    <mergeCell ref="M25:N25"/>
    <mergeCell ref="B22:C22"/>
    <mergeCell ref="E22:F22"/>
    <mergeCell ref="M22:N22"/>
    <mergeCell ref="B23:C23"/>
    <mergeCell ref="E23:F23"/>
    <mergeCell ref="M23:N23"/>
    <mergeCell ref="B19:C19"/>
    <mergeCell ref="E19:F19"/>
    <mergeCell ref="B20:C20"/>
    <mergeCell ref="E20:F20"/>
    <mergeCell ref="M20:N20"/>
    <mergeCell ref="B21:C21"/>
    <mergeCell ref="E21:F21"/>
    <mergeCell ref="M21:N21"/>
    <mergeCell ref="B17:C17"/>
    <mergeCell ref="E17:F17"/>
    <mergeCell ref="M17:N17"/>
    <mergeCell ref="B18:C18"/>
    <mergeCell ref="E18:F18"/>
    <mergeCell ref="M18:N18"/>
    <mergeCell ref="B15:C15"/>
    <mergeCell ref="E15:F15"/>
    <mergeCell ref="M15:N15"/>
    <mergeCell ref="B16:C16"/>
    <mergeCell ref="E16:F16"/>
    <mergeCell ref="M16:N16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PIE GRANDE</vt:lpstr>
      <vt:lpstr>'PIE GRANDE'!Área_de_impresión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2022-09-05T16:41:38Z</dcterms:created>
  <dcterms:modified xsi:type="dcterms:W3CDTF">2022-09-05T16:42:26Z</dcterms:modified>
</cp:coreProperties>
</file>