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SUTURAS" sheetId="1" r:id="rId1"/>
  </sheets>
  <externalReferences>
    <externalReference r:id="rId2"/>
  </externalReferences>
  <definedNames>
    <definedName name="_xlnm.Print_Area" localSheetId="0">SUTURAS!$B$1:$R$86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1" i="1" l="1"/>
  <c r="L81" i="1"/>
  <c r="D81" i="1"/>
  <c r="C81" i="1"/>
  <c r="M80" i="1"/>
  <c r="L80" i="1"/>
  <c r="D80" i="1"/>
  <c r="C80" i="1"/>
  <c r="M79" i="1"/>
  <c r="L79" i="1"/>
  <c r="D79" i="1"/>
  <c r="C79" i="1"/>
  <c r="D78" i="1"/>
  <c r="C78" i="1"/>
  <c r="D77" i="1"/>
  <c r="C77" i="1"/>
  <c r="M76" i="1"/>
  <c r="L76" i="1"/>
  <c r="M75" i="1"/>
  <c r="L75" i="1"/>
  <c r="D75" i="1"/>
  <c r="C75" i="1"/>
  <c r="M74" i="1"/>
  <c r="L74" i="1"/>
  <c r="D74" i="1"/>
  <c r="C74" i="1"/>
  <c r="M73" i="1"/>
  <c r="L73" i="1"/>
  <c r="D73" i="1"/>
  <c r="C73" i="1"/>
  <c r="D72" i="1"/>
  <c r="C72" i="1"/>
  <c r="M71" i="1"/>
  <c r="L71" i="1"/>
  <c r="D71" i="1"/>
  <c r="C71" i="1"/>
  <c r="M70" i="1"/>
  <c r="L70" i="1"/>
  <c r="D70" i="1"/>
  <c r="C70" i="1"/>
  <c r="M69" i="1"/>
  <c r="L69" i="1"/>
  <c r="D69" i="1"/>
  <c r="C69" i="1"/>
  <c r="M68" i="1"/>
  <c r="L68" i="1"/>
  <c r="D68" i="1"/>
  <c r="C68" i="1"/>
  <c r="D67" i="1"/>
  <c r="C67" i="1"/>
  <c r="M66" i="1"/>
  <c r="L66" i="1"/>
  <c r="D66" i="1"/>
  <c r="C66" i="1"/>
  <c r="M65" i="1"/>
  <c r="L65" i="1"/>
  <c r="D65" i="1"/>
  <c r="C65" i="1"/>
  <c r="M64" i="1"/>
  <c r="L64" i="1"/>
  <c r="D64" i="1"/>
  <c r="C64" i="1"/>
  <c r="M62" i="1"/>
  <c r="L62" i="1"/>
  <c r="D62" i="1"/>
  <c r="M61" i="1"/>
  <c r="L61" i="1"/>
  <c r="D61" i="1"/>
  <c r="M60" i="1"/>
  <c r="L60" i="1"/>
  <c r="D60" i="1"/>
  <c r="D59" i="1"/>
  <c r="M58" i="1"/>
  <c r="L58" i="1"/>
  <c r="D58" i="1"/>
  <c r="M57" i="1"/>
  <c r="L57" i="1"/>
  <c r="D57" i="1"/>
  <c r="C57" i="1"/>
  <c r="M56" i="1"/>
  <c r="L56" i="1"/>
  <c r="D55" i="1"/>
  <c r="C55" i="1"/>
  <c r="M54" i="1"/>
  <c r="L54" i="1"/>
  <c r="D54" i="1"/>
  <c r="C54" i="1"/>
  <c r="M53" i="1"/>
  <c r="L53" i="1"/>
  <c r="D53" i="1"/>
  <c r="C53" i="1"/>
  <c r="M52" i="1"/>
  <c r="L52" i="1"/>
  <c r="D52" i="1"/>
  <c r="C52" i="1"/>
  <c r="M51" i="1"/>
  <c r="L51" i="1"/>
  <c r="D51" i="1"/>
  <c r="C51" i="1"/>
  <c r="M50" i="1"/>
  <c r="L50" i="1"/>
  <c r="D50" i="1"/>
  <c r="C50" i="1"/>
  <c r="M49" i="1"/>
  <c r="L49" i="1"/>
  <c r="D49" i="1"/>
  <c r="C49" i="1"/>
  <c r="M48" i="1"/>
  <c r="L48" i="1"/>
  <c r="D48" i="1"/>
  <c r="C48" i="1"/>
  <c r="M47" i="1"/>
  <c r="L47" i="1"/>
  <c r="D47" i="1"/>
  <c r="C47" i="1"/>
  <c r="M46" i="1"/>
  <c r="L46" i="1"/>
  <c r="D46" i="1"/>
  <c r="C46" i="1"/>
  <c r="M45" i="1"/>
  <c r="L45" i="1"/>
  <c r="D45" i="1"/>
  <c r="C45" i="1"/>
  <c r="D44" i="1"/>
  <c r="C44" i="1"/>
  <c r="M43" i="1"/>
  <c r="L43" i="1"/>
  <c r="D43" i="1"/>
  <c r="C43" i="1"/>
  <c r="M42" i="1"/>
  <c r="L42" i="1"/>
  <c r="M41" i="1"/>
  <c r="L41" i="1"/>
  <c r="D41" i="1"/>
  <c r="C41" i="1"/>
  <c r="M40" i="1"/>
  <c r="L40" i="1"/>
  <c r="D40" i="1"/>
  <c r="C40" i="1"/>
  <c r="M39" i="1"/>
  <c r="L39" i="1"/>
  <c r="D39" i="1"/>
  <c r="C39" i="1"/>
  <c r="D38" i="1"/>
  <c r="C38" i="1"/>
  <c r="M37" i="1"/>
  <c r="L37" i="1"/>
  <c r="D37" i="1"/>
  <c r="C37" i="1"/>
  <c r="M36" i="1"/>
  <c r="L36" i="1"/>
  <c r="D36" i="1"/>
  <c r="C36" i="1"/>
  <c r="M35" i="1"/>
  <c r="L35" i="1"/>
  <c r="D35" i="1"/>
  <c r="C35" i="1"/>
  <c r="D33" i="1"/>
  <c r="C33" i="1"/>
  <c r="M32" i="1"/>
  <c r="L32" i="1"/>
  <c r="D32" i="1"/>
  <c r="C32" i="1"/>
  <c r="M31" i="1"/>
  <c r="L31" i="1"/>
  <c r="D31" i="1"/>
  <c r="C31" i="1"/>
  <c r="M30" i="1"/>
  <c r="L30" i="1"/>
  <c r="D30" i="1"/>
  <c r="C30" i="1"/>
  <c r="M29" i="1"/>
  <c r="L29" i="1"/>
  <c r="M28" i="1"/>
  <c r="L28" i="1"/>
  <c r="D28" i="1"/>
  <c r="C28" i="1"/>
  <c r="M27" i="1"/>
  <c r="L27" i="1"/>
  <c r="D27" i="1"/>
  <c r="C27" i="1"/>
  <c r="M26" i="1"/>
  <c r="L26" i="1"/>
  <c r="M25" i="1"/>
  <c r="L25" i="1"/>
  <c r="D25" i="1"/>
  <c r="C25" i="1"/>
  <c r="M24" i="1"/>
  <c r="L24" i="1"/>
  <c r="D24" i="1"/>
  <c r="C24" i="1"/>
  <c r="M23" i="1"/>
  <c r="L23" i="1"/>
  <c r="D23" i="1"/>
  <c r="C23" i="1"/>
  <c r="M22" i="1"/>
  <c r="L22" i="1"/>
  <c r="D22" i="1"/>
  <c r="C22" i="1"/>
  <c r="M21" i="1"/>
  <c r="L21" i="1"/>
  <c r="D21" i="1"/>
  <c r="C21" i="1"/>
  <c r="M20" i="1"/>
  <c r="L20" i="1"/>
  <c r="D20" i="1"/>
  <c r="C20" i="1"/>
  <c r="M19" i="1"/>
  <c r="L19" i="1"/>
  <c r="D19" i="1"/>
  <c r="C19" i="1"/>
  <c r="M18" i="1"/>
  <c r="L18" i="1"/>
  <c r="D18" i="1"/>
  <c r="C18" i="1"/>
  <c r="M17" i="1"/>
  <c r="L17" i="1"/>
  <c r="L16" i="1"/>
  <c r="D16" i="1"/>
  <c r="C16" i="1"/>
  <c r="M15" i="1"/>
  <c r="L15" i="1"/>
  <c r="D15" i="1"/>
  <c r="C15" i="1"/>
  <c r="M14" i="1"/>
  <c r="L14" i="1"/>
  <c r="D14" i="1"/>
  <c r="C14" i="1"/>
  <c r="M13" i="1"/>
  <c r="L13" i="1"/>
  <c r="D13" i="1"/>
  <c r="C13" i="1"/>
  <c r="C6" i="1"/>
</calcChain>
</file>

<file path=xl/sharedStrings.xml><?xml version="1.0" encoding="utf-8"?>
<sst xmlns="http://schemas.openxmlformats.org/spreadsheetml/2006/main" count="122" uniqueCount="46">
  <si>
    <t>INSUMOS Y  MEDICAMENTOS A PACIENTE - FARMACIA CECIMIN</t>
  </si>
  <si>
    <t>HOJA DE GASTOS CIRUGIA - FARMACIA CECIMIN -SUTURAS   A-FAR-SF-PR-003-FO-019</t>
  </si>
  <si>
    <t>FECHA:</t>
  </si>
  <si>
    <t>PACIENTE:</t>
  </si>
  <si>
    <t>CC</t>
  </si>
  <si>
    <t>ENTIDAD AFILIACIÓN:</t>
  </si>
  <si>
    <t>PROCEDIMIENTO:</t>
  </si>
  <si>
    <t>CIRUJANO</t>
  </si>
  <si>
    <t xml:space="preserve">SALA: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</si>
  <si>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</si>
  <si>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</si>
  <si>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</si>
  <si>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</si>
  <si>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</si>
  <si>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</si>
  <si>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</si>
  <si>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 xml:space="preserve">PROTOCOLO :  LARINGOSCOPIA 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</si>
  <si>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</si>
  <si>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</si>
  <si>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</si>
  <si>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</si>
  <si>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</si>
  <si>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</si>
  <si>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</si>
  <si>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</si>
  <si>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CATGUT CROMADO</t>
  </si>
  <si>
    <t>STERI STRIP</t>
  </si>
  <si>
    <t xml:space="preserve"> ETHIBOND</t>
  </si>
  <si>
    <t xml:space="preserve">ETHILON </t>
  </si>
  <si>
    <t>MONOCRYL</t>
  </si>
  <si>
    <t>PDS</t>
  </si>
  <si>
    <t>PROLENE</t>
  </si>
  <si>
    <t xml:space="preserve">BACTIGRAS-APOSITOS </t>
  </si>
  <si>
    <t xml:space="preserve">CONSIGNACION </t>
  </si>
  <si>
    <t>SEDA</t>
  </si>
  <si>
    <t>RESERVORIO &amp; DREN</t>
  </si>
  <si>
    <t>HOJAS DE BISTURI</t>
  </si>
  <si>
    <t xml:space="preserve">JERINGA </t>
  </si>
  <si>
    <t>GUANTES BIOGEL</t>
  </si>
  <si>
    <t>GUANTES NITRILO</t>
  </si>
  <si>
    <t xml:space="preserve">SPINOCAN </t>
  </si>
  <si>
    <t>GUANTES QUIRURGICOS MEDISPRO</t>
  </si>
  <si>
    <t>HORA DEVOLUCIÓN</t>
  </si>
  <si>
    <t>FIRMA CIRUJANO: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</si>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</sst>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20" xfId="0" applyFont="1" applyFill="1" applyBorder="1" applyAlignment="1"/>
    <xf numFmtId="0" fontId="5" fillId="2" borderId="15" xfId="0" applyFont="1" applyFill="1" applyBorder="1" applyAlignment="1"/>
    <xf numFmtId="0" fontId="5" fillId="2" borderId="21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vertical="center"/>
    </xf>
    <xf numFmtId="0" fontId="5" fillId="2" borderId="1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/>
    </xf>
    <xf numFmtId="0" fontId="0" fillId="2" borderId="37" xfId="0" applyNumberFormat="1" applyFont="1" applyFill="1" applyBorder="1" applyAlignment="1">
      <alignment horizontal="center"/>
    </xf>
    <xf numFmtId="0" fontId="11" fillId="2" borderId="38" xfId="0" applyFont="1" applyFill="1" applyBorder="1" applyAlignment="1">
      <alignment horizontal="left"/>
    </xf>
    <xf numFmtId="0" fontId="11" fillId="2" borderId="39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0" xfId="0" applyFont="1" applyFill="1" applyBorder="1"/>
    <xf numFmtId="0" fontId="10" fillId="2" borderId="40" xfId="0" applyFont="1" applyFill="1" applyBorder="1" applyAlignment="1">
      <alignment horizontal="center"/>
    </xf>
    <xf numFmtId="0" fontId="0" fillId="2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left"/>
    </xf>
    <xf numFmtId="0" fontId="11" fillId="2" borderId="44" xfId="0" applyFont="1" applyFill="1" applyBorder="1" applyAlignment="1">
      <alignment horizontal="left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0" fontId="0" fillId="2" borderId="47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left"/>
    </xf>
    <xf numFmtId="0" fontId="11" fillId="2" borderId="49" xfId="0" applyFont="1" applyFill="1" applyBorder="1" applyAlignment="1">
      <alignment horizontal="left"/>
    </xf>
    <xf numFmtId="0" fontId="3" fillId="2" borderId="50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0" fillId="2" borderId="54" xfId="0" applyNumberFormat="1" applyFont="1" applyFill="1" applyBorder="1" applyAlignment="1">
      <alignment horizontal="center"/>
    </xf>
    <xf numFmtId="0" fontId="11" fillId="2" borderId="55" xfId="0" applyFont="1" applyFill="1" applyBorder="1" applyAlignment="1">
      <alignment horizontal="left"/>
    </xf>
    <xf numFmtId="0" fontId="11" fillId="2" borderId="56" xfId="0" applyFont="1" applyFill="1" applyBorder="1" applyAlignment="1">
      <alignment horizontal="left"/>
    </xf>
    <xf numFmtId="0" fontId="11" fillId="2" borderId="43" xfId="0" applyFont="1" applyFill="1" applyBorder="1" applyAlignment="1">
      <alignment horizontal="left"/>
    </xf>
    <xf numFmtId="0" fontId="11" fillId="2" borderId="44" xfId="0" applyFont="1" applyFill="1" applyBorder="1" applyAlignment="1">
      <alignment horizontal="left"/>
    </xf>
    <xf numFmtId="0" fontId="3" fillId="2" borderId="57" xfId="0" applyFont="1" applyFill="1" applyBorder="1" applyAlignment="1">
      <alignment horizontal="left"/>
    </xf>
    <xf numFmtId="0" fontId="3" fillId="2" borderId="58" xfId="0" applyFont="1" applyFill="1" applyBorder="1" applyAlignment="1">
      <alignment horizontal="left"/>
    </xf>
    <xf numFmtId="0" fontId="10" fillId="2" borderId="58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left"/>
    </xf>
    <xf numFmtId="0" fontId="11" fillId="2" borderId="56" xfId="0" applyFont="1" applyFill="1" applyBorder="1" applyAlignment="1">
      <alignment horizontal="left"/>
    </xf>
    <xf numFmtId="0" fontId="10" fillId="2" borderId="59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left"/>
    </xf>
    <xf numFmtId="0" fontId="8" fillId="2" borderId="36" xfId="0" applyFont="1" applyFill="1" applyBorder="1" applyAlignment="1"/>
    <xf numFmtId="0" fontId="8" fillId="2" borderId="43" xfId="0" applyFont="1" applyFill="1" applyBorder="1" applyAlignment="1">
      <alignment horizontal="left"/>
    </xf>
    <xf numFmtId="0" fontId="8" fillId="2" borderId="44" xfId="0" applyFont="1" applyFill="1" applyBorder="1" applyAlignment="1">
      <alignment horizontal="left"/>
    </xf>
    <xf numFmtId="0" fontId="5" fillId="2" borderId="37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5" xfId="0" applyFont="1" applyFill="1" applyBorder="1" applyAlignment="1">
      <alignment horizontal="left"/>
    </xf>
    <xf numFmtId="0" fontId="4" fillId="2" borderId="56" xfId="0" applyFont="1" applyFill="1" applyBorder="1" applyAlignment="1">
      <alignment horizontal="left"/>
    </xf>
    <xf numFmtId="0" fontId="4" fillId="2" borderId="55" xfId="0" applyFont="1" applyFill="1" applyBorder="1" applyAlignment="1">
      <alignment horizontal="left"/>
    </xf>
    <xf numFmtId="0" fontId="4" fillId="2" borderId="56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61" xfId="0" applyFont="1" applyFill="1" applyBorder="1" applyAlignment="1">
      <alignment horizontal="left"/>
    </xf>
    <xf numFmtId="0" fontId="4" fillId="2" borderId="6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3" fillId="2" borderId="30" xfId="0" applyFont="1" applyFill="1" applyBorder="1"/>
    <xf numFmtId="0" fontId="3" fillId="2" borderId="64" xfId="0" applyFont="1" applyFill="1" applyBorder="1"/>
    <xf numFmtId="0" fontId="5" fillId="2" borderId="64" xfId="0" applyFont="1" applyFill="1" applyBorder="1" applyAlignment="1">
      <alignment horizontal="left" vertical="top"/>
    </xf>
    <xf numFmtId="0" fontId="13" fillId="2" borderId="10" xfId="0" applyFont="1" applyFill="1" applyBorder="1"/>
    <xf numFmtId="0" fontId="3" fillId="2" borderId="65" xfId="0" applyFont="1" applyFill="1" applyBorder="1"/>
    <xf numFmtId="0" fontId="5" fillId="2" borderId="66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67" xfId="0" applyFont="1" applyFill="1" applyBorder="1" applyAlignment="1">
      <alignment horizontal="left" vertical="top"/>
    </xf>
    <xf numFmtId="0" fontId="13" fillId="2" borderId="66" xfId="0" applyFont="1" applyFill="1" applyBorder="1"/>
    <xf numFmtId="0" fontId="3" fillId="2" borderId="1" xfId="0" applyFont="1" applyFill="1" applyBorder="1"/>
    <xf numFmtId="0" fontId="3" fillId="2" borderId="67" xfId="0" applyFont="1" applyFill="1" applyBorder="1"/>
    <xf numFmtId="0" fontId="13" fillId="2" borderId="0" xfId="0" applyFont="1" applyFill="1" applyAlignment="1">
      <alignment horizontal="center" vertical="center"/>
    </xf>
    <xf numFmtId="0" fontId="0" fillId="2" borderId="0" xfId="0" applyFont="1" applyFill="1"/>
    <xf numFmtId="0" fontId="13" fillId="2" borderId="0" xfId="0" applyFont="1" applyFill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31183</xdr:colOff>
      <xdr:row>0</xdr:row>
      <xdr:rowOff>1</xdr:rowOff>
    </xdr:from>
    <xdr:to>
      <xdr:col>3</xdr:col>
      <xdr:colOff>689429</xdr:colOff>
      <xdr:row>4</xdr:row>
      <xdr:rowOff>45358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3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783" y="1"/>
          <a:ext cx="2004446" cy="693057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1143000</xdr:colOff>
      <xdr:row>0</xdr:row>
      <xdr:rowOff>18143</xdr:rowOff>
    </xdr:from>
    <xdr:to>
      <xdr:col>17</xdr:col>
      <xdr:colOff>124021</xdr:colOff>
      <xdr:row>4</xdr:row>
      <xdr:rowOff>102507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30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7950" y="18143"/>
          <a:ext cx="2791021" cy="7320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17%20V1%20HOJA%20DE%20GASTOS%20CIRUGIA%20-%20FARMACIA%20CECIMIN%20-ODONTOLOG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7"/>
  <sheetViews>
    <sheetView tabSelected="1" zoomScale="70" zoomScaleNormal="70" workbookViewId="0">
      <selection activeCell="D14" sqref="D14:E14"/>
    </sheetView>
  </sheetViews>
  <sheetFormatPr baseColWidth="10" defaultColWidth="47.81640625" defaultRowHeight="17.5" x14ac:dyDescent="0.35"/>
  <cols>
    <col min="1" max="1" width="14.1796875" style="1" customWidth="1"/>
    <col min="2" max="2" width="10.81640625" style="154" customWidth="1"/>
    <col min="3" max="3" width="8.453125" style="1" customWidth="1"/>
    <col min="4" max="4" width="13.26953125" style="1" customWidth="1"/>
    <col min="5" max="5" width="55.26953125" style="155" customWidth="1"/>
    <col min="6" max="7" width="5" style="1" customWidth="1"/>
    <col min="8" max="8" width="5.453125" style="1" customWidth="1"/>
    <col min="9" max="9" width="5" style="1" customWidth="1"/>
    <col min="10" max="10" width="2.453125" style="83" customWidth="1"/>
    <col min="11" max="11" width="10.453125" style="156" customWidth="1"/>
    <col min="12" max="12" width="8.81640625" style="1" customWidth="1"/>
    <col min="13" max="13" width="22.81640625" style="1" customWidth="1"/>
    <col min="14" max="14" width="39.54296875" style="1" customWidth="1"/>
    <col min="15" max="18" width="5" style="1" customWidth="1"/>
    <col min="19" max="16384" width="47.81640625" style="1"/>
  </cols>
  <sheetData>
    <row r="1" spans="1:18" ht="13" x14ac:dyDescent="0.3">
      <c r="B1" s="2"/>
      <c r="C1" s="2"/>
      <c r="E1" s="1"/>
      <c r="J1" s="1"/>
      <c r="K1" s="1"/>
    </row>
    <row r="2" spans="1:18" ht="13" x14ac:dyDescent="0.3">
      <c r="B2" s="2"/>
      <c r="C2" s="2"/>
      <c r="E2" s="1"/>
      <c r="J2" s="1"/>
      <c r="K2" s="1"/>
    </row>
    <row r="3" spans="1:18" ht="12.75" customHeight="1" x14ac:dyDescent="0.3">
      <c r="B3" s="2"/>
      <c r="C3" s="2"/>
      <c r="E3" s="1"/>
      <c r="G3" s="3"/>
      <c r="H3" s="3"/>
      <c r="I3" s="3"/>
      <c r="J3" s="3"/>
      <c r="K3" s="3"/>
      <c r="L3" s="3"/>
      <c r="M3" s="3"/>
    </row>
    <row r="4" spans="1:18" ht="12.75" customHeight="1" x14ac:dyDescent="0.3">
      <c r="B4" s="2"/>
      <c r="C4" s="2"/>
      <c r="E4" s="4" t="s">
        <v>0</v>
      </c>
      <c r="F4" s="4"/>
      <c r="G4" s="4"/>
      <c r="H4" s="4"/>
      <c r="I4" s="4"/>
      <c r="J4" s="4"/>
      <c r="K4" s="4"/>
      <c r="L4" s="4"/>
      <c r="M4" s="4"/>
    </row>
    <row r="5" spans="1:18" ht="12.75" customHeight="1" thickBot="1" x14ac:dyDescent="0.35">
      <c r="B5" s="2"/>
      <c r="C5" s="2"/>
      <c r="E5" s="5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28.5" thickBot="1" x14ac:dyDescent="0.35">
      <c r="B6" s="6" t="s">
        <v>2</v>
      </c>
      <c r="C6" s="7">
        <f ca="1">TODAY()+1</f>
        <v>44810</v>
      </c>
      <c r="D6" s="8"/>
      <c r="E6" s="9" t="s">
        <v>3</v>
      </c>
      <c r="F6" s="10"/>
      <c r="G6" s="11"/>
      <c r="H6" s="11"/>
      <c r="I6" s="11"/>
      <c r="J6" s="12" t="s">
        <v>4</v>
      </c>
      <c r="K6" s="13"/>
      <c r="L6" s="14"/>
      <c r="M6" s="15" t="s">
        <v>5</v>
      </c>
      <c r="N6" s="16"/>
      <c r="O6" s="17"/>
      <c r="P6" s="17"/>
      <c r="Q6" s="17"/>
      <c r="R6" s="18"/>
    </row>
    <row r="7" spans="1:18" ht="15" customHeight="1" thickBot="1" x14ac:dyDescent="0.35">
      <c r="B7" s="19" t="s">
        <v>6</v>
      </c>
      <c r="C7" s="20"/>
      <c r="D7" s="20"/>
      <c r="E7" s="21"/>
      <c r="F7" s="22"/>
      <c r="G7" s="23" t="s">
        <v>7</v>
      </c>
      <c r="H7" s="24"/>
      <c r="I7" s="25"/>
      <c r="J7" s="26"/>
      <c r="K7" s="26"/>
      <c r="L7" s="26"/>
      <c r="M7" s="27"/>
      <c r="N7" s="28" t="s">
        <v>8</v>
      </c>
      <c r="O7" s="29"/>
      <c r="P7" s="29"/>
      <c r="Q7" s="29"/>
      <c r="R7" s="30"/>
    </row>
    <row r="8" spans="1:18" ht="13" x14ac:dyDescent="0.3">
      <c r="B8" s="31"/>
      <c r="C8" s="32"/>
      <c r="D8" s="32"/>
      <c r="E8" s="33"/>
      <c r="F8" s="34"/>
      <c r="G8" s="35" t="s">
        <v>9</v>
      </c>
      <c r="H8" s="36"/>
      <c r="I8" s="37"/>
      <c r="J8" s="38"/>
      <c r="K8" s="39"/>
      <c r="L8" s="39"/>
      <c r="M8" s="39"/>
      <c r="N8" s="40" t="s">
        <v>10</v>
      </c>
      <c r="O8" s="41"/>
      <c r="P8" s="41"/>
      <c r="Q8" s="41"/>
      <c r="R8" s="42"/>
    </row>
    <row r="9" spans="1:18" ht="13" x14ac:dyDescent="0.3">
      <c r="B9" s="43" t="s">
        <v>11</v>
      </c>
      <c r="C9" s="44"/>
      <c r="D9" s="44"/>
      <c r="E9" s="45"/>
      <c r="F9" s="46"/>
      <c r="G9" s="47" t="s">
        <v>12</v>
      </c>
      <c r="H9" s="48"/>
      <c r="I9" s="49"/>
      <c r="J9" s="50"/>
      <c r="K9" s="51"/>
      <c r="L9" s="51"/>
      <c r="M9" s="52"/>
      <c r="N9" s="40" t="s">
        <v>13</v>
      </c>
      <c r="O9" s="41"/>
      <c r="P9" s="41"/>
      <c r="Q9" s="41"/>
      <c r="R9" s="42"/>
    </row>
    <row r="10" spans="1:18" ht="13.5" customHeight="1" thickBot="1" x14ac:dyDescent="0.35">
      <c r="B10" s="53" t="s">
        <v>14</v>
      </c>
      <c r="C10" s="54"/>
      <c r="D10" s="54"/>
      <c r="E10" s="55"/>
      <c r="F10" s="56"/>
      <c r="G10" s="57" t="s">
        <v>15</v>
      </c>
      <c r="H10" s="58"/>
      <c r="I10" s="59"/>
      <c r="J10" s="60"/>
      <c r="K10" s="60"/>
      <c r="L10" s="60"/>
      <c r="M10" s="61"/>
      <c r="N10" s="62" t="s">
        <v>16</v>
      </c>
      <c r="O10" s="54"/>
      <c r="P10" s="54"/>
      <c r="Q10" s="54"/>
      <c r="R10" s="63"/>
    </row>
    <row r="11" spans="1:18" ht="21" customHeight="1" thickBot="1" x14ac:dyDescent="0.35">
      <c r="B11" s="64" t="s">
        <v>17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</row>
    <row r="12" spans="1:18" s="2" customFormat="1" ht="15.75" customHeight="1" thickBot="1" x14ac:dyDescent="0.35">
      <c r="A12" s="1"/>
      <c r="B12" s="65" t="s">
        <v>18</v>
      </c>
      <c r="C12" s="66" t="s">
        <v>19</v>
      </c>
      <c r="D12" s="67" t="s">
        <v>20</v>
      </c>
      <c r="E12" s="68"/>
      <c r="F12" s="69" t="s">
        <v>21</v>
      </c>
      <c r="G12" s="69" t="s">
        <v>22</v>
      </c>
      <c r="H12" s="69" t="s">
        <v>23</v>
      </c>
      <c r="I12" s="70" t="s">
        <v>24</v>
      </c>
      <c r="J12" s="70" t="s">
        <v>24</v>
      </c>
      <c r="K12" s="71" t="s">
        <v>18</v>
      </c>
      <c r="L12" s="71" t="s">
        <v>19</v>
      </c>
      <c r="M12" s="72" t="s">
        <v>20</v>
      </c>
      <c r="N12" s="73"/>
      <c r="O12" s="74" t="s">
        <v>21</v>
      </c>
      <c r="P12" s="74" t="s">
        <v>22</v>
      </c>
      <c r="Q12" s="74" t="s">
        <v>23</v>
      </c>
      <c r="R12" s="75" t="s">
        <v>24</v>
      </c>
    </row>
    <row r="13" spans="1:18" ht="25" customHeight="1" x14ac:dyDescent="0.45">
      <c r="A13" s="2"/>
      <c r="B13" s="76">
        <v>23326</v>
      </c>
      <c r="C13" s="77">
        <f>VLOOKUP(B13,'[1]MAESTRA NO TOCAR'!A:B,2,0)</f>
        <v>310326</v>
      </c>
      <c r="D13" s="78" t="str">
        <f>VLOOKUP(B13,'[1]MAESTRA NO TOCAR'!A:C,3,0)</f>
        <v>SUTURA ACERO ACIFLEX 5 CCS 45CM  REF M653G</v>
      </c>
      <c r="E13" s="79"/>
      <c r="F13" s="80"/>
      <c r="G13" s="81"/>
      <c r="H13" s="81"/>
      <c r="I13" s="82"/>
      <c r="K13" s="84">
        <v>23301</v>
      </c>
      <c r="L13" s="85">
        <f>VLOOKUP(K13,'[1]MAESTRA NO TOCAR'!A:B,2,0)</f>
        <v>301534</v>
      </c>
      <c r="M13" s="78" t="str">
        <f>VLOOKUP(K13,'[1]MAESTRA NO TOCAR'!A:C,3,0)</f>
        <v>VICRYL 0 CT-1 90CM REF REF J346H 90CM VIOLETA</v>
      </c>
      <c r="N13" s="79"/>
      <c r="O13" s="80"/>
      <c r="P13" s="81"/>
      <c r="Q13" s="81"/>
      <c r="R13" s="82"/>
    </row>
    <row r="14" spans="1:18" ht="25" customHeight="1" x14ac:dyDescent="0.45">
      <c r="B14" s="76">
        <v>23330</v>
      </c>
      <c r="C14" s="77">
        <f>VLOOKUP(B14,'[1]MAESTRA NO TOCAR'!A:B,2,0)</f>
        <v>310327</v>
      </c>
      <c r="D14" s="86" t="str">
        <f>VLOOKUP(B14,'[1]MAESTRA NO TOCAR'!A:C,3,0)</f>
        <v>CAPROFYL 2-0 CT-1 90 C REF CF923T 90 CM VIOLETA</v>
      </c>
      <c r="E14" s="87"/>
      <c r="F14" s="88"/>
      <c r="G14" s="89"/>
      <c r="H14" s="89"/>
      <c r="I14" s="90"/>
      <c r="K14" s="76">
        <v>59920</v>
      </c>
      <c r="L14" s="77">
        <f>VLOOKUP(K14,'[1]MAESTRA NO TOCAR'!A:B,2,0)</f>
        <v>317607</v>
      </c>
      <c r="M14" s="86" t="str">
        <f>VLOOKUP(K14,'[1]MAESTRA NO TOCAR'!A:C,3,0)</f>
        <v>VICRYL 0 CT-1 90CM REF XYVCP346H 90CM VIOLETA</v>
      </c>
      <c r="N14" s="87"/>
      <c r="O14" s="88"/>
      <c r="P14" s="89"/>
      <c r="Q14" s="89"/>
      <c r="R14" s="90"/>
    </row>
    <row r="15" spans="1:18" ht="25" customHeight="1" x14ac:dyDescent="0.45">
      <c r="B15" s="76">
        <v>36591</v>
      </c>
      <c r="C15" s="77">
        <f>VLOOKUP(B15,'[1]MAESTRA NO TOCAR'!A:B,2,0)</f>
        <v>319510</v>
      </c>
      <c r="D15" s="86" t="str">
        <f>VLOOKUP(B15,'[1]MAESTRA NO TOCAR'!A:C,3,0)</f>
        <v>CAPROFYL 2-0 SH 70 CM REF CF123T 70 CM VIOLETA</v>
      </c>
      <c r="E15" s="87"/>
      <c r="F15" s="88"/>
      <c r="G15" s="89"/>
      <c r="H15" s="89"/>
      <c r="I15" s="90"/>
      <c r="K15" s="76">
        <v>158518</v>
      </c>
      <c r="L15" s="77">
        <f>VLOOKUP(K15,'[1]MAESTRA NO TOCAR'!A:B,2,0)</f>
        <v>353761</v>
      </c>
      <c r="M15" s="86" t="str">
        <f>VLOOKUP(K15,'[1]MAESTRA NO TOCAR'!A:C,3,0)</f>
        <v>VICRYL 1 CT-1 REF XYVCP347H 90CM VIOLETA</v>
      </c>
      <c r="N15" s="87"/>
      <c r="O15" s="88"/>
      <c r="P15" s="89"/>
      <c r="Q15" s="89"/>
      <c r="R15" s="90"/>
    </row>
    <row r="16" spans="1:18" ht="25" customHeight="1" thickBot="1" x14ac:dyDescent="0.5">
      <c r="B16" s="91">
        <v>23331</v>
      </c>
      <c r="C16" s="92">
        <f>VLOOKUP(B16,'[1]MAESTRA NO TOCAR'!A:B,2,0)</f>
        <v>306185</v>
      </c>
      <c r="D16" s="93" t="str">
        <f>VLOOKUP(B16,'[1]MAESTRA NO TOCAR'!A:C,3,0)</f>
        <v>CAPROFYL 3-0 SH 70 CM REF CF122T 70 CM VIOLETA</v>
      </c>
      <c r="E16" s="94"/>
      <c r="F16" s="95"/>
      <c r="G16" s="96"/>
      <c r="H16" s="96"/>
      <c r="I16" s="97"/>
      <c r="K16" s="76"/>
      <c r="L16" s="77">
        <f>VLOOKUP(K16,'[1]MAESTRA NO TOCAR'!A:B,2,0)</f>
        <v>0</v>
      </c>
      <c r="M16" s="86"/>
      <c r="N16" s="87"/>
      <c r="O16" s="88"/>
      <c r="P16" s="89"/>
      <c r="Q16" s="89"/>
      <c r="R16" s="90"/>
    </row>
    <row r="17" spans="2:18" ht="23.15" customHeight="1" thickBot="1" x14ac:dyDescent="0.65">
      <c r="B17" s="98" t="s">
        <v>25</v>
      </c>
      <c r="C17" s="99"/>
      <c r="D17" s="99"/>
      <c r="E17" s="99"/>
      <c r="F17" s="74" t="s">
        <v>21</v>
      </c>
      <c r="G17" s="74" t="s">
        <v>22</v>
      </c>
      <c r="H17" s="74" t="s">
        <v>23</v>
      </c>
      <c r="I17" s="75" t="s">
        <v>24</v>
      </c>
      <c r="K17" s="76">
        <v>60297</v>
      </c>
      <c r="L17" s="77">
        <f>VLOOKUP(K17,'[1]MAESTRA NO TOCAR'!A:B,2,0)</f>
        <v>315504</v>
      </c>
      <c r="M17" s="86" t="str">
        <f>VLOOKUP(K17,'[1]MAESTRA NO TOCAR'!A:C,3,0)</f>
        <v>VICRYL 2-0 CT-1 REF XYVCP345H 90CM VIOLETA</v>
      </c>
      <c r="N17" s="87"/>
      <c r="O17" s="88"/>
      <c r="P17" s="89"/>
      <c r="Q17" s="89"/>
      <c r="R17" s="90"/>
    </row>
    <row r="18" spans="2:18" ht="23.15" customHeight="1" x14ac:dyDescent="0.45">
      <c r="B18" s="100">
        <v>23182</v>
      </c>
      <c r="C18" s="101">
        <f>VLOOKUP(B18,'[1]MAESTRA NO TOCAR'!A:B,2,0)</f>
        <v>310284</v>
      </c>
      <c r="D18" s="102" t="str">
        <f>VLOOKUP(B18,'[1]MAESTRA NO TOCAR'!A:C,3,0)</f>
        <v>CATGUT CROMADO 1 CT-1 REF 925T 90CM MARRON</v>
      </c>
      <c r="E18" s="103"/>
      <c r="F18" s="80"/>
      <c r="G18" s="81"/>
      <c r="H18" s="81"/>
      <c r="I18" s="82"/>
      <c r="K18" s="76">
        <v>59930</v>
      </c>
      <c r="L18" s="77">
        <f>VLOOKUP(K18,'[1]MAESTRA NO TOCAR'!A:B,2,0)</f>
        <v>316854</v>
      </c>
      <c r="M18" s="86" t="str">
        <f>VLOOKUP(K18,'[1]MAESTRA NO TOCAR'!A:C,3,0)</f>
        <v>VICRYL 2-0 SH REF XYVCP317H 70CM VIOLETA</v>
      </c>
      <c r="N18" s="87"/>
      <c r="O18" s="88"/>
      <c r="P18" s="89"/>
      <c r="Q18" s="89"/>
      <c r="R18" s="90"/>
    </row>
    <row r="19" spans="2:18" ht="25" customHeight="1" x14ac:dyDescent="0.45">
      <c r="B19" s="76">
        <v>23184</v>
      </c>
      <c r="C19" s="77">
        <f>VLOOKUP(B19,'[1]MAESTRA NO TOCAR'!A:B,2,0)</f>
        <v>301265</v>
      </c>
      <c r="D19" s="86" t="str">
        <f>VLOOKUP(B19,'[1]MAESTRA NO TOCAR'!A:C,3,0)</f>
        <v>CATGUT CROMADO 2-0 CT-1 REF 923T 90CM MARRON</v>
      </c>
      <c r="E19" s="87"/>
      <c r="F19" s="88"/>
      <c r="G19" s="89"/>
      <c r="H19" s="89"/>
      <c r="I19" s="90"/>
      <c r="K19" s="76">
        <v>158519</v>
      </c>
      <c r="L19" s="77">
        <f>VLOOKUP(K19,'[1]MAESTRA NO TOCAR'!A:B,2,0)</f>
        <v>353762</v>
      </c>
      <c r="M19" s="104" t="str">
        <f>VLOOKUP(K19,'[1]MAESTRA NO TOCAR'!A:C,3,0)</f>
        <v>VICRYL 3-0 SH PLUS REF XYVCP316H 70CM VIOLETA</v>
      </c>
      <c r="N19" s="105"/>
      <c r="O19" s="88"/>
      <c r="P19" s="89"/>
      <c r="Q19" s="89"/>
      <c r="R19" s="90"/>
    </row>
    <row r="20" spans="2:18" ht="23.15" customHeight="1" x14ac:dyDescent="0.45">
      <c r="B20" s="76">
        <v>23186</v>
      </c>
      <c r="C20" s="77">
        <f>VLOOKUP(B20,'[1]MAESTRA NO TOCAR'!A:B,2,0)</f>
        <v>310285</v>
      </c>
      <c r="D20" s="86" t="str">
        <f>VLOOKUP(B20,'[1]MAESTRA NO TOCAR'!A:C,3,0)</f>
        <v>CATGUT CROMADO 2-0 SH 7 REF G123T 70CM MARRON</v>
      </c>
      <c r="E20" s="87"/>
      <c r="F20" s="88"/>
      <c r="G20" s="89"/>
      <c r="H20" s="89"/>
      <c r="I20" s="90"/>
      <c r="K20" s="76">
        <v>23315</v>
      </c>
      <c r="L20" s="77">
        <f>VLOOKUP(K20,'[1]MAESTRA NO TOCAR'!A:B,2,0)</f>
        <v>301545</v>
      </c>
      <c r="M20" s="104" t="str">
        <f>VLOOKUP(K20,'[1]MAESTRA NO TOCAR'!A:C,3,0)</f>
        <v>VICRYL 4-0 P-3 45CM REF REF JP494G 45CM VIOLETA</v>
      </c>
      <c r="N20" s="105"/>
      <c r="O20" s="88"/>
      <c r="P20" s="89"/>
      <c r="Q20" s="89"/>
      <c r="R20" s="90"/>
    </row>
    <row r="21" spans="2:18" ht="23.15" customHeight="1" x14ac:dyDescent="0.45">
      <c r="B21" s="76">
        <v>23189</v>
      </c>
      <c r="C21" s="77">
        <f>VLOOKUP(B21,'[1]MAESTRA NO TOCAR'!A:B,2,0)</f>
        <v>310286</v>
      </c>
      <c r="D21" s="86" t="str">
        <f>VLOOKUP(B21,'[1]MAESTRA NO TOCAR'!A:C,3,0)</f>
        <v>CATGUT CROMADO 3-0 SH REF G122T  70CM MARRON</v>
      </c>
      <c r="E21" s="87"/>
      <c r="F21" s="88"/>
      <c r="G21" s="89"/>
      <c r="H21" s="89"/>
      <c r="I21" s="90"/>
      <c r="K21" s="76">
        <v>23316</v>
      </c>
      <c r="L21" s="77">
        <f>VLOOKUP(K21,'[1]MAESTRA NO TOCAR'!A:B,2,0)</f>
        <v>319343</v>
      </c>
      <c r="M21" s="104" t="str">
        <f>VLOOKUP(K21,'[1]MAESTRA NO TOCAR'!A:C,3,0)</f>
        <v>VICRYL 4-0 RAPID PS-2 REF VR9922G 75CM VIOLETA</v>
      </c>
      <c r="N21" s="105"/>
      <c r="O21" s="88"/>
      <c r="P21" s="89"/>
      <c r="Q21" s="89"/>
      <c r="R21" s="90"/>
    </row>
    <row r="22" spans="2:18" ht="23.15" customHeight="1" x14ac:dyDescent="0.45">
      <c r="B22" s="76">
        <v>23191</v>
      </c>
      <c r="C22" s="77">
        <f>VLOOKUP(B22,'[1]MAESTRA NO TOCAR'!A:B,2,0)</f>
        <v>310287</v>
      </c>
      <c r="D22" s="86" t="str">
        <f>VLOOKUP(B22,'[1]MAESTRA NO TOCAR'!A:C,3,0)</f>
        <v>CATGUT CROMADO 4-0 RB-1 REF U203T  70CM MARRON</v>
      </c>
      <c r="E22" s="87"/>
      <c r="F22" s="88"/>
      <c r="G22" s="89"/>
      <c r="H22" s="89"/>
      <c r="I22" s="90"/>
      <c r="K22" s="76">
        <v>23313</v>
      </c>
      <c r="L22" s="77">
        <f>VLOOKUP(K22,'[1]MAESTRA NO TOCAR'!A:B,2,0)</f>
        <v>301542</v>
      </c>
      <c r="M22" s="104" t="str">
        <f>VLOOKUP(K22,'[1]MAESTRA NO TOCAR'!A:C,3,0)</f>
        <v>VICRYL 4-0 RB-1 70CM R REF J304H 70CM VIOLETA</v>
      </c>
      <c r="N22" s="105"/>
      <c r="O22" s="88"/>
      <c r="P22" s="89"/>
      <c r="Q22" s="89"/>
      <c r="R22" s="90"/>
    </row>
    <row r="23" spans="2:18" ht="23.15" customHeight="1" x14ac:dyDescent="0.45">
      <c r="B23" s="76">
        <v>23190</v>
      </c>
      <c r="C23" s="77">
        <f>VLOOKUP(B23,'[1]MAESTRA NO TOCAR'!A:B,2,0)</f>
        <v>301274</v>
      </c>
      <c r="D23" s="86" t="str">
        <f>VLOOKUP(B23,'[1]MAESTRA NO TOCAR'!A:C,3,0)</f>
        <v>CATGUT CROMADO 4-0 SH 7 REF G121T 70CM MARRON</v>
      </c>
      <c r="E23" s="87"/>
      <c r="F23" s="88"/>
      <c r="G23" s="89"/>
      <c r="H23" s="89"/>
      <c r="I23" s="90"/>
      <c r="K23" s="76">
        <v>59933</v>
      </c>
      <c r="L23" s="77">
        <f>VLOOKUP(K23,'[1]MAESTRA NO TOCAR'!A:B,2,0)</f>
        <v>316836</v>
      </c>
      <c r="M23" s="104" t="str">
        <f>VLOOKUP(K23,'[1]MAESTRA NO TOCAR'!A:C,3,0)</f>
        <v>VICRYL 4-0 RB-1 REF XYVCP304H 70CM VIOLETA</v>
      </c>
      <c r="N23" s="105"/>
      <c r="O23" s="88"/>
      <c r="P23" s="89"/>
      <c r="Q23" s="89"/>
      <c r="R23" s="90"/>
    </row>
    <row r="24" spans="2:18" ht="23.15" customHeight="1" x14ac:dyDescent="0.45">
      <c r="B24" s="76">
        <v>23192</v>
      </c>
      <c r="C24" s="77">
        <f>VLOOKUP(B24,'[1]MAESTRA NO TOCAR'!A:B,2,0)</f>
        <v>301276</v>
      </c>
      <c r="D24" s="86" t="str">
        <f>VLOOKUP(B24,'[1]MAESTRA NO TOCAR'!A:C,3,0)</f>
        <v>CATGUT CROMADO 5-0 RB-1 REF U202T 70CM MARRON</v>
      </c>
      <c r="E24" s="87"/>
      <c r="F24" s="88"/>
      <c r="G24" s="89"/>
      <c r="H24" s="89"/>
      <c r="I24" s="90"/>
      <c r="K24" s="76">
        <v>131781</v>
      </c>
      <c r="L24" s="77">
        <f>VLOOKUP(K24,'[1]MAESTRA NO TOCAR'!A:B,2,0)</f>
        <v>0</v>
      </c>
      <c r="M24" s="104" t="str">
        <f>VLOOKUP(K24,'[1]MAESTRA NO TOCAR'!A:C,3,0)</f>
        <v>VICRYL 4-0 SH PLUS ANTIBACT REF VCP315H 70CM</v>
      </c>
      <c r="N24" s="105"/>
      <c r="O24" s="88"/>
      <c r="P24" s="89"/>
      <c r="Q24" s="89"/>
      <c r="R24" s="90"/>
    </row>
    <row r="25" spans="2:18" ht="23.15" customHeight="1" thickBot="1" x14ac:dyDescent="0.5">
      <c r="B25" s="91">
        <v>23195</v>
      </c>
      <c r="C25" s="92">
        <f>VLOOKUP(B25,'[1]MAESTRA NO TOCAR'!A:B,2,0)</f>
        <v>310289</v>
      </c>
      <c r="D25" s="93" t="str">
        <f>VLOOKUP(B25,'[1]MAESTRA NO TOCAR'!A:C,3,0)</f>
        <v>SUTURA CATGUT SIMPLE 3-0 S/A REF S102SH 150CM AMARILLO</v>
      </c>
      <c r="E25" s="94"/>
      <c r="F25" s="95"/>
      <c r="G25" s="96"/>
      <c r="H25" s="96"/>
      <c r="I25" s="97"/>
      <c r="K25" s="76">
        <v>79384</v>
      </c>
      <c r="L25" s="77">
        <f>VLOOKUP(K25,'[1]MAESTRA NO TOCAR'!A:B,2,0)</f>
        <v>334744</v>
      </c>
      <c r="M25" s="104" t="str">
        <f>VLOOKUP(K25,'[1]MAESTRA NO TOCAR'!A:C,3,0)</f>
        <v>VICRYL 5-0 P-1 REF VR9915G 45CM VIOLETA</v>
      </c>
      <c r="N25" s="105"/>
      <c r="O25" s="88"/>
      <c r="P25" s="89"/>
      <c r="Q25" s="89"/>
      <c r="R25" s="90"/>
    </row>
    <row r="26" spans="2:18" ht="23.15" customHeight="1" thickBot="1" x14ac:dyDescent="0.65">
      <c r="B26" s="98" t="s">
        <v>26</v>
      </c>
      <c r="C26" s="99"/>
      <c r="D26" s="99"/>
      <c r="E26" s="99"/>
      <c r="F26" s="74" t="s">
        <v>21</v>
      </c>
      <c r="G26" s="74" t="s">
        <v>22</v>
      </c>
      <c r="H26" s="74" t="s">
        <v>23</v>
      </c>
      <c r="I26" s="75" t="s">
        <v>24</v>
      </c>
      <c r="K26" s="76">
        <v>23317</v>
      </c>
      <c r="L26" s="77">
        <f>VLOOKUP(K26,'[1]MAESTRA NO TOCAR'!A:B,2,0)</f>
        <v>310323</v>
      </c>
      <c r="M26" s="104" t="str">
        <f>VLOOKUP(K26,'[1]MAESTRA NO TOCAR'!A:C,3,0)</f>
        <v>VICRYL 5-0 P-3 REF JP493G 45CM VIOLETA</v>
      </c>
      <c r="N26" s="105"/>
      <c r="O26" s="88"/>
      <c r="P26" s="89"/>
      <c r="Q26" s="89"/>
      <c r="R26" s="90"/>
    </row>
    <row r="27" spans="2:18" ht="23.15" customHeight="1" x14ac:dyDescent="0.45">
      <c r="B27" s="100">
        <v>22357</v>
      </c>
      <c r="C27" s="101">
        <f>VLOOKUP(B27,'[1]MAESTRA NO TOCAR'!A:B,2,0)</f>
        <v>300515</v>
      </c>
      <c r="D27" s="102" t="str">
        <f>VLOOKUP(B27,'[1]MAESTRA NO TOCAR'!A:C,3,0)</f>
        <v>SUTURA CUTANEA STERI STRIP REF 1546 SOB X 1 3M</v>
      </c>
      <c r="E27" s="103"/>
      <c r="F27" s="80"/>
      <c r="G27" s="81"/>
      <c r="H27" s="81"/>
      <c r="I27" s="82"/>
      <c r="K27" s="76">
        <v>59936</v>
      </c>
      <c r="L27" s="77">
        <f>VLOOKUP(K27,'[1]MAESTRA NO TOCAR'!A:B,2,0)</f>
        <v>316837</v>
      </c>
      <c r="M27" s="104" t="str">
        <f>VLOOKUP(K27,'[1]MAESTRA NO TOCAR'!A:C,3,0)</f>
        <v>VICRYL 5-0 RB-1 REF XYVCP303H 70CM VIOLETA</v>
      </c>
      <c r="N27" s="105"/>
      <c r="O27" s="88"/>
      <c r="P27" s="89"/>
      <c r="Q27" s="89"/>
      <c r="R27" s="90"/>
    </row>
    <row r="28" spans="2:18" ht="23.15" customHeight="1" thickBot="1" x14ac:dyDescent="0.5">
      <c r="B28" s="91">
        <v>22358</v>
      </c>
      <c r="C28" s="92">
        <f>VLOOKUP(B28,'[1]MAESTRA NO TOCAR'!A:B,2,0)</f>
        <v>300516</v>
      </c>
      <c r="D28" s="93" t="str">
        <f>VLOOKUP(B28,'[1]MAESTRA NO TOCAR'!A:C,3,0)</f>
        <v>SUTURA CUTANEA STERI STRIP REF 1547 SOB X 1 3M</v>
      </c>
      <c r="E28" s="94"/>
      <c r="F28" s="95"/>
      <c r="G28" s="96"/>
      <c r="H28" s="96"/>
      <c r="I28" s="97"/>
      <c r="K28" s="76">
        <v>23319</v>
      </c>
      <c r="L28" s="77">
        <f>VLOOKUP(K28,'[1]MAESTRA NO TOCAR'!A:B,2,0)</f>
        <v>310324</v>
      </c>
      <c r="M28" s="104" t="str">
        <f>VLOOKUP(K28,'[1]MAESTRA NO TOCAR'!A:C,3,0)</f>
        <v>VICRYL 6-0 P-3 45CM REF REF JP492G 45CM VIOLETA</v>
      </c>
      <c r="N28" s="105"/>
      <c r="O28" s="88"/>
      <c r="P28" s="89"/>
      <c r="Q28" s="89"/>
      <c r="R28" s="90"/>
    </row>
    <row r="29" spans="2:18" ht="23.15" customHeight="1" thickBot="1" x14ac:dyDescent="0.65">
      <c r="B29" s="98" t="s">
        <v>27</v>
      </c>
      <c r="C29" s="99"/>
      <c r="D29" s="99"/>
      <c r="E29" s="99"/>
      <c r="F29" s="74" t="s">
        <v>21</v>
      </c>
      <c r="G29" s="74" t="s">
        <v>22</v>
      </c>
      <c r="H29" s="74" t="s">
        <v>23</v>
      </c>
      <c r="I29" s="75" t="s">
        <v>24</v>
      </c>
      <c r="K29" s="76">
        <v>87990</v>
      </c>
      <c r="L29" s="77">
        <f>VLOOKUP(K29,'[1]MAESTRA NO TOCAR'!A:B,2,0)</f>
        <v>349771</v>
      </c>
      <c r="M29" s="104" t="str">
        <f>VLOOKUP(K29,'[1]MAESTRA NO TOCAR'!A:C,3,0)</f>
        <v>VICRYL 6-0 RB-1 REF J302H 70CM</v>
      </c>
      <c r="N29" s="105"/>
      <c r="O29" s="88"/>
      <c r="P29" s="89"/>
      <c r="Q29" s="89"/>
      <c r="R29" s="90"/>
    </row>
    <row r="30" spans="2:18" ht="23.15" customHeight="1" x14ac:dyDescent="0.45">
      <c r="B30" s="100">
        <v>23210</v>
      </c>
      <c r="C30" s="101">
        <f>VLOOKUP(B30,'[1]MAESTRA NO TOCAR'!A:B,2,0)</f>
        <v>310292</v>
      </c>
      <c r="D30" s="102" t="str">
        <f>VLOOKUP(B30,'[1]MAESTRA NO TOCAR'!A:C,3,0)</f>
        <v>ETHIBOND EXCEL 0 CT-1 REF B424H 75 CM VERDE</v>
      </c>
      <c r="E30" s="103"/>
      <c r="F30" s="80"/>
      <c r="G30" s="81"/>
      <c r="H30" s="81"/>
      <c r="I30" s="82"/>
      <c r="K30" s="76">
        <v>23321</v>
      </c>
      <c r="L30" s="77">
        <f>VLOOKUP(K30,'[1]MAESTRA NO TOCAR'!A:B,2,0)</f>
        <v>310325</v>
      </c>
      <c r="M30" s="104" t="str">
        <f>VLOOKUP(K30,'[1]MAESTRA NO TOCAR'!A:C,3,0)</f>
        <v>VICRYL 7-0 (2)TG140-8 REF J546G 45CM VIOLETA</v>
      </c>
      <c r="N30" s="105"/>
      <c r="O30" s="88"/>
      <c r="P30" s="89"/>
      <c r="Q30" s="89"/>
      <c r="R30" s="90"/>
    </row>
    <row r="31" spans="2:18" ht="23.15" customHeight="1" x14ac:dyDescent="0.45">
      <c r="B31" s="76">
        <v>23211</v>
      </c>
      <c r="C31" s="77">
        <f>VLOOKUP(B31,'[1]MAESTRA NO TOCAR'!A:B,2,0)</f>
        <v>310293</v>
      </c>
      <c r="D31" s="86" t="str">
        <f>VLOOKUP(B31,'[1]MAESTRA NO TOCAR'!A:C,3,0)</f>
        <v>ETHIBOND EXCEL 0 CT-2 7 REF B412H 75 CM VERDE</v>
      </c>
      <c r="E31" s="87"/>
      <c r="F31" s="88"/>
      <c r="G31" s="89"/>
      <c r="H31" s="89"/>
      <c r="I31" s="90"/>
      <c r="K31" s="91">
        <v>144387</v>
      </c>
      <c r="L31" s="92">
        <f>VLOOKUP(K31,'[1]MAESTRA NO TOCAR'!A:B,2,0)</f>
        <v>352727</v>
      </c>
      <c r="M31" s="93" t="str">
        <f>VLOOKUP(K31,'[1]MAESTRA NO TOCAR'!A:C,3,0)</f>
        <v>VICRYL REF VKMM 6 PULG X 6 PULG (15X15CM)</v>
      </c>
      <c r="N31" s="94"/>
      <c r="O31" s="88"/>
      <c r="P31" s="89"/>
      <c r="Q31" s="89"/>
      <c r="R31" s="90"/>
    </row>
    <row r="32" spans="2:18" ht="23.15" customHeight="1" x14ac:dyDescent="0.45">
      <c r="B32" s="76">
        <v>23212</v>
      </c>
      <c r="C32" s="77">
        <f>VLOOKUP(B32,'[1]MAESTRA NO TOCAR'!A:B,2,0)</f>
        <v>310294</v>
      </c>
      <c r="D32" s="86" t="str">
        <f>VLOOKUP(B32,'[1]MAESTRA NO TOCAR'!A:C,3,0)</f>
        <v>ETHIBOND EXCEL 2-0 CT-2 REF B411H 75 CM VERDE</v>
      </c>
      <c r="E32" s="87"/>
      <c r="F32" s="88"/>
      <c r="G32" s="89"/>
      <c r="H32" s="89"/>
      <c r="I32" s="90"/>
      <c r="K32" s="91">
        <v>119971</v>
      </c>
      <c r="L32" s="92">
        <f>VLOOKUP(K32,'[1]MAESTRA NO TOCAR'!A:B,2,0)</f>
        <v>353208</v>
      </c>
      <c r="M32" s="93" t="str">
        <f>VLOOKUP(K32,'[1]MAESTRA NO TOCAR'!A:C,3,0)</f>
        <v xml:space="preserve">VYCRYL RAPID REF VR2140G CAJ X 12   4 </v>
      </c>
      <c r="N32" s="94"/>
      <c r="O32" s="88"/>
      <c r="P32" s="89"/>
      <c r="Q32" s="89"/>
      <c r="R32" s="90"/>
    </row>
    <row r="33" spans="2:18" ht="23.15" customHeight="1" thickBot="1" x14ac:dyDescent="0.5">
      <c r="B33" s="91">
        <v>30116</v>
      </c>
      <c r="C33" s="92">
        <f>VLOOKUP(B33,'[1]MAESTRA NO TOCAR'!A:B,2,0)</f>
        <v>310575</v>
      </c>
      <c r="D33" s="93" t="str">
        <f>VLOOKUP(B33,'[1]MAESTRA NO TOCAR'!A:C,3,0)</f>
        <v>ETHIBOND EXCEL 5 V-40 REF MB46G 4X75 CM VERDE</v>
      </c>
      <c r="E33" s="94"/>
      <c r="F33" s="95"/>
      <c r="G33" s="96"/>
      <c r="H33" s="96"/>
      <c r="I33" s="97"/>
      <c r="K33" s="91"/>
      <c r="L33" s="92"/>
      <c r="M33" s="93"/>
      <c r="N33" s="94"/>
      <c r="O33" s="95"/>
      <c r="P33" s="96"/>
      <c r="Q33" s="96"/>
      <c r="R33" s="97"/>
    </row>
    <row r="34" spans="2:18" ht="23.15" customHeight="1" thickBot="1" x14ac:dyDescent="0.65">
      <c r="B34" s="98" t="s">
        <v>28</v>
      </c>
      <c r="C34" s="99"/>
      <c r="D34" s="99"/>
      <c r="E34" s="99"/>
      <c r="F34" s="74" t="s">
        <v>21</v>
      </c>
      <c r="G34" s="74" t="s">
        <v>22</v>
      </c>
      <c r="H34" s="74" t="s">
        <v>23</v>
      </c>
      <c r="I34" s="75" t="s">
        <v>24</v>
      </c>
      <c r="K34" s="98" t="s">
        <v>29</v>
      </c>
      <c r="L34" s="99"/>
      <c r="M34" s="99"/>
      <c r="N34" s="99"/>
      <c r="O34" s="74" t="s">
        <v>21</v>
      </c>
      <c r="P34" s="74" t="s">
        <v>22</v>
      </c>
      <c r="Q34" s="74" t="s">
        <v>23</v>
      </c>
      <c r="R34" s="75" t="s">
        <v>24</v>
      </c>
    </row>
    <row r="35" spans="2:18" ht="23.15" customHeight="1" x14ac:dyDescent="0.45">
      <c r="B35" s="100">
        <v>23220</v>
      </c>
      <c r="C35" s="101">
        <f>VLOOKUP(B35,'[1]MAESTRA NO TOCAR'!A:B,2,0)</f>
        <v>301350</v>
      </c>
      <c r="D35" s="102" t="str">
        <f>VLOOKUP(B35,'[1]MAESTRA NO TOCAR'!A:C,3,0)</f>
        <v>ETHILON 3-0 PS-1 REF P1663T 45CM NEGRO</v>
      </c>
      <c r="E35" s="103"/>
      <c r="F35" s="80"/>
      <c r="G35" s="81"/>
      <c r="H35" s="81"/>
      <c r="I35" s="82"/>
      <c r="K35" s="84">
        <v>63249</v>
      </c>
      <c r="L35" s="85">
        <f>VLOOKUP(K35,'[1]MAESTRA NO TOCAR'!A:B,2,0)</f>
        <v>317570</v>
      </c>
      <c r="M35" s="78" t="str">
        <f>VLOOKUP(K35,'[1]MAESTRA NO TOCAR'!A:C,3,0)</f>
        <v>MONOCRYL PLUS 3-0 PS-2 REF MCP427H 70 CM</v>
      </c>
      <c r="N35" s="79"/>
      <c r="O35" s="80"/>
      <c r="P35" s="81"/>
      <c r="Q35" s="81"/>
      <c r="R35" s="82"/>
    </row>
    <row r="36" spans="2:18" ht="23.15" customHeight="1" x14ac:dyDescent="0.45">
      <c r="B36" s="76">
        <v>23222</v>
      </c>
      <c r="C36" s="77">
        <f>VLOOKUP(B36,'[1]MAESTRA NO TOCAR'!A:B,2,0)</f>
        <v>301353</v>
      </c>
      <c r="D36" s="86" t="str">
        <f>VLOOKUP(B36,'[1]MAESTRA NO TOCAR'!A:C,3,0)</f>
        <v>ETHILON 4-0 PS-2 REF P1667T  45CM NEGRO</v>
      </c>
      <c r="E36" s="87"/>
      <c r="F36" s="88"/>
      <c r="G36" s="89"/>
      <c r="H36" s="89"/>
      <c r="I36" s="90"/>
      <c r="K36" s="76">
        <v>63248</v>
      </c>
      <c r="L36" s="77">
        <f>VLOOKUP(K36,'[1]MAESTRA NO TOCAR'!A:B,2,0)</f>
        <v>317571</v>
      </c>
      <c r="M36" s="86" t="str">
        <f>VLOOKUP(K36,'[1]MAESTRA NO TOCAR'!A:C,3,0)</f>
        <v>MONOCRYL PLUS 4-0 PS-2 REF MCP496G 45 CM</v>
      </c>
      <c r="N36" s="87"/>
      <c r="O36" s="88"/>
      <c r="P36" s="89"/>
      <c r="Q36" s="89"/>
      <c r="R36" s="90"/>
    </row>
    <row r="37" spans="2:18" ht="23.15" customHeight="1" thickBot="1" x14ac:dyDescent="0.5">
      <c r="B37" s="76">
        <v>23224</v>
      </c>
      <c r="C37" s="77">
        <f>VLOOKUP(B37,'[1]MAESTRA NO TOCAR'!A:B,2,0)</f>
        <v>301354</v>
      </c>
      <c r="D37" s="86" t="str">
        <f>VLOOKUP(B37,'[1]MAESTRA NO TOCAR'!A:C,3,0)</f>
        <v>ETHILON 5/0 45CM NEGRO P3 REF P698T</v>
      </c>
      <c r="E37" s="87"/>
      <c r="F37" s="88"/>
      <c r="G37" s="89"/>
      <c r="H37" s="89"/>
      <c r="I37" s="90"/>
      <c r="K37" s="91">
        <v>78591</v>
      </c>
      <c r="L37" s="92">
        <f>VLOOKUP(K37,'[1]MAESTRA NO TOCAR'!A:B,2,0)</f>
        <v>317583</v>
      </c>
      <c r="M37" s="93" t="str">
        <f>VLOOKUP(K37,'[1]MAESTRA NO TOCAR'!A:C,3,0)</f>
        <v>MONOCRYL PLUS 5-0 P-1 REF MCP490G 45 CM</v>
      </c>
      <c r="N37" s="94"/>
      <c r="O37" s="95"/>
      <c r="P37" s="96"/>
      <c r="Q37" s="96"/>
      <c r="R37" s="97"/>
    </row>
    <row r="38" spans="2:18" ht="23.15" customHeight="1" thickBot="1" x14ac:dyDescent="0.65">
      <c r="B38" s="76">
        <v>23225</v>
      </c>
      <c r="C38" s="77">
        <f>VLOOKUP(B38,'[1]MAESTRA NO TOCAR'!A:B,2,0)</f>
        <v>301356</v>
      </c>
      <c r="D38" s="86" t="str">
        <f>VLOOKUP(B38,'[1]MAESTRA NO TOCAR'!A:C,3,0)</f>
        <v>ETHILON 5-0 PS-2 REF P1666T  45CM NEGRO</v>
      </c>
      <c r="E38" s="87"/>
      <c r="F38" s="88"/>
      <c r="G38" s="89"/>
      <c r="H38" s="89"/>
      <c r="I38" s="90"/>
      <c r="K38" s="98" t="s">
        <v>30</v>
      </c>
      <c r="L38" s="99"/>
      <c r="M38" s="99"/>
      <c r="N38" s="99"/>
      <c r="O38" s="74" t="s">
        <v>21</v>
      </c>
      <c r="P38" s="74" t="s">
        <v>22</v>
      </c>
      <c r="Q38" s="74" t="s">
        <v>23</v>
      </c>
      <c r="R38" s="75" t="s">
        <v>24</v>
      </c>
    </row>
    <row r="39" spans="2:18" ht="23.15" customHeight="1" x14ac:dyDescent="0.45">
      <c r="B39" s="76">
        <v>26592</v>
      </c>
      <c r="C39" s="77">
        <f>VLOOKUP(B39,'[1]MAESTRA NO TOCAR'!A:B,2,0)</f>
        <v>301359</v>
      </c>
      <c r="D39" s="86" t="str">
        <f>VLOOKUP(B39,'[1]MAESTRA NO TOCAR'!A:C,3,0)</f>
        <v>ETHILON 8-0 BV130-5 REF W2808  13CM NEGRO</v>
      </c>
      <c r="E39" s="87"/>
      <c r="F39" s="88"/>
      <c r="G39" s="89"/>
      <c r="H39" s="89"/>
      <c r="I39" s="90"/>
      <c r="K39" s="100">
        <v>78602</v>
      </c>
      <c r="L39" s="101">
        <f>VLOOKUP(K39,'[1]MAESTRA NO TOCAR'!A:B,2,2)</f>
        <v>317598</v>
      </c>
      <c r="M39" s="102" t="str">
        <f>VLOOKUP(K39,'[1]MAESTRA NO TOCAR'!A:C,3,0)</f>
        <v>PDS II PLUS 0 CT-1 REF PDP340H 70 CM</v>
      </c>
      <c r="N39" s="103"/>
      <c r="O39" s="106"/>
      <c r="P39" s="81"/>
      <c r="Q39" s="81"/>
      <c r="R39" s="82"/>
    </row>
    <row r="40" spans="2:18" ht="23.15" customHeight="1" x14ac:dyDescent="0.45">
      <c r="B40" s="76">
        <v>23228</v>
      </c>
      <c r="C40" s="77">
        <f>VLOOKUP(B40,'[1]MAESTRA NO TOCAR'!A:B,2,0)</f>
        <v>301360</v>
      </c>
      <c r="D40" s="86" t="str">
        <f>VLOOKUP(B40,'[1]MAESTRA NO TOCAR'!A:C,3,0)</f>
        <v>ETHILON 9-0 BV130-4 13 REF W2813 13CM NEGRO</v>
      </c>
      <c r="E40" s="87"/>
      <c r="F40" s="88"/>
      <c r="G40" s="89"/>
      <c r="H40" s="89"/>
      <c r="I40" s="90"/>
      <c r="K40" s="76">
        <v>31479</v>
      </c>
      <c r="L40" s="77">
        <f>VLOOKUP(K40,'[1]MAESTRA NO TOCAR'!A:B,2,2)</f>
        <v>310325</v>
      </c>
      <c r="M40" s="86" t="str">
        <f>VLOOKUP(K40,'[1]MAESTRA NO TOCAR'!A:C,3,0)</f>
        <v>PDS II 2-0 SH REF Z317H 70 CM</v>
      </c>
      <c r="N40" s="87"/>
      <c r="O40" s="107"/>
      <c r="P40" s="89"/>
      <c r="Q40" s="89"/>
      <c r="R40" s="90"/>
    </row>
    <row r="41" spans="2:18" ht="23.15" customHeight="1" thickBot="1" x14ac:dyDescent="0.5">
      <c r="B41" s="108">
        <v>31496</v>
      </c>
      <c r="C41" s="77">
        <f>VLOOKUP(B41,'[1]MAESTRA NO TOCAR'!A:B,2,0)</f>
        <v>301361</v>
      </c>
      <c r="D41" s="86" t="str">
        <f>VLOOKUP(B41,'[1]MAESTRA NO TOCAR'!A:C,3,0)</f>
        <v>ETHILON 10-0 BV130-5 REF W2810  13CM NEGRO</v>
      </c>
      <c r="E41" s="87"/>
      <c r="F41" s="95"/>
      <c r="G41" s="96"/>
      <c r="H41" s="96"/>
      <c r="I41" s="97"/>
      <c r="K41" s="108">
        <v>65925</v>
      </c>
      <c r="L41" s="77">
        <f>VLOOKUP(K41,'[1]MAESTRA NO TOCAR'!A:B,2,2)</f>
        <v>317598</v>
      </c>
      <c r="M41" s="86" t="str">
        <f>VLOOKUP(K41,'[1]MAESTRA NO TOCAR'!A:C,3,0)</f>
        <v>PDS II 4-0 (2)RB-1 REF W9109H 90 CM</v>
      </c>
      <c r="N41" s="87"/>
      <c r="O41" s="107"/>
      <c r="P41" s="89"/>
      <c r="Q41" s="89"/>
      <c r="R41" s="90"/>
    </row>
    <row r="42" spans="2:18" ht="23.15" customHeight="1" thickBot="1" x14ac:dyDescent="0.65">
      <c r="B42" s="98" t="s">
        <v>31</v>
      </c>
      <c r="C42" s="99"/>
      <c r="D42" s="99"/>
      <c r="E42" s="99"/>
      <c r="F42" s="74" t="s">
        <v>21</v>
      </c>
      <c r="G42" s="74" t="s">
        <v>22</v>
      </c>
      <c r="H42" s="74" t="s">
        <v>23</v>
      </c>
      <c r="I42" s="75" t="s">
        <v>24</v>
      </c>
      <c r="K42" s="108">
        <v>118788</v>
      </c>
      <c r="L42" s="77">
        <f>VLOOKUP(K42,'[1]MAESTRA NO TOCAR'!A:B,2,2)</f>
        <v>337084</v>
      </c>
      <c r="M42" s="86" t="str">
        <f>VLOOKUP(K42,'[1]MAESTRA NO TOCAR'!A:C,3,0)</f>
        <v>PDS II  5-0 PC-3 REF Z844G 45CM</v>
      </c>
      <c r="N42" s="87"/>
      <c r="O42" s="107"/>
      <c r="P42" s="89"/>
      <c r="Q42" s="89"/>
      <c r="R42" s="90"/>
    </row>
    <row r="43" spans="2:18" ht="23.15" customHeight="1" thickBot="1" x14ac:dyDescent="0.5">
      <c r="B43" s="100">
        <v>23257</v>
      </c>
      <c r="C43" s="101">
        <f>VLOOKUP(B43,'[1]MAESTRA NO TOCAR'!A:B,2,0)</f>
        <v>310310</v>
      </c>
      <c r="D43" s="109" t="str">
        <f>VLOOKUP(B43,'[1]MAESTRA NO TOCAR'!A:C,3,0)</f>
        <v>PROLENE 0 CT-1 75CM REF REF 8424T 75CM AZUL</v>
      </c>
      <c r="E43" s="110"/>
      <c r="F43" s="80"/>
      <c r="G43" s="81"/>
      <c r="H43" s="81"/>
      <c r="I43" s="82"/>
      <c r="K43" s="111">
        <v>65924</v>
      </c>
      <c r="L43" s="92">
        <f>VLOOKUP(K43,'[1]MAESTRA NO TOCAR'!A:B,2,2)</f>
        <v>317598</v>
      </c>
      <c r="M43" s="93" t="str">
        <f>VLOOKUP(K43,'[1]MAESTRA NO TOCAR'!A:C,3,0)</f>
        <v>PDS II 5-0 (2)RB-1 REF W9108H 90 CM</v>
      </c>
      <c r="N43" s="94"/>
      <c r="O43" s="112"/>
      <c r="P43" s="96"/>
      <c r="Q43" s="96"/>
      <c r="R43" s="97"/>
    </row>
    <row r="44" spans="2:18" ht="23.15" customHeight="1" thickBot="1" x14ac:dyDescent="0.65">
      <c r="B44" s="76">
        <v>23258</v>
      </c>
      <c r="C44" s="77">
        <f>VLOOKUP(B44,'[1]MAESTRA NO TOCAR'!A:B,2,0)</f>
        <v>301485</v>
      </c>
      <c r="D44" s="104" t="str">
        <f>VLOOKUP(B44,'[1]MAESTRA NO TOCAR'!A:C,3,0)</f>
        <v>PROLENE 0 CT-2 75CM REF REF 8412T 75CM AZUL</v>
      </c>
      <c r="E44" s="105"/>
      <c r="F44" s="88"/>
      <c r="G44" s="89"/>
      <c r="H44" s="89"/>
      <c r="I44" s="90"/>
      <c r="K44" s="98" t="s">
        <v>32</v>
      </c>
      <c r="L44" s="99"/>
      <c r="M44" s="99"/>
      <c r="N44" s="99"/>
      <c r="O44" s="74" t="s">
        <v>21</v>
      </c>
      <c r="P44" s="74" t="s">
        <v>22</v>
      </c>
      <c r="Q44" s="74" t="s">
        <v>23</v>
      </c>
      <c r="R44" s="75" t="s">
        <v>24</v>
      </c>
    </row>
    <row r="45" spans="2:18" ht="23.15" customHeight="1" x14ac:dyDescent="0.45">
      <c r="B45" s="76">
        <v>23259</v>
      </c>
      <c r="C45" s="77">
        <f>VLOOKUP(B45,'[1]MAESTRA NO TOCAR'!A:B,2,0)</f>
        <v>301455</v>
      </c>
      <c r="D45" s="104" t="str">
        <f>VLOOKUP(B45,'[1]MAESTRA NO TOCAR'!A:C,3,0)</f>
        <v>PROLENE 1 CT-1 REF 8425H 75CM AZUL</v>
      </c>
      <c r="E45" s="105"/>
      <c r="F45" s="88"/>
      <c r="G45" s="89"/>
      <c r="H45" s="89"/>
      <c r="I45" s="90"/>
      <c r="K45" s="100">
        <v>25840</v>
      </c>
      <c r="L45" s="101">
        <f>VLOOKUP(K45,'[1]MAESTRA NO TOCAR'!A:B,2,0)</f>
        <v>300491</v>
      </c>
      <c r="M45" s="102" t="str">
        <f>VLOOKUP(K45,'[1]MAESTRA NO TOCAR'!A:C,3,0)</f>
        <v>BACTIGRAS REF 7456 (5CM X 5CM)</v>
      </c>
      <c r="N45" s="103"/>
      <c r="O45" s="106"/>
      <c r="P45" s="81"/>
      <c r="Q45" s="81"/>
      <c r="R45" s="82"/>
    </row>
    <row r="46" spans="2:18" ht="23.15" customHeight="1" x14ac:dyDescent="0.45">
      <c r="B46" s="76">
        <v>23260</v>
      </c>
      <c r="C46" s="77">
        <f>VLOOKUP(B46,'[1]MAESTRA NO TOCAR'!A:B,2,0)</f>
        <v>301457</v>
      </c>
      <c r="D46" s="104" t="str">
        <f>VLOOKUP(B46,'[1]MAESTRA NO TOCAR'!A:C,3,0)</f>
        <v>PROLENE 2-0 CT-2 REF 8411T 75CM AZUL</v>
      </c>
      <c r="E46" s="105"/>
      <c r="F46" s="88"/>
      <c r="G46" s="89"/>
      <c r="H46" s="89"/>
      <c r="I46" s="90"/>
      <c r="K46" s="76">
        <v>25857</v>
      </c>
      <c r="L46" s="77">
        <f>VLOOKUP(K46,'[1]MAESTRA NO TOCAR'!A:B,2,0)</f>
        <v>300489</v>
      </c>
      <c r="M46" s="86" t="str">
        <f>VLOOKUP(K46,'[1]MAESTRA NO TOCAR'!A:C,3,0)</f>
        <v>BACTIGRAS REF 7457 (10CM X 10CM)</v>
      </c>
      <c r="N46" s="87"/>
      <c r="O46" s="107"/>
      <c r="P46" s="89"/>
      <c r="Q46" s="89"/>
      <c r="R46" s="90"/>
    </row>
    <row r="47" spans="2:18" ht="23.15" customHeight="1" x14ac:dyDescent="0.45">
      <c r="B47" s="76">
        <v>23261</v>
      </c>
      <c r="C47" s="77">
        <f>VLOOKUP(B47,'[1]MAESTRA NO TOCAR'!A:B,2,0)</f>
        <v>301459</v>
      </c>
      <c r="D47" s="104" t="str">
        <f>VLOOKUP(B47,'[1]MAESTRA NO TOCAR'!A:C,3,0)</f>
        <v>PROLENE 2-0 KS 75CM REF REF 8623H 75CM AZUL</v>
      </c>
      <c r="E47" s="105"/>
      <c r="F47" s="88"/>
      <c r="G47" s="89"/>
      <c r="H47" s="89"/>
      <c r="I47" s="90"/>
      <c r="K47" s="76">
        <v>25858</v>
      </c>
      <c r="L47" s="77">
        <f>VLOOKUP(K47,'[1]MAESTRA NO TOCAR'!A:B,2,0)</f>
        <v>300490</v>
      </c>
      <c r="M47" s="86" t="str">
        <f>VLOOKUP(K47,'[1]MAESTRA NO TOCAR'!A:C,3,0)</f>
        <v>BACTIGRAS REF 7461 (15CM X 20CM)</v>
      </c>
      <c r="N47" s="87"/>
      <c r="O47" s="107"/>
      <c r="P47" s="89"/>
      <c r="Q47" s="89"/>
      <c r="R47" s="90"/>
    </row>
    <row r="48" spans="2:18" ht="23.15" customHeight="1" x14ac:dyDescent="0.45">
      <c r="B48" s="76">
        <v>26627</v>
      </c>
      <c r="C48" s="77">
        <f>VLOOKUP(B48,'[1]MAESTRA NO TOCAR'!A:B,2,0)</f>
        <v>301469</v>
      </c>
      <c r="D48" s="104" t="str">
        <f>VLOOKUP(B48,'[1]MAESTRA NO TOCAR'!A:C,3,0)</f>
        <v>PROLENE 4-0 (2)RB-1 75 REF AT957T  75CM AZUL</v>
      </c>
      <c r="E48" s="105"/>
      <c r="F48" s="88"/>
      <c r="G48" s="89"/>
      <c r="H48" s="89"/>
      <c r="I48" s="90"/>
      <c r="K48" s="76">
        <v>109336</v>
      </c>
      <c r="L48" s="77">
        <f>VLOOKUP(K48,'[1]MAESTRA NO TOCAR'!A:B,2,0)</f>
        <v>357295</v>
      </c>
      <c r="M48" s="86" t="str">
        <f>VLOOKUP(K48,'[1]MAESTRA NO TOCAR'!A:C,3,0)</f>
        <v>APOSITO GASA Y ALGODON REF 4407 (12.5X22.5CM)</v>
      </c>
      <c r="N48" s="87"/>
      <c r="O48" s="107"/>
      <c r="P48" s="89"/>
      <c r="Q48" s="89"/>
      <c r="R48" s="90"/>
    </row>
    <row r="49" spans="2:18" ht="23.15" customHeight="1" x14ac:dyDescent="0.45">
      <c r="B49" s="76">
        <v>23273</v>
      </c>
      <c r="C49" s="77">
        <f>VLOOKUP(B49,'[1]MAESTRA NO TOCAR'!A:B,2,0)</f>
        <v>310315</v>
      </c>
      <c r="D49" s="104" t="str">
        <f>VLOOKUP(B49,'[1]MAESTRA NO TOCAR'!A:C,3,0)</f>
        <v>PROLENE 5-0 (2)RB-1 75C REF 9556T 75CM AZUL</v>
      </c>
      <c r="E49" s="105"/>
      <c r="F49" s="88"/>
      <c r="G49" s="89"/>
      <c r="H49" s="89"/>
      <c r="I49" s="90"/>
      <c r="K49" s="76">
        <v>109335</v>
      </c>
      <c r="L49" s="77">
        <f>VLOOKUP(K49,'[1]MAESTRA NO TOCAR'!A:B,2,0)</f>
        <v>346943</v>
      </c>
      <c r="M49" s="86" t="str">
        <f>VLOOKUP(K49,'[1]MAESTRA NO TOCAR'!A:C,3,0)</f>
        <v>APOSITO GASA Y ALGODON REF 4410 (20X40CM)</v>
      </c>
      <c r="N49" s="87"/>
      <c r="O49" s="107"/>
      <c r="P49" s="89"/>
      <c r="Q49" s="89"/>
      <c r="R49" s="90"/>
    </row>
    <row r="50" spans="2:18" ht="23.15" customHeight="1" x14ac:dyDescent="0.45">
      <c r="B50" s="76">
        <v>23270</v>
      </c>
      <c r="C50" s="77">
        <f>VLOOKUP(B50,'[1]MAESTRA NO TOCAR'!A:B,2,0)</f>
        <v>310314</v>
      </c>
      <c r="D50" s="104" t="str">
        <f>VLOOKUP(B50,'[1]MAESTRA NO TOCAR'!A:C,3,0)</f>
        <v>PROLENE 5-0 P-3 REF P8698T 45CM AZUL</v>
      </c>
      <c r="E50" s="105"/>
      <c r="F50" s="88"/>
      <c r="G50" s="89"/>
      <c r="H50" s="89"/>
      <c r="I50" s="90"/>
      <c r="K50" s="76">
        <v>54261</v>
      </c>
      <c r="L50" s="77">
        <f>VLOOKUP(K50,'[1]MAESTRA NO TOCAR'!A:B,2,0)</f>
        <v>319740</v>
      </c>
      <c r="M50" s="86" t="str">
        <f>VLOOKUP(K50,'[1]MAESTRA NO TOCAR'!A:C,3,0)</f>
        <v>APOSITO DE GASA ESTERIL REF 4416 (20CM X 80CM)</v>
      </c>
      <c r="N50" s="87"/>
      <c r="O50" s="107"/>
      <c r="P50" s="89"/>
      <c r="Q50" s="89"/>
      <c r="R50" s="90"/>
    </row>
    <row r="51" spans="2:18" ht="23.15" customHeight="1" x14ac:dyDescent="0.45">
      <c r="B51" s="76">
        <v>23271</v>
      </c>
      <c r="C51" s="77">
        <f>VLOOKUP(B51,'[1]MAESTRA NO TOCAR'!A:B,2,0)</f>
        <v>301476</v>
      </c>
      <c r="D51" s="104" t="str">
        <f>VLOOKUP(B51,'[1]MAESTRA NO TOCAR'!A:C,3,0)</f>
        <v>PROLENE 5-0 PS-2 REF P8686T 45CM AZUL</v>
      </c>
      <c r="E51" s="105"/>
      <c r="F51" s="113"/>
      <c r="G51" s="89"/>
      <c r="H51" s="89"/>
      <c r="I51" s="90"/>
      <c r="K51" s="76">
        <v>25850</v>
      </c>
      <c r="L51" s="77">
        <f>VLOOKUP(K51,'[1]MAESTRA NO TOCAR'!A:B,2,0)</f>
        <v>300508</v>
      </c>
      <c r="M51" s="86" t="str">
        <f>VLOOKUP(K51,'[1]MAESTRA NO TOCAR'!A:C,3,0)</f>
        <v>APOSITO OPSITE POST-OP REF 66000712(15CM X 8CM)</v>
      </c>
      <c r="N51" s="87"/>
      <c r="O51" s="107"/>
      <c r="P51" s="89"/>
      <c r="Q51" s="89"/>
      <c r="R51" s="90"/>
    </row>
    <row r="52" spans="2:18" ht="23.15" customHeight="1" x14ac:dyDescent="0.45">
      <c r="B52" s="76">
        <v>23275</v>
      </c>
      <c r="C52" s="77">
        <f>VLOOKUP(B52,'[1]MAESTRA NO TOCAR'!A:B,2,0)</f>
        <v>310316</v>
      </c>
      <c r="D52" s="104" t="str">
        <f>VLOOKUP(B52,'[1]MAESTRA NO TOCAR'!A:C,3,0)</f>
        <v>PROLENE 6-0 (2)C-1 REF 8726T 60CM AZUL</v>
      </c>
      <c r="E52" s="105"/>
      <c r="F52" s="88"/>
      <c r="G52" s="89"/>
      <c r="H52" s="89"/>
      <c r="I52" s="90"/>
      <c r="K52" s="76">
        <v>125613</v>
      </c>
      <c r="L52" s="77">
        <f>VLOOKUP(K52,'[1]MAESTRA NO TOCAR'!A:B,2,0)</f>
        <v>346695</v>
      </c>
      <c r="M52" s="86" t="str">
        <f>VLOOKUP(K52,'[1]MAESTRA NO TOCAR'!A:C,3,0)</f>
        <v>APOSITO REF 412009 AQUACEL 9X10CM</v>
      </c>
      <c r="N52" s="87"/>
      <c r="O52" s="107"/>
      <c r="P52" s="89"/>
      <c r="Q52" s="89"/>
      <c r="R52" s="90"/>
    </row>
    <row r="53" spans="2:18" ht="23.15" customHeight="1" x14ac:dyDescent="0.45">
      <c r="B53" s="76">
        <v>23274</v>
      </c>
      <c r="C53" s="77">
        <f>VLOOKUP(B53,'[1]MAESTRA NO TOCAR'!A:B,2,0)</f>
        <v>301480</v>
      </c>
      <c r="D53" s="104" t="str">
        <f>VLOOKUP(B53,'[1]MAESTRA NO TOCAR'!A:C,3,0)</f>
        <v>PROLENE 6-0 P-1 REF P8697T 45CM AZUL</v>
      </c>
      <c r="E53" s="105"/>
      <c r="F53" s="88"/>
      <c r="G53" s="89"/>
      <c r="H53" s="89"/>
      <c r="I53" s="90"/>
      <c r="K53" s="76">
        <v>125615</v>
      </c>
      <c r="L53" s="77">
        <f>VLOOKUP(K53,'[1]MAESTRA NO TOCAR'!A:B,2,0)</f>
        <v>346693</v>
      </c>
      <c r="M53" s="86" t="str">
        <f>VLOOKUP(K53,'[1]MAESTRA NO TOCAR'!A:C,3,0)</f>
        <v>APOSITO REF 412011 AQUACEL 9X25CM</v>
      </c>
      <c r="N53" s="87"/>
      <c r="O53" s="107"/>
      <c r="P53" s="89"/>
      <c r="Q53" s="89"/>
      <c r="R53" s="90"/>
    </row>
    <row r="54" spans="2:18" ht="23.15" customHeight="1" thickBot="1" x14ac:dyDescent="0.5">
      <c r="B54" s="76">
        <v>158516</v>
      </c>
      <c r="C54" s="77">
        <f>VLOOKUP(B54,'[1]MAESTRA NO TOCAR'!A:B,2,0)</f>
        <v>353759</v>
      </c>
      <c r="D54" s="86" t="str">
        <f>VLOOKUP(B54,'[1]MAESTRA NO TOCAR'!A:C,3,0)</f>
        <v>PROLENE 4-0 PS-2-45CM AZUL REF 8682T</v>
      </c>
      <c r="E54" s="87"/>
      <c r="F54" s="88"/>
      <c r="G54" s="89"/>
      <c r="H54" s="89"/>
      <c r="I54" s="90"/>
      <c r="K54" s="76">
        <v>125184</v>
      </c>
      <c r="L54" s="77">
        <f>VLOOKUP(K54,'[1]MAESTRA NO TOCAR'!A:B,2,0)</f>
        <v>350676</v>
      </c>
      <c r="M54" s="86" t="str">
        <f>VLOOKUP(K54,'[1]MAESTRA NO TOCAR'!A:C,3,0)</f>
        <v>APOSITO REF 420629 AQUACEL AG FOAM  21X21CM</v>
      </c>
      <c r="N54" s="87"/>
      <c r="O54" s="112"/>
      <c r="P54" s="96"/>
      <c r="Q54" s="96"/>
      <c r="R54" s="97"/>
    </row>
    <row r="55" spans="2:18" ht="23.15" customHeight="1" thickBot="1" x14ac:dyDescent="0.65">
      <c r="B55" s="91">
        <v>158515</v>
      </c>
      <c r="C55" s="92">
        <f>VLOOKUP(B55,'[1]MAESTRA NO TOCAR'!A:B,2,0)</f>
        <v>353758</v>
      </c>
      <c r="D55" s="93" t="str">
        <f>VLOOKUP(B55,'[1]MAESTRA NO TOCAR'!A:C,3,0)</f>
        <v>PROLENE 3-0 PS-1-45CM AZUL REF P8663T</v>
      </c>
      <c r="E55" s="94"/>
      <c r="F55" s="95"/>
      <c r="G55" s="96"/>
      <c r="H55" s="96"/>
      <c r="I55" s="97"/>
      <c r="K55" s="98" t="s">
        <v>33</v>
      </c>
      <c r="L55" s="99"/>
      <c r="M55" s="99"/>
      <c r="N55" s="99"/>
      <c r="O55" s="74" t="s">
        <v>21</v>
      </c>
      <c r="P55" s="74" t="s">
        <v>22</v>
      </c>
      <c r="Q55" s="74" t="s">
        <v>23</v>
      </c>
      <c r="R55" s="75" t="s">
        <v>24</v>
      </c>
    </row>
    <row r="56" spans="2:18" ht="23.15" customHeight="1" thickBot="1" x14ac:dyDescent="0.65">
      <c r="B56" s="98" t="s">
        <v>34</v>
      </c>
      <c r="C56" s="99"/>
      <c r="D56" s="99"/>
      <c r="E56" s="99"/>
      <c r="F56" s="74" t="s">
        <v>21</v>
      </c>
      <c r="G56" s="74" t="s">
        <v>22</v>
      </c>
      <c r="H56" s="74" t="s">
        <v>23</v>
      </c>
      <c r="I56" s="75" t="s">
        <v>24</v>
      </c>
      <c r="K56" s="76">
        <v>77986</v>
      </c>
      <c r="L56" s="77">
        <f>VLOOKUP(K56,'[1]MAESTRA NO TOCAR'!A:B,2,0)</f>
        <v>317254</v>
      </c>
      <c r="M56" s="86" t="str">
        <f>VLOOKUP(K56,'[1]MAESTRA NO TOCAR'!A:C,3,0)</f>
        <v>INTRODUCTOR ARTERIA 7FR X 11C REF PSI7F11038</v>
      </c>
      <c r="N56" s="87"/>
      <c r="O56" s="106"/>
      <c r="P56" s="81"/>
      <c r="Q56" s="81"/>
      <c r="R56" s="82"/>
    </row>
    <row r="57" spans="2:18" ht="23.15" customHeight="1" x14ac:dyDescent="0.45">
      <c r="B57" s="100">
        <v>23280</v>
      </c>
      <c r="C57" s="101">
        <f>VLOOKUP(B57,'[1]MAESTRA NO TOCAR'!A:B,2,0)</f>
        <v>301490</v>
      </c>
      <c r="D57" s="109" t="str">
        <f>VLOOKUP(B57,'[1]MAESTRA NO TOCAR'!A:C,3,0)</f>
        <v>SEDA 0 SH REF K834H 75CM NEGRA</v>
      </c>
      <c r="E57" s="110"/>
      <c r="F57" s="80"/>
      <c r="G57" s="81"/>
      <c r="H57" s="81"/>
      <c r="I57" s="82"/>
      <c r="K57" s="76">
        <v>137967</v>
      </c>
      <c r="L57" s="77">
        <f>VLOOKUP(K57,'[1]MAESTRA NO TOCAR'!A:B,2,0)</f>
        <v>0</v>
      </c>
      <c r="M57" s="114" t="str">
        <f>VLOOKUP(K57,'[1]MAESTRA NO TOCAR'!A:C,3,0)</f>
        <v>CATETER CLOSURE FAST REF CF7-7-100</v>
      </c>
      <c r="N57" s="115"/>
      <c r="O57" s="107"/>
      <c r="P57" s="89"/>
      <c r="Q57" s="89"/>
      <c r="R57" s="90"/>
    </row>
    <row r="58" spans="2:18" ht="23.15" customHeight="1" thickBot="1" x14ac:dyDescent="0.5">
      <c r="B58" s="76">
        <v>23284</v>
      </c>
      <c r="C58" s="77">
        <v>301495</v>
      </c>
      <c r="D58" s="104" t="str">
        <f>VLOOKUP(B58,'[1]MAESTRA NO TOCAR'!A:C,3,0)</f>
        <v>SEDA 2-0 KS 75CM REF 62 REF 623H 75CM NEGRA</v>
      </c>
      <c r="E58" s="105"/>
      <c r="F58" s="88"/>
      <c r="G58" s="89"/>
      <c r="H58" s="89"/>
      <c r="I58" s="90"/>
      <c r="K58" s="76">
        <v>49949</v>
      </c>
      <c r="L58" s="77">
        <f>VLOOKUP(K58,'[1]MAESTRA NO TOCAR'!A:B,2,0)</f>
        <v>310929</v>
      </c>
      <c r="M58" s="114" t="str">
        <f>VLOOKUP(K58,'[1]MAESTRA NO TOCAR'!A:C,3,0)</f>
        <v>SET HEMORROIDE REF PPH03 ETHICON  33MM</v>
      </c>
      <c r="N58" s="115"/>
      <c r="O58" s="112"/>
      <c r="P58" s="96"/>
      <c r="Q58" s="96"/>
      <c r="R58" s="97"/>
    </row>
    <row r="59" spans="2:18" ht="23.15" customHeight="1" thickBot="1" x14ac:dyDescent="0.65">
      <c r="B59" s="76">
        <v>23282</v>
      </c>
      <c r="C59" s="77">
        <v>310318</v>
      </c>
      <c r="D59" s="104" t="str">
        <f>VLOOKUP(B59,'[1]MAESTRA NO TOCAR'!A:C,3,0)</f>
        <v>SEDA 2-0 S/A 75CM REF S REF SA85T 75CM NEGRA</v>
      </c>
      <c r="E59" s="105"/>
      <c r="F59" s="88"/>
      <c r="G59" s="89"/>
      <c r="H59" s="89"/>
      <c r="I59" s="90"/>
      <c r="K59" s="98" t="s">
        <v>35</v>
      </c>
      <c r="L59" s="99"/>
      <c r="M59" s="99"/>
      <c r="N59" s="99"/>
      <c r="O59" s="74" t="s">
        <v>21</v>
      </c>
      <c r="P59" s="74" t="s">
        <v>22</v>
      </c>
      <c r="Q59" s="74" t="s">
        <v>23</v>
      </c>
      <c r="R59" s="75" t="s">
        <v>24</v>
      </c>
    </row>
    <row r="60" spans="2:18" ht="23.15" customHeight="1" x14ac:dyDescent="0.45">
      <c r="B60" s="76">
        <v>23285</v>
      </c>
      <c r="C60" s="77">
        <v>301497</v>
      </c>
      <c r="D60" s="86" t="str">
        <f>VLOOKUP(B60,'[1]MAESTRA NO TOCAR'!A:C,3,0)</f>
        <v>SEDA 2-0 SC-26 REF 185T 45CM NEGRA</v>
      </c>
      <c r="E60" s="87"/>
      <c r="F60" s="88"/>
      <c r="G60" s="89"/>
      <c r="H60" s="116"/>
      <c r="I60" s="117"/>
      <c r="K60" s="76">
        <v>96615</v>
      </c>
      <c r="L60" s="77">
        <f>VLOOKUP(K60,'[1]MAESTRA NO TOCAR'!A:B,2,0)</f>
        <v>320980</v>
      </c>
      <c r="M60" s="114" t="str">
        <f>VLOOKUP(K60,'[1]MAESTRA NO TOCAR'!A:C,3,0)</f>
        <v>RESERVORIO REF 1005 BOL X 1 PLASTIMEDICOS  100ML</v>
      </c>
      <c r="N60" s="115"/>
      <c r="O60" s="106"/>
      <c r="P60" s="81"/>
      <c r="Q60" s="81"/>
      <c r="R60" s="82"/>
    </row>
    <row r="61" spans="2:18" ht="23.15" customHeight="1" x14ac:dyDescent="0.45">
      <c r="B61" s="76">
        <v>23289</v>
      </c>
      <c r="C61" s="77">
        <v>301504</v>
      </c>
      <c r="D61" s="86" t="str">
        <f>VLOOKUP(B61,'[1]MAESTRA NO TOCAR'!A:C,3,0)</f>
        <v>SEDA 3-0 SC-24 45CM REF REF 184T 45CM NEGRA</v>
      </c>
      <c r="E61" s="87"/>
      <c r="F61" s="88"/>
      <c r="G61" s="89"/>
      <c r="H61" s="89"/>
      <c r="I61" s="90"/>
      <c r="K61" s="76">
        <v>96618</v>
      </c>
      <c r="L61" s="77">
        <f>VLOOKUP(K61,'[1]MAESTRA NO TOCAR'!A:B,2,0)</f>
        <v>320983</v>
      </c>
      <c r="M61" s="114" t="str">
        <f>VLOOKUP(K61,'[1]MAESTRA NO TOCAR'!A:C,3,0)</f>
        <v>DREN PLANO SILICONA REF 1004-D 10MM</v>
      </c>
      <c r="N61" s="115"/>
      <c r="O61" s="107"/>
      <c r="P61" s="89"/>
      <c r="Q61" s="89"/>
      <c r="R61" s="90"/>
    </row>
    <row r="62" spans="2:18" ht="23.15" customHeight="1" thickBot="1" x14ac:dyDescent="0.5">
      <c r="B62" s="91">
        <v>23295</v>
      </c>
      <c r="C62" s="92">
        <v>301510</v>
      </c>
      <c r="D62" s="93" t="str">
        <f>VLOOKUP(B62,'[1]MAESTRA NO TOCAR'!A:C,3,0)</f>
        <v>SEDA 4-0 SC-20 45CM REF REF 183T 45CM NEGRA</v>
      </c>
      <c r="E62" s="94"/>
      <c r="F62" s="95"/>
      <c r="G62" s="96"/>
      <c r="H62" s="96"/>
      <c r="I62" s="97"/>
      <c r="K62" s="76">
        <v>96616</v>
      </c>
      <c r="L62" s="77">
        <f>VLOOKUP(K62,'[1]MAESTRA NO TOCAR'!A:B,2,0)</f>
        <v>320981</v>
      </c>
      <c r="M62" s="114" t="str">
        <f>VLOOKUP(K62,'[1]MAESTRA NO TOCAR'!A:C,3,0)</f>
        <v>RESERVORIO REF 1006 BOL X 1 PLASTIMEDICOS  400ML</v>
      </c>
      <c r="N62" s="115"/>
      <c r="O62" s="112"/>
      <c r="P62" s="96"/>
      <c r="Q62" s="96"/>
      <c r="R62" s="97"/>
    </row>
    <row r="63" spans="2:18" ht="23.15" customHeight="1" thickBot="1" x14ac:dyDescent="0.65">
      <c r="B63" s="98" t="s">
        <v>36</v>
      </c>
      <c r="C63" s="99"/>
      <c r="D63" s="99"/>
      <c r="E63" s="99"/>
      <c r="F63" s="74" t="s">
        <v>21</v>
      </c>
      <c r="G63" s="74" t="s">
        <v>22</v>
      </c>
      <c r="H63" s="74" t="s">
        <v>23</v>
      </c>
      <c r="I63" s="75" t="s">
        <v>24</v>
      </c>
      <c r="K63" s="98" t="s">
        <v>37</v>
      </c>
      <c r="L63" s="99"/>
      <c r="M63" s="99"/>
      <c r="N63" s="99"/>
      <c r="O63" s="74" t="s">
        <v>21</v>
      </c>
      <c r="P63" s="74" t="s">
        <v>22</v>
      </c>
      <c r="Q63" s="74" t="s">
        <v>23</v>
      </c>
      <c r="R63" s="75" t="s">
        <v>24</v>
      </c>
    </row>
    <row r="64" spans="2:18" ht="23.15" customHeight="1" x14ac:dyDescent="0.5">
      <c r="B64" s="100">
        <v>52694</v>
      </c>
      <c r="C64" s="101">
        <f>VLOOKUP(B64,'[1]MAESTRA NO TOCAR'!A:B,2,0)</f>
        <v>0</v>
      </c>
      <c r="D64" s="109" t="str">
        <f>VLOOKUP(B64,'[1]MAESTRA NO TOCAR'!A:C,3,0)</f>
        <v>TICRON 2/27 CS10DA REF 8886294753 SOB X 1 TYCO</v>
      </c>
      <c r="E64" s="110"/>
      <c r="F64" s="80"/>
      <c r="G64" s="81"/>
      <c r="H64" s="118"/>
      <c r="I64" s="119"/>
      <c r="K64" s="76">
        <v>160989</v>
      </c>
      <c r="L64" s="77">
        <f>VLOOKUP(K64,'[1]MAESTRA NO TOCAR'!A:B,2,0)</f>
        <v>0</v>
      </c>
      <c r="M64" s="120" t="str">
        <f>VLOOKUP(K64,'[1]MAESTRA NO TOCAR'!A:C,3,0)</f>
        <v>JER INSULINA REF 326678 1ML - 31G X 6MM</v>
      </c>
      <c r="N64" s="121"/>
      <c r="O64" s="106"/>
      <c r="P64" s="81"/>
      <c r="Q64" s="81"/>
      <c r="R64" s="82"/>
    </row>
    <row r="65" spans="2:18" ht="23.15" customHeight="1" x14ac:dyDescent="0.5">
      <c r="B65" s="76">
        <v>113817</v>
      </c>
      <c r="C65" s="77">
        <f>VLOOKUP(B65,'[1]MAESTRA NO TOCAR'!A:B,2,0)</f>
        <v>340080</v>
      </c>
      <c r="D65" s="86" t="str">
        <f>VLOOKUP(B65,'[1]MAESTRA NO TOCAR'!A:C,3,0)</f>
        <v>HOJA BISTURI  CAJ X 100 PARAMOUNT  No10</v>
      </c>
      <c r="E65" s="87"/>
      <c r="F65" s="88"/>
      <c r="G65" s="89"/>
      <c r="H65" s="116"/>
      <c r="I65" s="117"/>
      <c r="K65" s="76">
        <v>22301</v>
      </c>
      <c r="L65" s="77">
        <f>VLOOKUP(K65,'[1]MAESTRA NO TOCAR'!A:B,2,0)</f>
        <v>300756</v>
      </c>
      <c r="M65" s="120" t="str">
        <f>VLOOKUP(K65,'[1]MAESTRA NO TOCAR'!A:C,3,0)</f>
        <v xml:space="preserve">JER TUBERCULINA 302579 1ML 25G X 5/8 </v>
      </c>
      <c r="N65" s="121"/>
      <c r="O65" s="107"/>
      <c r="P65" s="89"/>
      <c r="Q65" s="89"/>
      <c r="R65" s="90"/>
    </row>
    <row r="66" spans="2:18" ht="23.15" customHeight="1" thickBot="1" x14ac:dyDescent="0.55000000000000004">
      <c r="B66" s="76">
        <v>113818</v>
      </c>
      <c r="C66" s="77">
        <f>VLOOKUP(B66,'[1]MAESTRA NO TOCAR'!A:B,2,0)</f>
        <v>340081</v>
      </c>
      <c r="D66" s="86" t="str">
        <f>VLOOKUP(B66,'[1]MAESTRA NO TOCAR'!A:C,3,0)</f>
        <v>HOJA BISTURI  CAJ X 100 PARAMOUNT  No11</v>
      </c>
      <c r="E66" s="87"/>
      <c r="F66" s="88"/>
      <c r="G66" s="89"/>
      <c r="H66" s="116"/>
      <c r="I66" s="117"/>
      <c r="K66" s="91">
        <v>82969</v>
      </c>
      <c r="L66" s="92">
        <f>VLOOKUP(K66,'[1]MAESTRA NO TOCAR'!A:B,2,0)</f>
        <v>318413</v>
      </c>
      <c r="M66" s="122" t="str">
        <f>VLOOKUP(K66,'[1]MAESTRA NO TOCAR'!A:C,3,0)</f>
        <v>JER ASEPTO REF LM-86-3032 LM 60ONZ</v>
      </c>
      <c r="N66" s="123"/>
      <c r="O66" s="112"/>
      <c r="P66" s="96"/>
      <c r="Q66" s="96"/>
      <c r="R66" s="97"/>
    </row>
    <row r="67" spans="2:18" ht="23.15" customHeight="1" thickBot="1" x14ac:dyDescent="0.65">
      <c r="B67" s="76">
        <v>113819</v>
      </c>
      <c r="C67" s="77">
        <f>VLOOKUP(B67,'[1]MAESTRA NO TOCAR'!A:B,2,0)</f>
        <v>340082</v>
      </c>
      <c r="D67" s="86" t="str">
        <f>VLOOKUP(B67,'[1]MAESTRA NO TOCAR'!A:C,3,0)</f>
        <v>HOJA BISTURI  CAJ X 100 PARAMOUNT  No12</v>
      </c>
      <c r="E67" s="87"/>
      <c r="F67" s="88"/>
      <c r="G67" s="89"/>
      <c r="H67" s="116"/>
      <c r="I67" s="117"/>
      <c r="K67" s="98" t="s">
        <v>38</v>
      </c>
      <c r="L67" s="99"/>
      <c r="M67" s="99"/>
      <c r="N67" s="99"/>
      <c r="O67" s="74" t="s">
        <v>21</v>
      </c>
      <c r="P67" s="74" t="s">
        <v>22</v>
      </c>
      <c r="Q67" s="74" t="s">
        <v>23</v>
      </c>
      <c r="R67" s="75" t="s">
        <v>24</v>
      </c>
    </row>
    <row r="68" spans="2:18" ht="23.15" customHeight="1" x14ac:dyDescent="0.5">
      <c r="B68" s="76">
        <v>113820</v>
      </c>
      <c r="C68" s="77">
        <f>VLOOKUP(B68,'[1]MAESTRA NO TOCAR'!A:B,2,0)</f>
        <v>340083</v>
      </c>
      <c r="D68" s="86" t="str">
        <f>VLOOKUP(B68,'[1]MAESTRA NO TOCAR'!A:C,3,0)</f>
        <v>HOJA BISTURI  CAJ X 100 PARAMOUNT  No15</v>
      </c>
      <c r="E68" s="87"/>
      <c r="F68" s="88"/>
      <c r="G68" s="89"/>
      <c r="H68" s="116"/>
      <c r="I68" s="117"/>
      <c r="K68" s="100">
        <v>124050</v>
      </c>
      <c r="L68" s="101">
        <f>VLOOKUP(K68,'[1]MAESTRA NO TOCAR'!A:B,2,0)</f>
        <v>345354</v>
      </c>
      <c r="M68" s="124" t="str">
        <f>VLOOKUP(K68,'[1]MAESTRA NO TOCAR'!A:C,3,0)</f>
        <v>ECLIPSE REF 60765 BIOGEL  6.5</v>
      </c>
      <c r="N68" s="125"/>
      <c r="O68" s="106"/>
      <c r="P68" s="81"/>
      <c r="Q68" s="81"/>
      <c r="R68" s="82"/>
    </row>
    <row r="69" spans="2:18" ht="23.15" customHeight="1" x14ac:dyDescent="0.5">
      <c r="B69" s="76">
        <v>22561</v>
      </c>
      <c r="C69" s="77">
        <f>VLOOKUP(B69,'[1]MAESTRA NO TOCAR'!A:B,2,0)</f>
        <v>319325</v>
      </c>
      <c r="D69" s="86" t="str">
        <f>VLOOKUP(B69,'[1]MAESTRA NO TOCAR'!A:C,3,0)</f>
        <v>HOJA BISTURI REF BB520 AESCULAP  No. 20</v>
      </c>
      <c r="E69" s="87"/>
      <c r="F69" s="88"/>
      <c r="G69" s="89"/>
      <c r="H69" s="116"/>
      <c r="I69" s="117"/>
      <c r="K69" s="76">
        <v>124051</v>
      </c>
      <c r="L69" s="77">
        <f>VLOOKUP(K69,'[1]MAESTRA NO TOCAR'!A:B,2,0)</f>
        <v>345363</v>
      </c>
      <c r="M69" s="120" t="str">
        <f>VLOOKUP(K69,'[1]MAESTRA NO TOCAR'!A:C,3,0)</f>
        <v>ECLIPSE REF 60770 BIOGEL  7</v>
      </c>
      <c r="N69" s="121"/>
      <c r="O69" s="107"/>
      <c r="P69" s="89"/>
      <c r="Q69" s="89"/>
      <c r="R69" s="90"/>
    </row>
    <row r="70" spans="2:18" ht="23.15" customHeight="1" x14ac:dyDescent="0.5">
      <c r="B70" s="76">
        <v>22414</v>
      </c>
      <c r="C70" s="77">
        <f>VLOOKUP(B70,'[1]MAESTRA NO TOCAR'!A:B,2,0)</f>
        <v>310215</v>
      </c>
      <c r="D70" s="86" t="str">
        <f>VLOOKUP(B70,'[1]MAESTRA NO TOCAR'!A:C,3,0)</f>
        <v>CAMPO QUIRURG IOBAN REF 6650 (56CM X 45CM)</v>
      </c>
      <c r="E70" s="87"/>
      <c r="F70" s="88"/>
      <c r="G70" s="89"/>
      <c r="H70" s="116"/>
      <c r="I70" s="90"/>
      <c r="K70" s="76">
        <v>124052</v>
      </c>
      <c r="L70" s="77">
        <f>VLOOKUP(K70,'[1]MAESTRA NO TOCAR'!A:B,2,0)</f>
        <v>345355</v>
      </c>
      <c r="M70" s="120" t="str">
        <f>VLOOKUP(K70,'[1]MAESTRA NO TOCAR'!A:C,3,0)</f>
        <v>ECLIPSE REF 60775 BIOGEL  7.5</v>
      </c>
      <c r="N70" s="121"/>
      <c r="O70" s="107"/>
      <c r="P70" s="89"/>
      <c r="Q70" s="89"/>
      <c r="R70" s="90"/>
    </row>
    <row r="71" spans="2:18" ht="23.15" customHeight="1" thickBot="1" x14ac:dyDescent="0.55000000000000004">
      <c r="B71" s="76">
        <v>117701</v>
      </c>
      <c r="C71" s="77">
        <f>VLOOKUP(B71,'[1]MAESTRA NO TOCAR'!A:B,2,0)</f>
        <v>355878</v>
      </c>
      <c r="D71" s="86" t="str">
        <f>VLOOKUP(B71,'[1]MAESTRA NO TOCAR'!A:C,3,0)</f>
        <v>DREN PENROSE SILICONA PEQ REF 1019 (30CMX1/4 PULG)</v>
      </c>
      <c r="E71" s="87"/>
      <c r="F71" s="88"/>
      <c r="G71" s="89"/>
      <c r="H71" s="116"/>
      <c r="I71" s="90"/>
      <c r="K71" s="91">
        <v>124053</v>
      </c>
      <c r="L71" s="92">
        <f>VLOOKUP(K71,'[1]MAESTRA NO TOCAR'!A:B,2,0)</f>
        <v>345356</v>
      </c>
      <c r="M71" s="122" t="str">
        <f>VLOOKUP(K71,'[1]MAESTRA NO TOCAR'!A:C,3,0)</f>
        <v>ECLIPSE REF 60780 BIOGEL  8</v>
      </c>
      <c r="N71" s="123"/>
      <c r="O71" s="112"/>
      <c r="P71" s="96"/>
      <c r="Q71" s="96"/>
      <c r="R71" s="97"/>
    </row>
    <row r="72" spans="2:18" ht="23.15" customHeight="1" thickBot="1" x14ac:dyDescent="0.65">
      <c r="B72" s="76">
        <v>23237</v>
      </c>
      <c r="C72" s="77">
        <f>VLOOKUP(B72,'[1]MAESTRA NO TOCAR'!A:B,2,0)</f>
        <v>310302</v>
      </c>
      <c r="D72" s="86" t="str">
        <f>VLOOKUP(B72,'[1]MAESTRA NO TOCAR'!A:C,3,0)</f>
        <v>LIGACLIP EN TITANIO MEDIANO R REF LT200 BLANCO</v>
      </c>
      <c r="E72" s="87"/>
      <c r="F72" s="88"/>
      <c r="G72" s="89"/>
      <c r="H72" s="116"/>
      <c r="I72" s="90"/>
      <c r="K72" s="98" t="s">
        <v>39</v>
      </c>
      <c r="L72" s="99"/>
      <c r="M72" s="99"/>
      <c r="N72" s="99"/>
      <c r="O72" s="74" t="s">
        <v>21</v>
      </c>
      <c r="P72" s="74" t="s">
        <v>22</v>
      </c>
      <c r="Q72" s="74" t="s">
        <v>23</v>
      </c>
      <c r="R72" s="75" t="s">
        <v>24</v>
      </c>
    </row>
    <row r="73" spans="2:18" ht="23.15" customHeight="1" x14ac:dyDescent="0.5">
      <c r="B73" s="76">
        <v>146990</v>
      </c>
      <c r="C73" s="77">
        <f>VLOOKUP(B73,'[1]MAESTRA NO TOCAR'!A:B,2,0)</f>
        <v>353096</v>
      </c>
      <c r="D73" s="86" t="str">
        <f>VLOOKUP(B73,'[1]MAESTRA NO TOCAR'!A:C,3,0)</f>
        <v>V-CLIP DE LIGACION REF 0301-06M  AZUL</v>
      </c>
      <c r="E73" s="87"/>
      <c r="F73" s="88"/>
      <c r="G73" s="89"/>
      <c r="H73" s="116"/>
      <c r="I73" s="90"/>
      <c r="K73" s="100">
        <v>131804</v>
      </c>
      <c r="L73" s="101">
        <f>VLOOKUP(K73,'[1]MAESTRA NO TOCAR'!A:B,2,0)</f>
        <v>351506</v>
      </c>
      <c r="M73" s="126" t="str">
        <f>VLOOKUP(K73,'[1]MAESTRA NO TOCAR'!A:C,3,0)</f>
        <v>NITRILO REF GUNS006 TALLA 6 1/2</v>
      </c>
      <c r="N73" s="127"/>
      <c r="O73" s="106"/>
      <c r="P73" s="81"/>
      <c r="Q73" s="81"/>
      <c r="R73" s="82"/>
    </row>
    <row r="74" spans="2:18" ht="23.15" customHeight="1" x14ac:dyDescent="0.5">
      <c r="B74" s="76">
        <v>160041</v>
      </c>
      <c r="C74" s="77">
        <f>VLOOKUP(B74,'[1]MAESTRA NO TOCAR'!A:B,2,0)</f>
        <v>355236</v>
      </c>
      <c r="D74" s="86" t="str">
        <f>VLOOKUP(B74,'[1]MAESTRA NO TOCAR'!A:C,3,0)</f>
        <v>MARCADOR DE PIEL QX CON REGLA REF 31145900</v>
      </c>
      <c r="E74" s="87"/>
      <c r="F74" s="88"/>
      <c r="G74" s="89"/>
      <c r="H74" s="116"/>
      <c r="I74" s="90"/>
      <c r="K74" s="76">
        <v>131826</v>
      </c>
      <c r="L74" s="77">
        <f>VLOOKUP(K74,'[1]MAESTRA NO TOCAR'!A:B,2,0)</f>
        <v>350099</v>
      </c>
      <c r="M74" s="128" t="str">
        <f>VLOOKUP(K74,'[1]MAESTRA NO TOCAR'!A:C,3,0)</f>
        <v>NITRILO REF GUNS007 TALLA 7</v>
      </c>
      <c r="N74" s="129"/>
      <c r="O74" s="107"/>
      <c r="P74" s="89"/>
      <c r="Q74" s="89"/>
      <c r="R74" s="90"/>
    </row>
    <row r="75" spans="2:18" ht="23.15" customHeight="1" thickBot="1" x14ac:dyDescent="0.55000000000000004">
      <c r="B75" s="76">
        <v>165494</v>
      </c>
      <c r="C75" s="77">
        <f>VLOOKUP(B75,'[1]MAESTRA NO TOCAR'!A:B,2,0)</f>
        <v>0</v>
      </c>
      <c r="D75" s="86" t="str">
        <f>VLOOKUP(B75,'[1]MAESTRA NO TOCAR'!A:C,3,0)</f>
        <v>PAQUETE CIRUGIA GENERAL REF PT10032ES</v>
      </c>
      <c r="E75" s="87"/>
      <c r="F75" s="95">
        <v>1</v>
      </c>
      <c r="G75" s="96"/>
      <c r="H75" s="130"/>
      <c r="I75" s="97"/>
      <c r="K75" s="76">
        <v>131827</v>
      </c>
      <c r="L75" s="77">
        <f>VLOOKUP(K75,'[1]MAESTRA NO TOCAR'!A:B,2,0)</f>
        <v>350100</v>
      </c>
      <c r="M75" s="128" t="str">
        <f>VLOOKUP(K75,'[1]MAESTRA NO TOCAR'!A:C,3,0)</f>
        <v>NITRILO REF GUNS008 TALLA 7 1/2</v>
      </c>
      <c r="N75" s="129"/>
      <c r="O75" s="107"/>
      <c r="P75" s="89"/>
      <c r="Q75" s="89"/>
      <c r="R75" s="90"/>
    </row>
    <row r="76" spans="2:18" ht="23.15" customHeight="1" thickBot="1" x14ac:dyDescent="0.65">
      <c r="B76" s="98" t="s">
        <v>40</v>
      </c>
      <c r="C76" s="99"/>
      <c r="D76" s="99"/>
      <c r="E76" s="99"/>
      <c r="F76" s="74" t="s">
        <v>21</v>
      </c>
      <c r="G76" s="74" t="s">
        <v>22</v>
      </c>
      <c r="H76" s="74" t="s">
        <v>23</v>
      </c>
      <c r="I76" s="75" t="s">
        <v>24</v>
      </c>
      <c r="K76" s="91">
        <v>131828</v>
      </c>
      <c r="L76" s="92">
        <f>VLOOKUP(K76,'[1]MAESTRA NO TOCAR'!A:B,2,0)</f>
        <v>350101</v>
      </c>
      <c r="M76" s="131" t="str">
        <f>VLOOKUP(K76,'[1]MAESTRA NO TOCAR'!A:C,3,0)</f>
        <v>NITRILO REF GUNS009 TALLA 8</v>
      </c>
      <c r="N76" s="132"/>
      <c r="O76" s="112"/>
      <c r="P76" s="96"/>
      <c r="Q76" s="96"/>
      <c r="R76" s="97"/>
    </row>
    <row r="77" spans="2:18" ht="23.15" customHeight="1" thickBot="1" x14ac:dyDescent="0.65">
      <c r="B77" s="76">
        <v>22520</v>
      </c>
      <c r="C77" s="77">
        <f>VLOOKUP(B77,'[1]MAESTRA NO TOCAR'!A:B,2,0)</f>
        <v>300863</v>
      </c>
      <c r="D77" s="114" t="str">
        <f>VLOOKUP(B77,'[1]MAESTRA NO TOCAR'!A:C,3,0)</f>
        <v>AGUJA SPINOCAN REF 4501390 18G X 3 1/2 PULG</v>
      </c>
      <c r="E77" s="115"/>
      <c r="F77" s="106"/>
      <c r="G77" s="81"/>
      <c r="H77" s="81"/>
      <c r="I77" s="82"/>
      <c r="K77" s="98" t="s">
        <v>41</v>
      </c>
      <c r="L77" s="99"/>
      <c r="M77" s="99"/>
      <c r="N77" s="99"/>
      <c r="O77" s="74" t="s">
        <v>21</v>
      </c>
      <c r="P77" s="74" t="s">
        <v>22</v>
      </c>
      <c r="Q77" s="74" t="s">
        <v>23</v>
      </c>
      <c r="R77" s="75" t="s">
        <v>24</v>
      </c>
    </row>
    <row r="78" spans="2:18" ht="23.15" customHeight="1" x14ac:dyDescent="0.5">
      <c r="B78" s="76">
        <v>22515</v>
      </c>
      <c r="C78" s="77">
        <f>VLOOKUP(B78,'[1]MAESTRA NO TOCAR'!A:B,2,0)</f>
        <v>300859</v>
      </c>
      <c r="D78" s="114" t="str">
        <f>VLOOKUP(B78,'[1]MAESTRA NO TOCAR'!A:C,3,0)</f>
        <v>AGUJA SPINOCAN REF 4507908  22G X 3 1/2 PULG</v>
      </c>
      <c r="E78" s="115"/>
      <c r="F78" s="107"/>
      <c r="G78" s="89"/>
      <c r="H78" s="89"/>
      <c r="I78" s="90"/>
      <c r="K78" s="100"/>
      <c r="L78" s="101"/>
      <c r="M78" s="126"/>
      <c r="N78" s="127"/>
      <c r="O78" s="106"/>
      <c r="P78" s="81"/>
      <c r="Q78" s="81"/>
      <c r="R78" s="82"/>
    </row>
    <row r="79" spans="2:18" ht="23.15" customHeight="1" x14ac:dyDescent="0.5">
      <c r="B79" s="76">
        <v>22516</v>
      </c>
      <c r="C79" s="77">
        <f>VLOOKUP(B79,'[1]MAESTRA NO TOCAR'!A:B,2,0)</f>
        <v>307181</v>
      </c>
      <c r="D79" s="114" t="str">
        <f>VLOOKUP(B79,'[1]MAESTRA NO TOCAR'!A:C,3,0)</f>
        <v>AGUJA SPINOCAN 25G X 3 1/2 PU REF 4505905</v>
      </c>
      <c r="E79" s="115"/>
      <c r="F79" s="107"/>
      <c r="G79" s="89"/>
      <c r="H79" s="89"/>
      <c r="I79" s="90"/>
      <c r="K79" s="100">
        <v>87945</v>
      </c>
      <c r="L79" s="101">
        <f>VLOOKUP(K79,'[1]MAESTRA NO TOCAR'!A:B,2,0)</f>
        <v>336193</v>
      </c>
      <c r="M79" s="126" t="str">
        <f>VLOOKUP(K79,'[1]MAESTRA NO TOCAR'!A:C,3,0)</f>
        <v>GUANTE QUIRURGICO ESTERIL REF 1253  6.5</v>
      </c>
      <c r="N79" s="127"/>
      <c r="O79" s="107"/>
      <c r="P79" s="89"/>
      <c r="Q79" s="89"/>
      <c r="R79" s="90"/>
    </row>
    <row r="80" spans="2:18" ht="23.15" customHeight="1" x14ac:dyDescent="0.5">
      <c r="B80" s="76">
        <v>22518</v>
      </c>
      <c r="C80" s="77">
        <f>VLOOKUP(B80,'[1]MAESTRA NO TOCAR'!A:B,2,0)</f>
        <v>300862</v>
      </c>
      <c r="D80" s="114" t="str">
        <f>VLOOKUP(B80,'[1]MAESTRA NO TOCAR'!A:C,3,0)</f>
        <v>AGUJA SPINOCAN 26G X 3 1/2 PU REF 4502906</v>
      </c>
      <c r="E80" s="115"/>
      <c r="F80" s="107"/>
      <c r="G80" s="89"/>
      <c r="H80" s="89"/>
      <c r="I80" s="90"/>
      <c r="K80" s="76">
        <v>87947</v>
      </c>
      <c r="L80" s="77">
        <f>VLOOKUP(K80,'[1]MAESTRA NO TOCAR'!A:B,2,0)</f>
        <v>336471</v>
      </c>
      <c r="M80" s="128" t="str">
        <f>VLOOKUP(K80,'[1]MAESTRA NO TOCAR'!A:C,3,0)</f>
        <v>GUANTE QUIRURGICO ESTERIL REF 1277  7.5</v>
      </c>
      <c r="N80" s="129"/>
      <c r="O80" s="107"/>
      <c r="P80" s="89"/>
      <c r="Q80" s="89"/>
      <c r="R80" s="90"/>
    </row>
    <row r="81" spans="2:18" ht="23.15" customHeight="1" thickBot="1" x14ac:dyDescent="0.55000000000000004">
      <c r="B81" s="76">
        <v>22523</v>
      </c>
      <c r="C81" s="77">
        <f>VLOOKUP(B81,'[1]MAESTRA NO TOCAR'!A:B,2,0)</f>
        <v>300866</v>
      </c>
      <c r="D81" s="114" t="str">
        <f>VLOOKUP(B81,'[1]MAESTRA NO TOCAR'!A:C,3,0)</f>
        <v>AGUJA SPINOCAN 27G X 3 1/2 PU REF 4503902</v>
      </c>
      <c r="E81" s="115"/>
      <c r="F81" s="112"/>
      <c r="G81" s="96"/>
      <c r="H81" s="96"/>
      <c r="I81" s="97"/>
      <c r="K81" s="91">
        <v>87948</v>
      </c>
      <c r="L81" s="92">
        <f>VLOOKUP(K81,'[1]MAESTRA NO TOCAR'!A:B,2,0)</f>
        <v>337061</v>
      </c>
      <c r="M81" s="133" t="str">
        <f>VLOOKUP(K81,'[1]MAESTRA NO TOCAR'!A:C,3,0)</f>
        <v xml:space="preserve">GUANTE QUIRURGICO ESTERIL REF 1284  8 </v>
      </c>
      <c r="N81" s="134"/>
      <c r="O81" s="112"/>
      <c r="P81" s="96"/>
      <c r="Q81" s="96"/>
      <c r="R81" s="97"/>
    </row>
    <row r="82" spans="2:18" ht="13.5" thickBot="1" x14ac:dyDescent="0.35">
      <c r="B82" s="135" t="s">
        <v>42</v>
      </c>
      <c r="C82" s="136"/>
      <c r="D82" s="137"/>
      <c r="E82" s="138"/>
      <c r="F82" s="138"/>
      <c r="G82" s="139"/>
      <c r="H82" s="139"/>
      <c r="I82" s="139"/>
      <c r="J82" s="140"/>
      <c r="K82" s="141" t="s">
        <v>43</v>
      </c>
      <c r="L82" s="142"/>
      <c r="M82" s="143"/>
      <c r="N82" s="143"/>
      <c r="O82" s="143"/>
      <c r="P82" s="143"/>
      <c r="Q82" s="143"/>
      <c r="R82" s="144"/>
    </row>
    <row r="83" spans="2:18" x14ac:dyDescent="0.35">
      <c r="B83" s="141" t="s">
        <v>44</v>
      </c>
      <c r="C83" s="142"/>
      <c r="D83" s="142"/>
      <c r="E83" s="142"/>
      <c r="F83" s="142"/>
      <c r="G83" s="142"/>
      <c r="H83" s="142"/>
      <c r="I83" s="142"/>
      <c r="J83" s="145"/>
      <c r="K83" s="146"/>
      <c r="L83" s="83"/>
      <c r="M83" s="83"/>
      <c r="N83" s="83"/>
      <c r="O83" s="83"/>
      <c r="P83" s="83"/>
      <c r="Q83" s="83"/>
      <c r="R83" s="147"/>
    </row>
    <row r="84" spans="2:18" ht="18" thickBot="1" x14ac:dyDescent="0.4">
      <c r="B84" s="148"/>
      <c r="C84" s="149"/>
      <c r="D84" s="149"/>
      <c r="E84" s="149"/>
      <c r="F84" s="149"/>
      <c r="G84" s="149"/>
      <c r="H84" s="149"/>
      <c r="I84" s="149"/>
      <c r="J84" s="150"/>
      <c r="K84" s="146"/>
      <c r="L84" s="83"/>
      <c r="M84" s="83"/>
      <c r="N84" s="83"/>
      <c r="O84" s="83"/>
      <c r="P84" s="83"/>
      <c r="Q84" s="83"/>
      <c r="R84" s="147"/>
    </row>
    <row r="85" spans="2:18" ht="15" customHeight="1" x14ac:dyDescent="0.35">
      <c r="B85" s="141" t="s">
        <v>45</v>
      </c>
      <c r="C85" s="142"/>
      <c r="D85" s="142"/>
      <c r="E85" s="142"/>
      <c r="F85" s="142"/>
      <c r="G85" s="142"/>
      <c r="H85" s="142"/>
      <c r="I85" s="142"/>
      <c r="J85" s="145"/>
      <c r="K85" s="146"/>
      <c r="L85" s="83"/>
      <c r="M85" s="83"/>
      <c r="N85" s="83"/>
      <c r="O85" s="83"/>
      <c r="P85" s="83"/>
      <c r="Q85" s="83"/>
      <c r="R85" s="147"/>
    </row>
    <row r="86" spans="2:18" ht="18" thickBot="1" x14ac:dyDescent="0.4">
      <c r="B86" s="148"/>
      <c r="C86" s="149"/>
      <c r="D86" s="149"/>
      <c r="E86" s="149"/>
      <c r="F86" s="149"/>
      <c r="G86" s="149"/>
      <c r="H86" s="149"/>
      <c r="I86" s="149"/>
      <c r="J86" s="150"/>
      <c r="K86" s="151"/>
      <c r="L86" s="152"/>
      <c r="M86" s="152"/>
      <c r="N86" s="152"/>
      <c r="O86" s="152"/>
      <c r="P86" s="152"/>
      <c r="Q86" s="152"/>
      <c r="R86" s="153"/>
    </row>
    <row r="87" spans="2:18" ht="15" customHeight="1" x14ac:dyDescent="0.35"/>
  </sheetData>
  <mergeCells count="133">
    <mergeCell ref="D81:E81"/>
    <mergeCell ref="M81:N81"/>
    <mergeCell ref="B82:D82"/>
    <mergeCell ref="K82:L82"/>
    <mergeCell ref="B83:J84"/>
    <mergeCell ref="B85:J86"/>
    <mergeCell ref="D78:E78"/>
    <mergeCell ref="M78:N78"/>
    <mergeCell ref="D79:E79"/>
    <mergeCell ref="M79:N79"/>
    <mergeCell ref="D80:E80"/>
    <mergeCell ref="M80:N80"/>
    <mergeCell ref="D75:E75"/>
    <mergeCell ref="M75:N75"/>
    <mergeCell ref="B76:E76"/>
    <mergeCell ref="M76:N76"/>
    <mergeCell ref="D77:E77"/>
    <mergeCell ref="K77:N77"/>
    <mergeCell ref="D72:E72"/>
    <mergeCell ref="K72:N72"/>
    <mergeCell ref="D73:E73"/>
    <mergeCell ref="M73:N73"/>
    <mergeCell ref="D74:E74"/>
    <mergeCell ref="M74:N74"/>
    <mergeCell ref="D67:E67"/>
    <mergeCell ref="K67:N67"/>
    <mergeCell ref="D68:E68"/>
    <mergeCell ref="D69:E69"/>
    <mergeCell ref="D70:E70"/>
    <mergeCell ref="D71:E71"/>
    <mergeCell ref="D62:E62"/>
    <mergeCell ref="M62:N62"/>
    <mergeCell ref="B63:E63"/>
    <mergeCell ref="K63:N63"/>
    <mergeCell ref="D65:E65"/>
    <mergeCell ref="D66:E66"/>
    <mergeCell ref="M57:N57"/>
    <mergeCell ref="M58:N58"/>
    <mergeCell ref="K59:N59"/>
    <mergeCell ref="D60:E60"/>
    <mergeCell ref="M60:N60"/>
    <mergeCell ref="D61:E61"/>
    <mergeCell ref="M61:N61"/>
    <mergeCell ref="M53:N53"/>
    <mergeCell ref="D54:E54"/>
    <mergeCell ref="M54:N54"/>
    <mergeCell ref="D55:E55"/>
    <mergeCell ref="K55:N55"/>
    <mergeCell ref="B56:E56"/>
    <mergeCell ref="M56:N56"/>
    <mergeCell ref="M47:N47"/>
    <mergeCell ref="M48:N48"/>
    <mergeCell ref="M49:N49"/>
    <mergeCell ref="M50:N50"/>
    <mergeCell ref="M51:N51"/>
    <mergeCell ref="M52:N52"/>
    <mergeCell ref="B42:E42"/>
    <mergeCell ref="M42:N42"/>
    <mergeCell ref="M43:N43"/>
    <mergeCell ref="K44:N44"/>
    <mergeCell ref="M45:N45"/>
    <mergeCell ref="M46:N46"/>
    <mergeCell ref="D39:E39"/>
    <mergeCell ref="M39:N39"/>
    <mergeCell ref="D40:E40"/>
    <mergeCell ref="M40:N40"/>
    <mergeCell ref="D41:E41"/>
    <mergeCell ref="M41:N41"/>
    <mergeCell ref="D36:E36"/>
    <mergeCell ref="M36:N36"/>
    <mergeCell ref="D37:E37"/>
    <mergeCell ref="M37:N37"/>
    <mergeCell ref="D38:E38"/>
    <mergeCell ref="K38:N38"/>
    <mergeCell ref="D33:E33"/>
    <mergeCell ref="M33:N33"/>
    <mergeCell ref="B34:E34"/>
    <mergeCell ref="K34:N34"/>
    <mergeCell ref="D35:E35"/>
    <mergeCell ref="M35:N35"/>
    <mergeCell ref="B29:E29"/>
    <mergeCell ref="D30:E30"/>
    <mergeCell ref="D31:E31"/>
    <mergeCell ref="M31:N31"/>
    <mergeCell ref="D32:E32"/>
    <mergeCell ref="M32:N32"/>
    <mergeCell ref="D23:E23"/>
    <mergeCell ref="D24:E24"/>
    <mergeCell ref="D25:E25"/>
    <mergeCell ref="B26:E26"/>
    <mergeCell ref="D27:E27"/>
    <mergeCell ref="D28:E28"/>
    <mergeCell ref="D18:E18"/>
    <mergeCell ref="M18:N18"/>
    <mergeCell ref="D19:E19"/>
    <mergeCell ref="D20:E20"/>
    <mergeCell ref="D21:E21"/>
    <mergeCell ref="D22:E22"/>
    <mergeCell ref="D15:E15"/>
    <mergeCell ref="M15:N15"/>
    <mergeCell ref="D16:E16"/>
    <mergeCell ref="M16:N16"/>
    <mergeCell ref="B17:E17"/>
    <mergeCell ref="M17:N17"/>
    <mergeCell ref="B11:R11"/>
    <mergeCell ref="D12:E12"/>
    <mergeCell ref="M12:N12"/>
    <mergeCell ref="D13:E13"/>
    <mergeCell ref="M13:N13"/>
    <mergeCell ref="D14:E14"/>
    <mergeCell ref="M14:N14"/>
    <mergeCell ref="B9:D9"/>
    <mergeCell ref="E9:F9"/>
    <mergeCell ref="G9:I9"/>
    <mergeCell ref="K9:M9"/>
    <mergeCell ref="O9:R9"/>
    <mergeCell ref="B10:D10"/>
    <mergeCell ref="E10:F10"/>
    <mergeCell ref="G10:I10"/>
    <mergeCell ref="J10:M10"/>
    <mergeCell ref="N10:R10"/>
    <mergeCell ref="B7:D7"/>
    <mergeCell ref="E7:F8"/>
    <mergeCell ref="G7:I7"/>
    <mergeCell ref="N7:R7"/>
    <mergeCell ref="G8:I8"/>
    <mergeCell ref="O8:R8"/>
    <mergeCell ref="E4:M4"/>
    <mergeCell ref="E5:R5"/>
    <mergeCell ref="C6:D6"/>
    <mergeCell ref="F6:I6"/>
    <mergeCell ref="K6:L6"/>
    <mergeCell ref="N6:R6"/>
  </mergeCells>
  <printOptions horizontalCentered="1" verticalCentered="1"/>
  <pageMargins left="0" right="0" top="0" bottom="0" header="0" footer="0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SUTURAS</vt:lpstr>
      <vt:lpstr>SUTURAS!Área_de_impresión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2022-09-05T17:02:13Z</dcterms:created>
  <dcterms:modified xsi:type="dcterms:W3CDTF">2022-09-05T17:02:44Z</dcterms:modified>
</cp:coreProperties>
</file>