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SIGT_FULL\"/>
    </mc:Choice>
  </mc:AlternateContent>
  <xr:revisionPtr revIDLastSave="0" documentId="13_ncr:1_{75C4523F-A5A7-41EF-9FA7-009E6492B13B}" xr6:coauthVersionLast="45" xr6:coauthVersionMax="45" xr10:uidLastSave="{00000000-0000-0000-0000-000000000000}"/>
  <bookViews>
    <workbookView xWindow="-120" yWindow="-120" windowWidth="20730" windowHeight="11160" activeTab="3" xr2:uid="{0BEBB94D-5B6A-4949-8890-FE32D47E0F44}"/>
  </bookViews>
  <sheets>
    <sheet name="Hoja2" sheetId="2" r:id="rId1"/>
    <sheet name="Hoja3" sheetId="3" r:id="rId2"/>
    <sheet name="Hoja4" sheetId="4" r:id="rId3"/>
    <sheet name="Hoja5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F10" i="5"/>
  <c r="F9" i="5"/>
  <c r="C10" i="5"/>
  <c r="B10" i="5"/>
  <c r="A10" i="5"/>
  <c r="K3" i="5"/>
  <c r="G3" i="5"/>
  <c r="C3" i="5"/>
  <c r="S33" i="4"/>
  <c r="R33" i="4"/>
  <c r="Q33" i="4"/>
  <c r="P33" i="4"/>
  <c r="R33" i="3"/>
  <c r="Q33" i="3"/>
  <c r="P33" i="3"/>
  <c r="R33" i="2"/>
  <c r="Q33" i="2"/>
  <c r="P3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2" i="2"/>
</calcChain>
</file>

<file path=xl/sharedStrings.xml><?xml version="1.0" encoding="utf-8"?>
<sst xmlns="http://schemas.openxmlformats.org/spreadsheetml/2006/main" count="246" uniqueCount="29">
  <si>
    <t>Usuario</t>
  </si>
  <si>
    <t>Contador</t>
  </si>
  <si>
    <t>Fecha</t>
  </si>
  <si>
    <t>NombreDia</t>
  </si>
  <si>
    <t>TicketsAtendidos</t>
  </si>
  <si>
    <t>13-14</t>
  </si>
  <si>
    <t>FCASTILLO</t>
  </si>
  <si>
    <t>SÁBADO</t>
  </si>
  <si>
    <t>DOMINGO</t>
  </si>
  <si>
    <t>LUNES</t>
  </si>
  <si>
    <t>MARTES</t>
  </si>
  <si>
    <t>MIÉRCOLES</t>
  </si>
  <si>
    <t>JUEVES</t>
  </si>
  <si>
    <t>VIERNES</t>
  </si>
  <si>
    <t>14-15</t>
  </si>
  <si>
    <t>15-16</t>
  </si>
  <si>
    <t>16-17</t>
  </si>
  <si>
    <t>17-18</t>
  </si>
  <si>
    <t>TotalTiempo</t>
  </si>
  <si>
    <t>TiempoRequerido</t>
  </si>
  <si>
    <t>Rendimiento</t>
  </si>
  <si>
    <t>DOBREGON</t>
  </si>
  <si>
    <t>JDAVILA</t>
  </si>
  <si>
    <t>FRANCIS</t>
  </si>
  <si>
    <t>JESSICA</t>
  </si>
  <si>
    <t>DANELIA</t>
  </si>
  <si>
    <t>PRESTAMOS</t>
  </si>
  <si>
    <t>INTEGRANTES</t>
  </si>
  <si>
    <t>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</si>
</sst>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7989-70FD-4093-A4E1-3233E37E44AF}">
  <dimension ref="A1:W33"/>
  <sheetViews>
    <sheetView topLeftCell="E19" workbookViewId="0">
      <selection activeCell="P33" sqref="P33:Q33"/>
    </sheetView>
  </sheetViews>
  <sheetFormatPr baseColWidth="10" defaultRowHeight="15" x14ac:dyDescent="0.25"/>
  <cols>
    <col min="17" max="17" width="17.140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44082</v>
      </c>
      <c r="G1" s="2">
        <v>44113</v>
      </c>
      <c r="H1" s="2">
        <v>44145</v>
      </c>
      <c r="I1" s="2">
        <v>44176</v>
      </c>
      <c r="J1" s="3">
        <v>41609</v>
      </c>
      <c r="K1" s="1" t="s">
        <v>5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/>
      <c r="T1" s="1"/>
    </row>
    <row r="2" spans="1:23" x14ac:dyDescent="0.25">
      <c r="A2" s="1" t="s">
        <v>6</v>
      </c>
      <c r="B2" s="1">
        <v>1</v>
      </c>
      <c r="C2" s="4">
        <v>44044</v>
      </c>
      <c r="D2" s="1" t="s">
        <v>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/>
      <c r="T2" s="1"/>
      <c r="V2">
        <f>SUM(F2:O2)</f>
        <v>0</v>
      </c>
      <c r="W2" t="e">
        <f>((Q2-P2) / Q2 ) * 100</f>
        <v>#DIV/0!</v>
      </c>
    </row>
    <row r="3" spans="1:23" x14ac:dyDescent="0.25">
      <c r="A3" s="1" t="s">
        <v>6</v>
      </c>
      <c r="B3" s="1">
        <v>2</v>
      </c>
      <c r="C3" s="4">
        <v>44045</v>
      </c>
      <c r="D3" s="1" t="s">
        <v>8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/>
      <c r="T3" s="1"/>
      <c r="V3">
        <f t="shared" ref="V3:V32" si="0">SUM(F3:O3)</f>
        <v>0</v>
      </c>
      <c r="W3" t="e">
        <f>((Q3-P3) / Q3 ) * 100</f>
        <v>#DIV/0!</v>
      </c>
    </row>
    <row r="4" spans="1:23" x14ac:dyDescent="0.25">
      <c r="A4" s="1" t="s">
        <v>6</v>
      </c>
      <c r="B4" s="1">
        <v>3</v>
      </c>
      <c r="C4" s="4">
        <v>44046</v>
      </c>
      <c r="D4" s="1" t="s">
        <v>9</v>
      </c>
      <c r="E4" s="1">
        <v>21</v>
      </c>
      <c r="F4" s="1">
        <v>919</v>
      </c>
      <c r="G4" s="1">
        <v>380</v>
      </c>
      <c r="H4" s="1">
        <v>781</v>
      </c>
      <c r="I4" s="1">
        <v>2016</v>
      </c>
      <c r="J4" s="1">
        <v>0</v>
      </c>
      <c r="K4" s="1">
        <v>2059</v>
      </c>
      <c r="L4" s="1">
        <v>421</v>
      </c>
      <c r="M4" s="1">
        <v>1080</v>
      </c>
      <c r="N4" s="1">
        <v>0</v>
      </c>
      <c r="O4" s="1">
        <v>0</v>
      </c>
      <c r="P4" s="1">
        <v>7656</v>
      </c>
      <c r="Q4" s="1">
        <v>6300</v>
      </c>
      <c r="R4" s="1">
        <v>-21.523800000000001</v>
      </c>
      <c r="S4" s="1"/>
      <c r="T4" s="1"/>
      <c r="V4">
        <f t="shared" si="0"/>
        <v>7656</v>
      </c>
      <c r="W4">
        <f>((Q4-P4) / Q4 ) * 100</f>
        <v>-21.523809523809522</v>
      </c>
    </row>
    <row r="5" spans="1:23" x14ac:dyDescent="0.25">
      <c r="A5" s="1" t="s">
        <v>6</v>
      </c>
      <c r="B5" s="1">
        <v>4</v>
      </c>
      <c r="C5" s="4">
        <v>44047</v>
      </c>
      <c r="D5" s="1" t="s">
        <v>10</v>
      </c>
      <c r="E5" s="1">
        <v>6</v>
      </c>
      <c r="F5" s="1">
        <v>1086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1052</v>
      </c>
      <c r="M5" s="1">
        <v>451</v>
      </c>
      <c r="N5" s="1">
        <v>1286</v>
      </c>
      <c r="O5" s="1">
        <v>0</v>
      </c>
      <c r="P5" s="1">
        <v>3875</v>
      </c>
      <c r="Q5" s="1">
        <v>1800</v>
      </c>
      <c r="R5" s="1">
        <v>-115.2778</v>
      </c>
      <c r="S5" s="1"/>
      <c r="T5" s="1"/>
      <c r="V5">
        <f t="shared" si="0"/>
        <v>3875</v>
      </c>
      <c r="W5">
        <f>((Q5-P5) / Q5 ) * 100</f>
        <v>-115.27777777777777</v>
      </c>
    </row>
    <row r="6" spans="1:23" x14ac:dyDescent="0.25">
      <c r="A6" s="1" t="s">
        <v>6</v>
      </c>
      <c r="B6" s="1">
        <v>5</v>
      </c>
      <c r="C6" s="4">
        <v>44048</v>
      </c>
      <c r="D6" s="1" t="s">
        <v>11</v>
      </c>
      <c r="E6" s="1">
        <v>34</v>
      </c>
      <c r="F6" s="1">
        <v>1418</v>
      </c>
      <c r="G6" s="1">
        <v>0</v>
      </c>
      <c r="H6" s="1">
        <v>1061</v>
      </c>
      <c r="I6" s="1">
        <v>2044</v>
      </c>
      <c r="J6" s="1">
        <v>0</v>
      </c>
      <c r="K6" s="1">
        <v>4007</v>
      </c>
      <c r="L6" s="1">
        <v>2177</v>
      </c>
      <c r="M6" s="1">
        <v>805</v>
      </c>
      <c r="N6" s="1">
        <v>1090</v>
      </c>
      <c r="O6" s="1">
        <v>0</v>
      </c>
      <c r="P6" s="1">
        <v>12602</v>
      </c>
      <c r="Q6" s="1">
        <v>10200</v>
      </c>
      <c r="R6" s="1">
        <v>-23.548999999999999</v>
      </c>
      <c r="S6" s="1"/>
      <c r="T6" s="1"/>
      <c r="V6">
        <f t="shared" si="0"/>
        <v>12602</v>
      </c>
      <c r="W6">
        <f>((Q6-P6) / Q6 ) * 100</f>
        <v>-23.549019607843139</v>
      </c>
    </row>
    <row r="7" spans="1:23" x14ac:dyDescent="0.25">
      <c r="A7" s="1" t="s">
        <v>6</v>
      </c>
      <c r="B7" s="1">
        <v>6</v>
      </c>
      <c r="C7" s="4">
        <v>44049</v>
      </c>
      <c r="D7" s="1" t="s">
        <v>12</v>
      </c>
      <c r="E7" s="1">
        <v>24</v>
      </c>
      <c r="F7" s="1">
        <v>471</v>
      </c>
      <c r="G7" s="1">
        <v>1153</v>
      </c>
      <c r="H7" s="1">
        <v>1436</v>
      </c>
      <c r="I7" s="1">
        <v>903</v>
      </c>
      <c r="J7" s="1">
        <v>0</v>
      </c>
      <c r="K7" s="1">
        <v>2903</v>
      </c>
      <c r="L7" s="1">
        <v>881</v>
      </c>
      <c r="M7" s="1">
        <v>1100</v>
      </c>
      <c r="N7" s="1">
        <v>0</v>
      </c>
      <c r="O7" s="1">
        <v>0</v>
      </c>
      <c r="P7" s="1">
        <v>8847</v>
      </c>
      <c r="Q7" s="1">
        <v>7200</v>
      </c>
      <c r="R7" s="1">
        <v>-22.875</v>
      </c>
      <c r="S7" s="1"/>
      <c r="T7" s="1"/>
      <c r="V7">
        <f t="shared" si="0"/>
        <v>8847</v>
      </c>
      <c r="W7">
        <f>((Q7-P7) / Q7 ) * 100</f>
        <v>-22.875</v>
      </c>
    </row>
    <row r="8" spans="1:23" x14ac:dyDescent="0.25">
      <c r="A8" s="1" t="s">
        <v>6</v>
      </c>
      <c r="B8" s="1">
        <v>7</v>
      </c>
      <c r="C8" s="4">
        <v>44050</v>
      </c>
      <c r="D8" s="1" t="s">
        <v>13</v>
      </c>
      <c r="E8" s="1">
        <v>37</v>
      </c>
      <c r="F8" s="1">
        <v>1843</v>
      </c>
      <c r="G8" s="1">
        <v>523</v>
      </c>
      <c r="H8" s="1">
        <v>1005</v>
      </c>
      <c r="I8" s="1">
        <v>783</v>
      </c>
      <c r="J8" s="1">
        <v>3127</v>
      </c>
      <c r="K8" s="1">
        <v>0</v>
      </c>
      <c r="L8" s="1">
        <v>725</v>
      </c>
      <c r="M8" s="1">
        <v>1034</v>
      </c>
      <c r="N8" s="1">
        <v>0</v>
      </c>
      <c r="O8" s="1">
        <v>0</v>
      </c>
      <c r="P8" s="1">
        <v>9040</v>
      </c>
      <c r="Q8" s="1">
        <v>11100</v>
      </c>
      <c r="R8" s="1">
        <v>18.558599999999998</v>
      </c>
      <c r="S8" s="1"/>
      <c r="T8" s="1"/>
      <c r="V8">
        <f t="shared" si="0"/>
        <v>9040</v>
      </c>
      <c r="W8">
        <f>((Q8-P8) / Q8 ) * 100</f>
        <v>18.558558558558559</v>
      </c>
    </row>
    <row r="9" spans="1:23" x14ac:dyDescent="0.25">
      <c r="A9" s="1" t="s">
        <v>6</v>
      </c>
      <c r="B9" s="1">
        <v>8</v>
      </c>
      <c r="C9" s="4">
        <v>44051</v>
      </c>
      <c r="D9" s="1" t="s">
        <v>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/>
      <c r="T9" s="1"/>
      <c r="V9">
        <f t="shared" si="0"/>
        <v>0</v>
      </c>
      <c r="W9" t="e">
        <f>((Q9-P9) / Q9 ) * 100</f>
        <v>#DIV/0!</v>
      </c>
    </row>
    <row r="10" spans="1:23" x14ac:dyDescent="0.25">
      <c r="A10" s="1" t="s">
        <v>6</v>
      </c>
      <c r="B10" s="1">
        <v>9</v>
      </c>
      <c r="C10" s="4">
        <v>44052</v>
      </c>
      <c r="D10" s="1" t="s">
        <v>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1"/>
      <c r="V10">
        <f t="shared" si="0"/>
        <v>0</v>
      </c>
      <c r="W10" t="e">
        <f>((Q10-P10) / Q10 ) * 100</f>
        <v>#DIV/0!</v>
      </c>
    </row>
    <row r="11" spans="1:23" x14ac:dyDescent="0.25">
      <c r="A11" s="1" t="s">
        <v>6</v>
      </c>
      <c r="B11" s="1">
        <v>10</v>
      </c>
      <c r="C11" s="4">
        <v>44053</v>
      </c>
      <c r="D11" s="1" t="s">
        <v>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V11">
        <f t="shared" si="0"/>
        <v>0</v>
      </c>
      <c r="W11" t="e">
        <f>((Q11-P11) / Q11 ) * 100</f>
        <v>#DIV/0!</v>
      </c>
    </row>
    <row r="12" spans="1:23" x14ac:dyDescent="0.25">
      <c r="A12" s="1" t="s">
        <v>6</v>
      </c>
      <c r="B12" s="1">
        <v>11</v>
      </c>
      <c r="C12" s="4">
        <v>44054</v>
      </c>
      <c r="D12" s="1" t="s">
        <v>10</v>
      </c>
      <c r="E12" s="1">
        <v>44</v>
      </c>
      <c r="F12" s="1">
        <v>1037</v>
      </c>
      <c r="G12" s="1">
        <v>3771</v>
      </c>
      <c r="H12" s="1">
        <v>2445</v>
      </c>
      <c r="I12" s="1">
        <v>2534</v>
      </c>
      <c r="J12" s="1">
        <v>0</v>
      </c>
      <c r="K12" s="1">
        <v>3571</v>
      </c>
      <c r="L12" s="1">
        <v>767</v>
      </c>
      <c r="M12" s="1">
        <v>2031</v>
      </c>
      <c r="N12" s="1">
        <v>1948</v>
      </c>
      <c r="O12" s="1">
        <v>0</v>
      </c>
      <c r="P12" s="1">
        <v>18104</v>
      </c>
      <c r="Q12" s="1">
        <v>13200</v>
      </c>
      <c r="R12" s="1">
        <v>-37.151499999999999</v>
      </c>
      <c r="S12" s="1"/>
      <c r="T12" s="1"/>
      <c r="V12">
        <f t="shared" si="0"/>
        <v>18104</v>
      </c>
      <c r="W12">
        <f>((Q12-P12) / Q12 ) * 100</f>
        <v>-37.151515151515149</v>
      </c>
    </row>
    <row r="13" spans="1:23" x14ac:dyDescent="0.25">
      <c r="A13" s="1" t="s">
        <v>6</v>
      </c>
      <c r="B13" s="1">
        <v>12</v>
      </c>
      <c r="C13" s="4">
        <v>44055</v>
      </c>
      <c r="D13" s="1" t="s">
        <v>11</v>
      </c>
      <c r="E13" s="1">
        <v>30</v>
      </c>
      <c r="F13" s="1">
        <v>3272</v>
      </c>
      <c r="G13" s="1">
        <v>2987</v>
      </c>
      <c r="H13" s="1">
        <v>2173</v>
      </c>
      <c r="I13" s="1">
        <v>1260</v>
      </c>
      <c r="J13" s="1">
        <v>0</v>
      </c>
      <c r="K13" s="1">
        <v>2738</v>
      </c>
      <c r="L13" s="1">
        <v>0</v>
      </c>
      <c r="M13" s="1">
        <v>901</v>
      </c>
      <c r="N13" s="1">
        <v>1245</v>
      </c>
      <c r="O13" s="1">
        <v>0</v>
      </c>
      <c r="P13" s="1">
        <v>14576</v>
      </c>
      <c r="Q13" s="1">
        <v>9000</v>
      </c>
      <c r="R13" s="1">
        <v>-61.955599999999997</v>
      </c>
      <c r="S13" s="1"/>
      <c r="T13" s="1"/>
      <c r="V13">
        <f t="shared" si="0"/>
        <v>14576</v>
      </c>
      <c r="W13">
        <f>((Q13-P13) / Q13 ) * 100</f>
        <v>-61.955555555555556</v>
      </c>
    </row>
    <row r="14" spans="1:23" x14ac:dyDescent="0.25">
      <c r="A14" s="1" t="s">
        <v>6</v>
      </c>
      <c r="B14" s="1">
        <v>13</v>
      </c>
      <c r="C14" s="4">
        <v>44056</v>
      </c>
      <c r="D14" s="1" t="s">
        <v>12</v>
      </c>
      <c r="E14" s="1">
        <v>33</v>
      </c>
      <c r="F14" s="1">
        <v>1901</v>
      </c>
      <c r="G14" s="1">
        <v>0</v>
      </c>
      <c r="H14" s="1">
        <v>1229</v>
      </c>
      <c r="I14" s="1">
        <v>2058</v>
      </c>
      <c r="J14" s="1">
        <v>1445</v>
      </c>
      <c r="K14" s="1">
        <v>0</v>
      </c>
      <c r="L14" s="1">
        <v>0</v>
      </c>
      <c r="M14" s="1">
        <v>3071</v>
      </c>
      <c r="N14" s="1">
        <v>546</v>
      </c>
      <c r="O14" s="1">
        <v>0</v>
      </c>
      <c r="P14" s="1">
        <v>10250</v>
      </c>
      <c r="Q14" s="1">
        <v>9900</v>
      </c>
      <c r="R14" s="1">
        <v>-3.5354000000000001</v>
      </c>
      <c r="S14" s="1"/>
      <c r="T14" s="1"/>
      <c r="V14">
        <f t="shared" si="0"/>
        <v>10250</v>
      </c>
      <c r="W14">
        <f>((Q14-P14) / Q14 ) * 100</f>
        <v>-3.535353535353535</v>
      </c>
    </row>
    <row r="15" spans="1:23" x14ac:dyDescent="0.25">
      <c r="A15" s="1" t="s">
        <v>6</v>
      </c>
      <c r="B15" s="1">
        <v>14</v>
      </c>
      <c r="C15" s="4">
        <v>44057</v>
      </c>
      <c r="D15" s="1" t="s">
        <v>13</v>
      </c>
      <c r="E15" s="1">
        <v>45</v>
      </c>
      <c r="F15" s="1">
        <v>0</v>
      </c>
      <c r="G15" s="1">
        <v>1003</v>
      </c>
      <c r="H15" s="1">
        <v>4374</v>
      </c>
      <c r="I15" s="1">
        <v>974</v>
      </c>
      <c r="J15" s="1">
        <v>0</v>
      </c>
      <c r="K15" s="1">
        <v>2820</v>
      </c>
      <c r="L15" s="1">
        <v>543</v>
      </c>
      <c r="M15" s="1">
        <v>2560</v>
      </c>
      <c r="N15" s="1">
        <v>2110</v>
      </c>
      <c r="O15" s="1">
        <v>0</v>
      </c>
      <c r="P15" s="1">
        <v>14384</v>
      </c>
      <c r="Q15" s="1">
        <v>13500</v>
      </c>
      <c r="R15" s="1">
        <v>-6.5480999999999998</v>
      </c>
      <c r="S15" s="1"/>
      <c r="T15" s="1"/>
      <c r="V15">
        <f t="shared" si="0"/>
        <v>14384</v>
      </c>
      <c r="W15">
        <f>((Q15-P15) / Q15 ) * 100</f>
        <v>-6.5481481481481492</v>
      </c>
    </row>
    <row r="16" spans="1:23" x14ac:dyDescent="0.25">
      <c r="A16" s="1" t="s">
        <v>6</v>
      </c>
      <c r="B16" s="1">
        <v>15</v>
      </c>
      <c r="C16" s="4">
        <v>44058</v>
      </c>
      <c r="D16" s="1" t="s">
        <v>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/>
      <c r="T16" s="1"/>
      <c r="V16">
        <f t="shared" si="0"/>
        <v>0</v>
      </c>
      <c r="W16" t="e">
        <f>((Q16-P16) / Q16 ) * 100</f>
        <v>#DIV/0!</v>
      </c>
    </row>
    <row r="17" spans="1:23" x14ac:dyDescent="0.25">
      <c r="A17" s="1" t="s">
        <v>6</v>
      </c>
      <c r="B17" s="1">
        <v>16</v>
      </c>
      <c r="C17" s="4">
        <v>44059</v>
      </c>
      <c r="D17" s="1" t="s">
        <v>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/>
      <c r="T17" s="1"/>
      <c r="V17">
        <f t="shared" si="0"/>
        <v>0</v>
      </c>
      <c r="W17" t="e">
        <f>((Q17-P17) / Q17 ) * 100</f>
        <v>#DIV/0!</v>
      </c>
    </row>
    <row r="18" spans="1:23" x14ac:dyDescent="0.25">
      <c r="A18" s="1" t="s">
        <v>6</v>
      </c>
      <c r="B18" s="1">
        <v>17</v>
      </c>
      <c r="C18" s="4">
        <v>44060</v>
      </c>
      <c r="D18" s="1" t="s">
        <v>9</v>
      </c>
      <c r="E18" s="1">
        <v>48</v>
      </c>
      <c r="F18" s="1">
        <v>806</v>
      </c>
      <c r="G18" s="1">
        <v>1491</v>
      </c>
      <c r="H18" s="1">
        <v>386</v>
      </c>
      <c r="I18" s="1">
        <v>2190</v>
      </c>
      <c r="J18" s="1">
        <v>0</v>
      </c>
      <c r="K18" s="1">
        <v>3097</v>
      </c>
      <c r="L18" s="1">
        <v>2111</v>
      </c>
      <c r="M18" s="1">
        <v>748</v>
      </c>
      <c r="N18" s="1">
        <v>646</v>
      </c>
      <c r="O18" s="1">
        <v>0</v>
      </c>
      <c r="P18" s="1">
        <v>11475</v>
      </c>
      <c r="Q18" s="1">
        <v>14400</v>
      </c>
      <c r="R18" s="1">
        <v>20.3125</v>
      </c>
      <c r="S18" s="1"/>
      <c r="T18" s="1"/>
      <c r="V18">
        <f t="shared" si="0"/>
        <v>11475</v>
      </c>
      <c r="W18">
        <f>((Q18-P18) / Q18 ) * 100</f>
        <v>20.3125</v>
      </c>
    </row>
    <row r="19" spans="1:23" x14ac:dyDescent="0.25">
      <c r="A19" s="1" t="s">
        <v>6</v>
      </c>
      <c r="B19" s="1">
        <v>18</v>
      </c>
      <c r="C19" s="4">
        <v>44061</v>
      </c>
      <c r="D19" s="1" t="s">
        <v>10</v>
      </c>
      <c r="E19" s="1">
        <v>43</v>
      </c>
      <c r="F19" s="1">
        <v>783</v>
      </c>
      <c r="G19" s="1">
        <v>1132</v>
      </c>
      <c r="H19" s="1">
        <v>992</v>
      </c>
      <c r="I19" s="1">
        <v>2900</v>
      </c>
      <c r="J19" s="1">
        <v>2463</v>
      </c>
      <c r="K19" s="1">
        <v>0</v>
      </c>
      <c r="L19" s="1">
        <v>1443</v>
      </c>
      <c r="M19" s="1">
        <v>0</v>
      </c>
      <c r="N19" s="1">
        <v>0</v>
      </c>
      <c r="O19" s="1">
        <v>0</v>
      </c>
      <c r="P19" s="1">
        <v>9713</v>
      </c>
      <c r="Q19" s="1">
        <v>12900</v>
      </c>
      <c r="R19" s="1">
        <v>24.705400000000001</v>
      </c>
      <c r="S19" s="1"/>
      <c r="T19" s="1"/>
      <c r="V19">
        <f t="shared" si="0"/>
        <v>9713</v>
      </c>
      <c r="W19">
        <f>((Q19-P19) / Q19 ) * 100</f>
        <v>24.705426356589147</v>
      </c>
    </row>
    <row r="20" spans="1:23" x14ac:dyDescent="0.25">
      <c r="A20" s="1" t="s">
        <v>6</v>
      </c>
      <c r="B20" s="1">
        <v>19</v>
      </c>
      <c r="C20" s="4">
        <v>44062</v>
      </c>
      <c r="D20" s="1" t="s">
        <v>11</v>
      </c>
      <c r="E20" s="1">
        <v>56</v>
      </c>
      <c r="F20" s="1">
        <v>2302</v>
      </c>
      <c r="G20" s="1">
        <v>2681</v>
      </c>
      <c r="H20" s="1">
        <v>2906</v>
      </c>
      <c r="I20" s="1">
        <v>1485</v>
      </c>
      <c r="J20" s="1">
        <v>0</v>
      </c>
      <c r="K20" s="1">
        <v>1393</v>
      </c>
      <c r="L20" s="1">
        <v>2055</v>
      </c>
      <c r="M20" s="1">
        <v>2378</v>
      </c>
      <c r="N20" s="1">
        <v>619</v>
      </c>
      <c r="O20" s="1">
        <v>0</v>
      </c>
      <c r="P20" s="1">
        <v>15819</v>
      </c>
      <c r="Q20" s="1">
        <v>16800</v>
      </c>
      <c r="R20" s="1">
        <v>5.8392999999999997</v>
      </c>
      <c r="S20" s="1"/>
      <c r="T20" s="1"/>
      <c r="V20">
        <f t="shared" si="0"/>
        <v>15819</v>
      </c>
      <c r="W20">
        <f>((Q20-P20) / Q20 ) * 100</f>
        <v>5.8392857142857144</v>
      </c>
    </row>
    <row r="21" spans="1:23" x14ac:dyDescent="0.25">
      <c r="A21" s="1" t="s">
        <v>6</v>
      </c>
      <c r="B21" s="1">
        <v>20</v>
      </c>
      <c r="C21" s="4">
        <v>44063</v>
      </c>
      <c r="D21" s="1" t="s">
        <v>12</v>
      </c>
      <c r="E21" s="1">
        <v>17</v>
      </c>
      <c r="F21" s="1">
        <v>862</v>
      </c>
      <c r="G21" s="1">
        <v>203</v>
      </c>
      <c r="H21" s="1">
        <v>1406</v>
      </c>
      <c r="I21" s="1">
        <v>2171</v>
      </c>
      <c r="J21" s="1">
        <v>0</v>
      </c>
      <c r="K21" s="1">
        <v>2825</v>
      </c>
      <c r="L21" s="1">
        <v>1023</v>
      </c>
      <c r="M21" s="1">
        <v>1024</v>
      </c>
      <c r="N21" s="1">
        <v>0</v>
      </c>
      <c r="O21" s="1">
        <v>0</v>
      </c>
      <c r="P21" s="1">
        <v>9514</v>
      </c>
      <c r="Q21" s="1">
        <v>5100</v>
      </c>
      <c r="R21" s="1">
        <v>-86.549000000000007</v>
      </c>
      <c r="S21" s="1"/>
      <c r="T21" s="1"/>
      <c r="V21">
        <f t="shared" si="0"/>
        <v>9514</v>
      </c>
      <c r="W21">
        <f>((Q21-P21) / Q21 ) * 100</f>
        <v>-86.549019607843135</v>
      </c>
    </row>
    <row r="22" spans="1:23" x14ac:dyDescent="0.25">
      <c r="A22" s="1" t="s">
        <v>6</v>
      </c>
      <c r="B22" s="1">
        <v>21</v>
      </c>
      <c r="C22" s="4">
        <v>44064</v>
      </c>
      <c r="D22" s="1" t="s">
        <v>13</v>
      </c>
      <c r="E22" s="1">
        <v>3</v>
      </c>
      <c r="F22" s="1">
        <v>718</v>
      </c>
      <c r="G22" s="1">
        <v>444</v>
      </c>
      <c r="H22" s="1">
        <v>0</v>
      </c>
      <c r="I22" s="1">
        <v>0</v>
      </c>
      <c r="J22" s="1">
        <v>0</v>
      </c>
      <c r="K22" s="1">
        <v>309</v>
      </c>
      <c r="L22" s="1">
        <v>0</v>
      </c>
      <c r="M22" s="1">
        <v>0</v>
      </c>
      <c r="N22" s="1">
        <v>0</v>
      </c>
      <c r="O22" s="1">
        <v>0</v>
      </c>
      <c r="P22" s="1">
        <v>1471</v>
      </c>
      <c r="Q22" s="1">
        <v>900</v>
      </c>
      <c r="R22" s="1">
        <v>-63.444400000000002</v>
      </c>
      <c r="S22" s="1"/>
      <c r="T22" s="1"/>
      <c r="V22">
        <f t="shared" si="0"/>
        <v>1471</v>
      </c>
      <c r="W22">
        <f>((Q22-P22) / Q22 ) * 100</f>
        <v>-63.44444444444445</v>
      </c>
    </row>
    <row r="23" spans="1:23" x14ac:dyDescent="0.25">
      <c r="A23" s="1" t="s">
        <v>6</v>
      </c>
      <c r="B23" s="1">
        <v>22</v>
      </c>
      <c r="C23" s="4">
        <v>44065</v>
      </c>
      <c r="D23" s="1" t="s">
        <v>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/>
      <c r="T23" s="1"/>
      <c r="V23">
        <f t="shared" si="0"/>
        <v>0</v>
      </c>
      <c r="W23" t="e">
        <f>((Q23-P23) / Q23 ) * 100</f>
        <v>#DIV/0!</v>
      </c>
    </row>
    <row r="24" spans="1:23" x14ac:dyDescent="0.25">
      <c r="A24" s="1" t="s">
        <v>6</v>
      </c>
      <c r="B24" s="1">
        <v>23</v>
      </c>
      <c r="C24" s="4">
        <v>44066</v>
      </c>
      <c r="D24" s="1" t="s">
        <v>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/>
      <c r="T24" s="1"/>
      <c r="V24">
        <f t="shared" si="0"/>
        <v>0</v>
      </c>
      <c r="W24" t="e">
        <f>((Q24-P24) / Q24 ) * 100</f>
        <v>#DIV/0!</v>
      </c>
    </row>
    <row r="25" spans="1:23" x14ac:dyDescent="0.25">
      <c r="A25" s="1" t="s">
        <v>6</v>
      </c>
      <c r="B25" s="1">
        <v>24</v>
      </c>
      <c r="C25" s="4">
        <v>44067</v>
      </c>
      <c r="D25" s="1" t="s">
        <v>9</v>
      </c>
      <c r="E25" s="1">
        <v>19</v>
      </c>
      <c r="F25" s="1">
        <v>2466</v>
      </c>
      <c r="G25" s="1">
        <v>0</v>
      </c>
      <c r="H25" s="1">
        <v>1436</v>
      </c>
      <c r="I25" s="1">
        <v>1473</v>
      </c>
      <c r="J25" s="1">
        <v>0</v>
      </c>
      <c r="K25" s="1">
        <v>2028</v>
      </c>
      <c r="L25" s="1">
        <v>636</v>
      </c>
      <c r="M25" s="1">
        <v>0</v>
      </c>
      <c r="N25" s="1">
        <v>0</v>
      </c>
      <c r="O25" s="1">
        <v>0</v>
      </c>
      <c r="P25" s="1">
        <v>8039</v>
      </c>
      <c r="Q25" s="1">
        <v>5700</v>
      </c>
      <c r="R25" s="1">
        <v>-41.0351</v>
      </c>
      <c r="S25" s="1"/>
      <c r="T25" s="1"/>
      <c r="V25">
        <f t="shared" si="0"/>
        <v>8039</v>
      </c>
      <c r="W25">
        <f>((Q25-P25) / Q25 ) * 100</f>
        <v>-41.035087719298247</v>
      </c>
    </row>
    <row r="26" spans="1:23" x14ac:dyDescent="0.25">
      <c r="A26" s="1" t="s">
        <v>6</v>
      </c>
      <c r="B26" s="1">
        <v>25</v>
      </c>
      <c r="C26" s="4">
        <v>44068</v>
      </c>
      <c r="D26" s="1" t="s">
        <v>10</v>
      </c>
      <c r="E26" s="1">
        <v>22</v>
      </c>
      <c r="F26" s="1">
        <v>1085</v>
      </c>
      <c r="G26" s="1">
        <v>1879</v>
      </c>
      <c r="H26" s="1">
        <v>0</v>
      </c>
      <c r="I26" s="1">
        <v>2485</v>
      </c>
      <c r="J26" s="1">
        <v>2602</v>
      </c>
      <c r="K26" s="1">
        <v>0</v>
      </c>
      <c r="L26" s="1">
        <v>0</v>
      </c>
      <c r="M26" s="1">
        <v>0</v>
      </c>
      <c r="N26" s="1">
        <v>318</v>
      </c>
      <c r="O26" s="1">
        <v>0</v>
      </c>
      <c r="P26" s="1">
        <v>8369</v>
      </c>
      <c r="Q26" s="1">
        <v>6600</v>
      </c>
      <c r="R26" s="1">
        <v>-26.803000000000001</v>
      </c>
      <c r="S26" s="1"/>
      <c r="T26" s="1"/>
      <c r="V26">
        <f t="shared" si="0"/>
        <v>8369</v>
      </c>
      <c r="W26">
        <f>((Q26-P26) / Q26 ) * 100</f>
        <v>-26.803030303030301</v>
      </c>
    </row>
    <row r="27" spans="1:23" x14ac:dyDescent="0.25">
      <c r="A27" s="1" t="s">
        <v>6</v>
      </c>
      <c r="B27" s="1">
        <v>26</v>
      </c>
      <c r="C27" s="4">
        <v>44069</v>
      </c>
      <c r="D27" s="1" t="s">
        <v>11</v>
      </c>
      <c r="E27" s="1">
        <v>14</v>
      </c>
      <c r="F27" s="1">
        <v>752</v>
      </c>
      <c r="G27" s="1">
        <v>0</v>
      </c>
      <c r="H27" s="1">
        <v>1032</v>
      </c>
      <c r="I27" s="1">
        <v>1063</v>
      </c>
      <c r="J27" s="1">
        <v>0</v>
      </c>
      <c r="K27" s="1">
        <v>1366</v>
      </c>
      <c r="L27" s="1">
        <v>800</v>
      </c>
      <c r="M27" s="1">
        <v>331</v>
      </c>
      <c r="N27" s="1">
        <v>6</v>
      </c>
      <c r="O27" s="1">
        <v>0</v>
      </c>
      <c r="P27" s="1">
        <v>5350</v>
      </c>
      <c r="Q27" s="1">
        <v>4200</v>
      </c>
      <c r="R27" s="1">
        <v>-27.381</v>
      </c>
      <c r="S27" s="1"/>
      <c r="T27" s="1"/>
      <c r="V27">
        <f t="shared" si="0"/>
        <v>5350</v>
      </c>
      <c r="W27">
        <f>((Q27-P27) / Q27 ) * 100</f>
        <v>-27.380952380952383</v>
      </c>
    </row>
    <row r="28" spans="1:23" x14ac:dyDescent="0.25">
      <c r="A28" s="1" t="s">
        <v>6</v>
      </c>
      <c r="B28" s="1">
        <v>27</v>
      </c>
      <c r="C28" s="4">
        <v>44070</v>
      </c>
      <c r="D28" s="1" t="s">
        <v>12</v>
      </c>
      <c r="E28" s="1">
        <v>20</v>
      </c>
      <c r="F28" s="1">
        <v>1759</v>
      </c>
      <c r="G28" s="1">
        <v>709</v>
      </c>
      <c r="H28" s="1">
        <v>136</v>
      </c>
      <c r="I28" s="1">
        <v>1700</v>
      </c>
      <c r="J28" s="1">
        <v>0</v>
      </c>
      <c r="K28" s="1">
        <v>766</v>
      </c>
      <c r="L28" s="1">
        <v>1861</v>
      </c>
      <c r="M28" s="1">
        <v>158</v>
      </c>
      <c r="N28" s="1">
        <v>0</v>
      </c>
      <c r="O28" s="1">
        <v>0</v>
      </c>
      <c r="P28" s="1">
        <v>7089</v>
      </c>
      <c r="Q28" s="1">
        <v>6000</v>
      </c>
      <c r="R28" s="1">
        <v>-18.149999999999999</v>
      </c>
      <c r="S28" s="1"/>
      <c r="T28" s="1"/>
      <c r="V28">
        <f t="shared" si="0"/>
        <v>7089</v>
      </c>
      <c r="W28">
        <f>((Q28-P28) / Q28 ) * 100</f>
        <v>-18.149999999999999</v>
      </c>
    </row>
    <row r="29" spans="1:23" x14ac:dyDescent="0.25">
      <c r="A29" s="1" t="s">
        <v>6</v>
      </c>
      <c r="B29" s="1">
        <v>28</v>
      </c>
      <c r="C29" s="4">
        <v>44071</v>
      </c>
      <c r="D29" s="1" t="s">
        <v>13</v>
      </c>
      <c r="E29" s="1">
        <v>15</v>
      </c>
      <c r="F29" s="1">
        <v>0</v>
      </c>
      <c r="G29" s="1">
        <v>2065</v>
      </c>
      <c r="H29" s="1">
        <v>2236</v>
      </c>
      <c r="I29" s="1">
        <v>5</v>
      </c>
      <c r="J29" s="1">
        <v>0</v>
      </c>
      <c r="K29" s="1">
        <v>1643</v>
      </c>
      <c r="L29" s="1">
        <v>1655</v>
      </c>
      <c r="M29" s="1">
        <v>234</v>
      </c>
      <c r="N29" s="1">
        <v>0</v>
      </c>
      <c r="O29" s="1">
        <v>0</v>
      </c>
      <c r="P29" s="1">
        <v>7838</v>
      </c>
      <c r="Q29" s="1">
        <v>4500</v>
      </c>
      <c r="R29" s="1">
        <v>-74.177800000000005</v>
      </c>
      <c r="S29" s="1"/>
      <c r="T29" s="1"/>
      <c r="V29">
        <f t="shared" si="0"/>
        <v>7838</v>
      </c>
      <c r="W29">
        <f>((Q29-P29) / Q29 ) * 100</f>
        <v>-74.177777777777777</v>
      </c>
    </row>
    <row r="30" spans="1:23" x14ac:dyDescent="0.25">
      <c r="A30" s="1" t="s">
        <v>6</v>
      </c>
      <c r="B30" s="1">
        <v>29</v>
      </c>
      <c r="C30" s="4">
        <v>44072</v>
      </c>
      <c r="D30" s="1" t="s">
        <v>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/>
      <c r="T30" s="1"/>
      <c r="V30">
        <f t="shared" si="0"/>
        <v>0</v>
      </c>
      <c r="W30" t="e">
        <f>((Q30-P30) / Q30 ) * 100</f>
        <v>#DIV/0!</v>
      </c>
    </row>
    <row r="31" spans="1:23" x14ac:dyDescent="0.25">
      <c r="A31" s="1" t="s">
        <v>6</v>
      </c>
      <c r="B31" s="1">
        <v>30</v>
      </c>
      <c r="C31" s="4">
        <v>44073</v>
      </c>
      <c r="D31" s="1" t="s">
        <v>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/>
      <c r="T31" s="1"/>
      <c r="V31">
        <f t="shared" si="0"/>
        <v>0</v>
      </c>
      <c r="W31" t="e">
        <f>((Q31-P31) / Q31 ) * 100</f>
        <v>#DIV/0!</v>
      </c>
    </row>
    <row r="32" spans="1:23" x14ac:dyDescent="0.25">
      <c r="A32" s="1" t="s">
        <v>6</v>
      </c>
      <c r="B32" s="1">
        <v>31</v>
      </c>
      <c r="C32" s="4">
        <v>44074</v>
      </c>
      <c r="D32" s="1" t="s">
        <v>9</v>
      </c>
      <c r="E32" s="1">
        <v>20</v>
      </c>
      <c r="F32" s="1">
        <v>1086</v>
      </c>
      <c r="G32" s="1">
        <v>1561</v>
      </c>
      <c r="H32" s="1">
        <v>1180</v>
      </c>
      <c r="I32" s="1">
        <v>1163</v>
      </c>
      <c r="J32" s="1">
        <v>0</v>
      </c>
      <c r="K32" s="1">
        <v>0</v>
      </c>
      <c r="L32" s="1">
        <v>1698</v>
      </c>
      <c r="M32" s="1">
        <v>77</v>
      </c>
      <c r="N32" s="1">
        <v>169</v>
      </c>
      <c r="O32" s="1">
        <v>0</v>
      </c>
      <c r="P32" s="1">
        <v>6934</v>
      </c>
      <c r="Q32" s="1">
        <v>6000</v>
      </c>
      <c r="R32" s="1">
        <v>-15.566700000000001</v>
      </c>
      <c r="S32" s="1"/>
      <c r="T32" s="1"/>
      <c r="V32">
        <f t="shared" si="0"/>
        <v>6934</v>
      </c>
      <c r="W32">
        <f>((Q32-P32) / Q32 ) * 100</f>
        <v>-15.566666666666668</v>
      </c>
    </row>
    <row r="33" spans="16:18" x14ac:dyDescent="0.25">
      <c r="P33" s="1">
        <f>SUM(P2:P32)</f>
        <v>190945</v>
      </c>
      <c r="Q33" s="1">
        <f>SUM(Q2:Q32)</f>
        <v>165300</v>
      </c>
      <c r="R33">
        <f>((Q33-P33) /Q33) *100</f>
        <v>-15.514216575922566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0630-1E4C-4940-9F40-2BC98141E1E4}">
  <dimension ref="A1:R34"/>
  <sheetViews>
    <sheetView topLeftCell="C22" workbookViewId="0">
      <selection activeCell="P33" sqref="P33:Q33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44082</v>
      </c>
      <c r="G1" s="2">
        <v>44113</v>
      </c>
      <c r="H1" s="2">
        <v>44145</v>
      </c>
      <c r="I1" s="2">
        <v>44176</v>
      </c>
      <c r="J1" s="3">
        <v>41609</v>
      </c>
      <c r="K1" s="1" t="s">
        <v>5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x14ac:dyDescent="0.25">
      <c r="A2" s="1" t="s">
        <v>21</v>
      </c>
      <c r="B2" s="1">
        <v>1</v>
      </c>
      <c r="C2" s="4">
        <v>44044</v>
      </c>
      <c r="D2" s="1" t="s">
        <v>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25">
      <c r="A3" s="1" t="s">
        <v>21</v>
      </c>
      <c r="B3" s="1">
        <v>2</v>
      </c>
      <c r="C3" s="4">
        <v>44045</v>
      </c>
      <c r="D3" s="1" t="s">
        <v>8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 t="s">
        <v>21</v>
      </c>
      <c r="B4" s="1">
        <v>3</v>
      </c>
      <c r="C4" s="4">
        <v>44046</v>
      </c>
      <c r="D4" s="1" t="s">
        <v>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5">
      <c r="A5" s="1" t="s">
        <v>21</v>
      </c>
      <c r="B5" s="1">
        <v>4</v>
      </c>
      <c r="C5" s="4">
        <v>44047</v>
      </c>
      <c r="D5" s="1" t="s">
        <v>10</v>
      </c>
      <c r="E5" s="1">
        <v>39</v>
      </c>
      <c r="F5" s="1">
        <v>774</v>
      </c>
      <c r="G5" s="1">
        <v>1158</v>
      </c>
      <c r="H5" s="1">
        <v>330</v>
      </c>
      <c r="I5" s="1">
        <v>373</v>
      </c>
      <c r="J5" s="1">
        <v>0</v>
      </c>
      <c r="K5" s="1">
        <v>1526</v>
      </c>
      <c r="L5" s="1">
        <v>563</v>
      </c>
      <c r="M5" s="1">
        <v>760</v>
      </c>
      <c r="N5" s="1">
        <v>921</v>
      </c>
      <c r="O5" s="1">
        <v>0</v>
      </c>
      <c r="P5" s="1">
        <v>6405</v>
      </c>
      <c r="Q5" s="1">
        <v>11700</v>
      </c>
      <c r="R5" s="1">
        <v>45.256399999999999</v>
      </c>
    </row>
    <row r="6" spans="1:18" x14ac:dyDescent="0.25">
      <c r="A6" s="1" t="s">
        <v>21</v>
      </c>
      <c r="B6" s="1">
        <v>5</v>
      </c>
      <c r="C6" s="4">
        <v>44048</v>
      </c>
      <c r="D6" s="1" t="s">
        <v>11</v>
      </c>
      <c r="E6" s="1">
        <v>48</v>
      </c>
      <c r="F6" s="1">
        <v>0</v>
      </c>
      <c r="G6" s="1">
        <v>1104</v>
      </c>
      <c r="H6" s="1">
        <v>700</v>
      </c>
      <c r="I6" s="1">
        <v>1165</v>
      </c>
      <c r="J6" s="1">
        <v>0</v>
      </c>
      <c r="K6" s="1">
        <v>1563</v>
      </c>
      <c r="L6" s="1">
        <v>1019</v>
      </c>
      <c r="M6" s="1">
        <v>382</v>
      </c>
      <c r="N6" s="1">
        <v>198</v>
      </c>
      <c r="O6" s="1">
        <v>0</v>
      </c>
      <c r="P6" s="1">
        <v>6131</v>
      </c>
      <c r="Q6" s="1">
        <v>14400</v>
      </c>
      <c r="R6" s="1">
        <v>57.4236</v>
      </c>
    </row>
    <row r="7" spans="1:18" x14ac:dyDescent="0.25">
      <c r="A7" s="1" t="s">
        <v>21</v>
      </c>
      <c r="B7" s="1">
        <v>6</v>
      </c>
      <c r="C7" s="4">
        <v>44049</v>
      </c>
      <c r="D7" s="1" t="s">
        <v>12</v>
      </c>
      <c r="E7" s="1">
        <v>51</v>
      </c>
      <c r="F7" s="1">
        <v>939</v>
      </c>
      <c r="G7" s="1">
        <v>2028</v>
      </c>
      <c r="H7" s="1">
        <v>568</v>
      </c>
      <c r="I7" s="1">
        <v>1717</v>
      </c>
      <c r="J7" s="1">
        <v>0</v>
      </c>
      <c r="K7" s="1">
        <v>623</v>
      </c>
      <c r="L7" s="1">
        <v>1076</v>
      </c>
      <c r="M7" s="1">
        <v>746</v>
      </c>
      <c r="N7" s="1">
        <v>1102</v>
      </c>
      <c r="O7" s="1">
        <v>0</v>
      </c>
      <c r="P7" s="1">
        <v>8799</v>
      </c>
      <c r="Q7" s="1">
        <v>15300</v>
      </c>
      <c r="R7" s="1">
        <v>42.490200000000002</v>
      </c>
    </row>
    <row r="8" spans="1:18" x14ac:dyDescent="0.25">
      <c r="A8" s="1" t="s">
        <v>21</v>
      </c>
      <c r="B8" s="1">
        <v>7</v>
      </c>
      <c r="C8" s="4">
        <v>44050</v>
      </c>
      <c r="D8" s="1" t="s">
        <v>13</v>
      </c>
      <c r="E8" s="1">
        <v>47</v>
      </c>
      <c r="F8" s="1">
        <v>852</v>
      </c>
      <c r="G8" s="1">
        <v>739</v>
      </c>
      <c r="H8" s="1">
        <v>904</v>
      </c>
      <c r="I8" s="1">
        <v>1526</v>
      </c>
      <c r="J8" s="1">
        <v>0</v>
      </c>
      <c r="K8" s="1">
        <v>1683</v>
      </c>
      <c r="L8" s="1">
        <v>1218</v>
      </c>
      <c r="M8" s="1">
        <v>683</v>
      </c>
      <c r="N8" s="1">
        <v>124</v>
      </c>
      <c r="O8" s="1">
        <v>0</v>
      </c>
      <c r="P8" s="1">
        <v>7729</v>
      </c>
      <c r="Q8" s="1">
        <v>14100</v>
      </c>
      <c r="R8" s="1">
        <v>45.184399999999997</v>
      </c>
    </row>
    <row r="9" spans="1:18" x14ac:dyDescent="0.25">
      <c r="A9" s="1" t="s">
        <v>21</v>
      </c>
      <c r="B9" s="1">
        <v>8</v>
      </c>
      <c r="C9" s="4">
        <v>44051</v>
      </c>
      <c r="D9" s="1" t="s">
        <v>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 t="s">
        <v>21</v>
      </c>
      <c r="B10" s="1">
        <v>9</v>
      </c>
      <c r="C10" s="4">
        <v>44052</v>
      </c>
      <c r="D10" s="1" t="s">
        <v>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 t="s">
        <v>21</v>
      </c>
      <c r="B11" s="1">
        <v>10</v>
      </c>
      <c r="C11" s="4">
        <v>44053</v>
      </c>
      <c r="D11" s="1" t="s">
        <v>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5">
      <c r="A12" s="1" t="s">
        <v>21</v>
      </c>
      <c r="B12" s="1">
        <v>11</v>
      </c>
      <c r="C12" s="4">
        <v>44054</v>
      </c>
      <c r="D12" s="1" t="s">
        <v>10</v>
      </c>
      <c r="E12" s="1">
        <v>67</v>
      </c>
      <c r="F12" s="1">
        <v>1660</v>
      </c>
      <c r="G12" s="1">
        <v>1780</v>
      </c>
      <c r="H12" s="1">
        <v>1511</v>
      </c>
      <c r="I12" s="1">
        <v>2135</v>
      </c>
      <c r="J12" s="1">
        <v>298</v>
      </c>
      <c r="K12" s="1">
        <v>1639</v>
      </c>
      <c r="L12" s="1">
        <v>1105</v>
      </c>
      <c r="M12" s="1">
        <v>1766</v>
      </c>
      <c r="N12" s="1">
        <v>550</v>
      </c>
      <c r="O12" s="1">
        <v>0</v>
      </c>
      <c r="P12" s="1">
        <v>12444</v>
      </c>
      <c r="Q12" s="1">
        <v>20100</v>
      </c>
      <c r="R12" s="1">
        <v>38.089599999999997</v>
      </c>
    </row>
    <row r="13" spans="1:18" x14ac:dyDescent="0.25">
      <c r="A13" s="1" t="s">
        <v>21</v>
      </c>
      <c r="B13" s="1">
        <v>12</v>
      </c>
      <c r="C13" s="4">
        <v>44055</v>
      </c>
      <c r="D13" s="1" t="s">
        <v>11</v>
      </c>
      <c r="E13" s="1">
        <v>47</v>
      </c>
      <c r="F13" s="1">
        <v>539</v>
      </c>
      <c r="G13" s="1">
        <v>1856</v>
      </c>
      <c r="H13" s="1">
        <v>1742</v>
      </c>
      <c r="I13" s="1">
        <v>1373</v>
      </c>
      <c r="J13" s="1">
        <v>0</v>
      </c>
      <c r="K13" s="1">
        <v>1219</v>
      </c>
      <c r="L13" s="1">
        <v>1035</v>
      </c>
      <c r="M13" s="1">
        <v>143</v>
      </c>
      <c r="N13" s="1">
        <v>1065</v>
      </c>
      <c r="O13" s="1">
        <v>0</v>
      </c>
      <c r="P13" s="1">
        <v>8972</v>
      </c>
      <c r="Q13" s="1">
        <v>14100</v>
      </c>
      <c r="R13" s="1">
        <v>36.3688</v>
      </c>
    </row>
    <row r="14" spans="1:18" x14ac:dyDescent="0.25">
      <c r="A14" s="1" t="s">
        <v>21</v>
      </c>
      <c r="B14" s="1">
        <v>13</v>
      </c>
      <c r="C14" s="4">
        <v>44056</v>
      </c>
      <c r="D14" s="1" t="s">
        <v>12</v>
      </c>
      <c r="E14" s="1">
        <v>33</v>
      </c>
      <c r="F14" s="1">
        <v>599</v>
      </c>
      <c r="G14" s="1">
        <v>887</v>
      </c>
      <c r="H14" s="1">
        <v>1057</v>
      </c>
      <c r="I14" s="1">
        <v>1588</v>
      </c>
      <c r="J14" s="1">
        <v>0</v>
      </c>
      <c r="K14" s="1">
        <v>596</v>
      </c>
      <c r="L14" s="1">
        <v>1432</v>
      </c>
      <c r="M14" s="1">
        <v>0</v>
      </c>
      <c r="N14" s="1">
        <v>0</v>
      </c>
      <c r="O14" s="1">
        <v>0</v>
      </c>
      <c r="P14" s="1">
        <v>6159</v>
      </c>
      <c r="Q14" s="1">
        <v>9900</v>
      </c>
      <c r="R14" s="1">
        <v>37.7879</v>
      </c>
    </row>
    <row r="15" spans="1:18" x14ac:dyDescent="0.25">
      <c r="A15" s="1" t="s">
        <v>21</v>
      </c>
      <c r="B15" s="1">
        <v>14</v>
      </c>
      <c r="C15" s="4">
        <v>44057</v>
      </c>
      <c r="D15" s="1" t="s">
        <v>13</v>
      </c>
      <c r="E15" s="1">
        <v>44</v>
      </c>
      <c r="F15" s="1">
        <v>935</v>
      </c>
      <c r="G15" s="1">
        <v>703</v>
      </c>
      <c r="H15" s="1">
        <v>1877</v>
      </c>
      <c r="I15" s="1">
        <v>906</v>
      </c>
      <c r="J15" s="1">
        <v>2959</v>
      </c>
      <c r="K15" s="1">
        <v>0</v>
      </c>
      <c r="L15" s="1">
        <v>1544</v>
      </c>
      <c r="M15" s="1">
        <v>0</v>
      </c>
      <c r="N15" s="1">
        <v>0</v>
      </c>
      <c r="O15" s="1">
        <v>0</v>
      </c>
      <c r="P15" s="1">
        <v>8924</v>
      </c>
      <c r="Q15" s="1">
        <v>13200</v>
      </c>
      <c r="R15" s="1">
        <v>32.393900000000002</v>
      </c>
    </row>
    <row r="16" spans="1:18" x14ac:dyDescent="0.25">
      <c r="A16" s="1" t="s">
        <v>21</v>
      </c>
      <c r="B16" s="1">
        <v>15</v>
      </c>
      <c r="C16" s="4">
        <v>44058</v>
      </c>
      <c r="D16" s="1" t="s">
        <v>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 t="s">
        <v>21</v>
      </c>
      <c r="B17" s="1">
        <v>16</v>
      </c>
      <c r="C17" s="4">
        <v>44059</v>
      </c>
      <c r="D17" s="1" t="s">
        <v>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 t="s">
        <v>21</v>
      </c>
      <c r="B18" s="1">
        <v>17</v>
      </c>
      <c r="C18" s="4">
        <v>44060</v>
      </c>
      <c r="D18" s="1" t="s">
        <v>9</v>
      </c>
      <c r="E18" s="1">
        <v>28</v>
      </c>
      <c r="F18" s="1">
        <v>1968</v>
      </c>
      <c r="G18" s="1">
        <v>657</v>
      </c>
      <c r="H18" s="1">
        <v>179</v>
      </c>
      <c r="I18" s="1">
        <v>0</v>
      </c>
      <c r="J18" s="1">
        <v>0</v>
      </c>
      <c r="K18" s="1">
        <v>0</v>
      </c>
      <c r="L18" s="1">
        <v>1826</v>
      </c>
      <c r="M18" s="1">
        <v>0</v>
      </c>
      <c r="N18" s="1">
        <v>650</v>
      </c>
      <c r="O18" s="1">
        <v>0</v>
      </c>
      <c r="P18" s="1">
        <v>5280</v>
      </c>
      <c r="Q18" s="1">
        <v>8400</v>
      </c>
      <c r="R18" s="1">
        <v>37.142899999999997</v>
      </c>
    </row>
    <row r="19" spans="1:18" x14ac:dyDescent="0.25">
      <c r="A19" s="1" t="s">
        <v>21</v>
      </c>
      <c r="B19" s="1">
        <v>18</v>
      </c>
      <c r="C19" s="4">
        <v>44061</v>
      </c>
      <c r="D19" s="1" t="s">
        <v>10</v>
      </c>
      <c r="E19" s="1">
        <v>57</v>
      </c>
      <c r="F19" s="1">
        <v>382</v>
      </c>
      <c r="G19" s="1">
        <v>1052</v>
      </c>
      <c r="H19" s="1">
        <v>0</v>
      </c>
      <c r="I19" s="1">
        <v>1860</v>
      </c>
      <c r="J19" s="1">
        <v>0</v>
      </c>
      <c r="K19" s="1">
        <v>2069</v>
      </c>
      <c r="L19" s="1">
        <v>1390</v>
      </c>
      <c r="M19" s="1">
        <v>2064</v>
      </c>
      <c r="N19" s="1">
        <v>361</v>
      </c>
      <c r="O19" s="1">
        <v>0</v>
      </c>
      <c r="P19" s="1">
        <v>9178</v>
      </c>
      <c r="Q19" s="1">
        <v>17100</v>
      </c>
      <c r="R19" s="1">
        <v>46.327500000000001</v>
      </c>
    </row>
    <row r="20" spans="1:18" x14ac:dyDescent="0.25">
      <c r="A20" s="1" t="s">
        <v>21</v>
      </c>
      <c r="B20" s="1">
        <v>19</v>
      </c>
      <c r="C20" s="4">
        <v>44062</v>
      </c>
      <c r="D20" s="1" t="s">
        <v>11</v>
      </c>
      <c r="E20" s="1">
        <v>28</v>
      </c>
      <c r="F20" s="1">
        <v>219</v>
      </c>
      <c r="G20" s="1">
        <v>0</v>
      </c>
      <c r="H20" s="1">
        <v>137</v>
      </c>
      <c r="I20" s="1">
        <v>343</v>
      </c>
      <c r="J20" s="1">
        <v>0</v>
      </c>
      <c r="K20" s="1">
        <v>1542</v>
      </c>
      <c r="L20" s="1">
        <v>1716</v>
      </c>
      <c r="M20" s="1">
        <v>1224</v>
      </c>
      <c r="N20" s="1">
        <v>1090</v>
      </c>
      <c r="O20" s="1">
        <v>0</v>
      </c>
      <c r="P20" s="1">
        <v>6271</v>
      </c>
      <c r="Q20" s="1">
        <v>8400</v>
      </c>
      <c r="R20" s="1">
        <v>25.345199999999998</v>
      </c>
    </row>
    <row r="21" spans="1:18" x14ac:dyDescent="0.25">
      <c r="A21" s="1" t="s">
        <v>21</v>
      </c>
      <c r="B21" s="1">
        <v>20</v>
      </c>
      <c r="C21" s="4">
        <v>44063</v>
      </c>
      <c r="D21" s="1" t="s">
        <v>12</v>
      </c>
      <c r="E21" s="1">
        <v>34</v>
      </c>
      <c r="F21" s="1">
        <v>292</v>
      </c>
      <c r="G21" s="1">
        <v>197</v>
      </c>
      <c r="H21" s="1">
        <v>1063</v>
      </c>
      <c r="I21" s="1">
        <v>524</v>
      </c>
      <c r="J21" s="1">
        <v>3080</v>
      </c>
      <c r="K21" s="1">
        <v>0</v>
      </c>
      <c r="L21" s="1">
        <v>0</v>
      </c>
      <c r="M21" s="1">
        <v>504</v>
      </c>
      <c r="N21" s="1">
        <v>787</v>
      </c>
      <c r="O21" s="1">
        <v>0</v>
      </c>
      <c r="P21" s="1">
        <v>6447</v>
      </c>
      <c r="Q21" s="1">
        <v>10200</v>
      </c>
      <c r="R21" s="1">
        <v>36.7941</v>
      </c>
    </row>
    <row r="22" spans="1:18" x14ac:dyDescent="0.25">
      <c r="A22" s="1" t="s">
        <v>21</v>
      </c>
      <c r="B22" s="1">
        <v>21</v>
      </c>
      <c r="C22" s="4">
        <v>44064</v>
      </c>
      <c r="D22" s="1" t="s">
        <v>13</v>
      </c>
      <c r="E22" s="1">
        <v>18</v>
      </c>
      <c r="F22" s="1">
        <v>487</v>
      </c>
      <c r="G22" s="1">
        <v>213</v>
      </c>
      <c r="H22" s="1">
        <v>191</v>
      </c>
      <c r="I22" s="1">
        <v>686</v>
      </c>
      <c r="J22" s="1">
        <v>0</v>
      </c>
      <c r="K22" s="1">
        <v>355</v>
      </c>
      <c r="L22" s="1">
        <v>541</v>
      </c>
      <c r="M22" s="1">
        <v>445</v>
      </c>
      <c r="N22" s="1">
        <v>0</v>
      </c>
      <c r="O22" s="1">
        <v>0</v>
      </c>
      <c r="P22" s="1">
        <v>2918</v>
      </c>
      <c r="Q22" s="1">
        <v>5400</v>
      </c>
      <c r="R22" s="1">
        <v>45.963000000000001</v>
      </c>
    </row>
    <row r="23" spans="1:18" x14ac:dyDescent="0.25">
      <c r="A23" s="1" t="s">
        <v>21</v>
      </c>
      <c r="B23" s="1">
        <v>22</v>
      </c>
      <c r="C23" s="4">
        <v>44065</v>
      </c>
      <c r="D23" s="1" t="s">
        <v>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A24" s="1" t="s">
        <v>21</v>
      </c>
      <c r="B24" s="1">
        <v>23</v>
      </c>
      <c r="C24" s="4">
        <v>44066</v>
      </c>
      <c r="D24" s="1" t="s">
        <v>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 t="s">
        <v>21</v>
      </c>
      <c r="B25" s="1">
        <v>24</v>
      </c>
      <c r="C25" s="4">
        <v>44067</v>
      </c>
      <c r="D25" s="1" t="s">
        <v>9</v>
      </c>
      <c r="E25" s="1">
        <v>24</v>
      </c>
      <c r="F25" s="1">
        <v>171</v>
      </c>
      <c r="G25" s="1">
        <v>329</v>
      </c>
      <c r="H25" s="1">
        <v>278</v>
      </c>
      <c r="I25" s="1">
        <v>380</v>
      </c>
      <c r="J25" s="1">
        <v>0</v>
      </c>
      <c r="K25" s="1">
        <v>1533</v>
      </c>
      <c r="L25" s="1">
        <v>881</v>
      </c>
      <c r="M25" s="1">
        <v>462</v>
      </c>
      <c r="N25" s="1">
        <v>335</v>
      </c>
      <c r="O25" s="1">
        <v>0</v>
      </c>
      <c r="P25" s="1">
        <v>4369</v>
      </c>
      <c r="Q25" s="1">
        <v>7200</v>
      </c>
      <c r="R25" s="1">
        <v>39.319400000000002</v>
      </c>
    </row>
    <row r="26" spans="1:18" x14ac:dyDescent="0.25">
      <c r="A26" s="1" t="s">
        <v>21</v>
      </c>
      <c r="B26" s="1">
        <v>25</v>
      </c>
      <c r="C26" s="4">
        <v>44068</v>
      </c>
      <c r="D26" s="1" t="s">
        <v>10</v>
      </c>
      <c r="E26" s="1">
        <v>20</v>
      </c>
      <c r="F26" s="1">
        <v>98</v>
      </c>
      <c r="G26" s="1">
        <v>558</v>
      </c>
      <c r="H26" s="1">
        <v>481</v>
      </c>
      <c r="I26" s="1">
        <v>459</v>
      </c>
      <c r="J26" s="1">
        <v>0</v>
      </c>
      <c r="K26" s="1">
        <v>630</v>
      </c>
      <c r="L26" s="1">
        <v>142</v>
      </c>
      <c r="M26" s="1">
        <v>361</v>
      </c>
      <c r="N26" s="1">
        <v>383</v>
      </c>
      <c r="O26" s="1">
        <v>0</v>
      </c>
      <c r="P26" s="1">
        <v>3112</v>
      </c>
      <c r="Q26" s="1">
        <v>6000</v>
      </c>
      <c r="R26" s="1">
        <v>48.133299999999998</v>
      </c>
    </row>
    <row r="27" spans="1:18" x14ac:dyDescent="0.25">
      <c r="A27" s="1" t="s">
        <v>21</v>
      </c>
      <c r="B27" s="1">
        <v>26</v>
      </c>
      <c r="C27" s="4">
        <v>44069</v>
      </c>
      <c r="D27" s="1" t="s">
        <v>11</v>
      </c>
      <c r="E27" s="1">
        <v>26</v>
      </c>
      <c r="F27" s="1">
        <v>931</v>
      </c>
      <c r="G27" s="1">
        <v>0</v>
      </c>
      <c r="H27" s="1">
        <v>1437</v>
      </c>
      <c r="I27" s="1">
        <v>79</v>
      </c>
      <c r="J27" s="1">
        <v>4142</v>
      </c>
      <c r="K27" s="1">
        <v>0</v>
      </c>
      <c r="L27" s="1">
        <v>315</v>
      </c>
      <c r="M27" s="1">
        <v>451</v>
      </c>
      <c r="N27" s="1">
        <v>276</v>
      </c>
      <c r="O27" s="1">
        <v>0</v>
      </c>
      <c r="P27" s="1">
        <v>7631</v>
      </c>
      <c r="Q27" s="1">
        <v>7800</v>
      </c>
      <c r="R27" s="1">
        <v>2.1667000000000001</v>
      </c>
    </row>
    <row r="28" spans="1:18" x14ac:dyDescent="0.25">
      <c r="A28" s="1" t="s">
        <v>21</v>
      </c>
      <c r="B28" s="1">
        <v>27</v>
      </c>
      <c r="C28" s="4">
        <v>44070</v>
      </c>
      <c r="D28" s="1" t="s">
        <v>12</v>
      </c>
      <c r="E28" s="1">
        <v>16</v>
      </c>
      <c r="F28" s="1">
        <v>450</v>
      </c>
      <c r="G28" s="1">
        <v>167</v>
      </c>
      <c r="H28" s="1">
        <v>1191</v>
      </c>
      <c r="I28" s="1">
        <v>0</v>
      </c>
      <c r="J28" s="1">
        <v>0</v>
      </c>
      <c r="K28" s="1">
        <v>580</v>
      </c>
      <c r="L28" s="1">
        <v>62</v>
      </c>
      <c r="M28" s="1">
        <v>141</v>
      </c>
      <c r="N28" s="1">
        <v>371</v>
      </c>
      <c r="O28" s="1">
        <v>0</v>
      </c>
      <c r="P28" s="1">
        <v>2962</v>
      </c>
      <c r="Q28" s="1">
        <v>4800</v>
      </c>
      <c r="R28" s="1">
        <v>38.291699999999999</v>
      </c>
    </row>
    <row r="29" spans="1:18" x14ac:dyDescent="0.25">
      <c r="A29" s="1" t="s">
        <v>21</v>
      </c>
      <c r="B29" s="1">
        <v>28</v>
      </c>
      <c r="C29" s="4">
        <v>44071</v>
      </c>
      <c r="D29" s="1" t="s">
        <v>13</v>
      </c>
      <c r="E29" s="1">
        <v>25</v>
      </c>
      <c r="F29" s="1">
        <v>296</v>
      </c>
      <c r="G29" s="1">
        <v>290</v>
      </c>
      <c r="H29" s="1">
        <v>449</v>
      </c>
      <c r="I29" s="1">
        <v>192</v>
      </c>
      <c r="J29" s="1">
        <v>0</v>
      </c>
      <c r="K29" s="1">
        <v>1008</v>
      </c>
      <c r="L29" s="1">
        <v>1304</v>
      </c>
      <c r="M29" s="1">
        <v>741</v>
      </c>
      <c r="N29" s="1">
        <v>203</v>
      </c>
      <c r="O29" s="1">
        <v>0</v>
      </c>
      <c r="P29" s="1">
        <v>4483</v>
      </c>
      <c r="Q29" s="1">
        <v>7500</v>
      </c>
      <c r="R29" s="1">
        <v>40.226700000000001</v>
      </c>
    </row>
    <row r="30" spans="1:18" x14ac:dyDescent="0.25">
      <c r="A30" s="1" t="s">
        <v>21</v>
      </c>
      <c r="B30" s="1">
        <v>29</v>
      </c>
      <c r="C30" s="4">
        <v>44072</v>
      </c>
      <c r="D30" s="1" t="s">
        <v>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A31" s="1" t="s">
        <v>21</v>
      </c>
      <c r="B31" s="1">
        <v>30</v>
      </c>
      <c r="C31" s="4">
        <v>44073</v>
      </c>
      <c r="D31" s="1" t="s">
        <v>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 t="s">
        <v>21</v>
      </c>
      <c r="B32" s="1">
        <v>31</v>
      </c>
      <c r="C32" s="4">
        <v>44074</v>
      </c>
      <c r="D32" s="1" t="s">
        <v>9</v>
      </c>
      <c r="E32" s="1">
        <v>11</v>
      </c>
      <c r="F32" s="1">
        <v>0</v>
      </c>
      <c r="G32" s="1">
        <v>0</v>
      </c>
      <c r="H32" s="1">
        <v>0</v>
      </c>
      <c r="I32" s="1">
        <v>795</v>
      </c>
      <c r="J32" s="1">
        <v>0</v>
      </c>
      <c r="K32" s="1">
        <v>702</v>
      </c>
      <c r="L32" s="1">
        <v>1332</v>
      </c>
      <c r="M32" s="1">
        <v>0</v>
      </c>
      <c r="N32" s="1">
        <v>13</v>
      </c>
      <c r="O32" s="1">
        <v>0</v>
      </c>
      <c r="P32" s="1">
        <v>2842</v>
      </c>
      <c r="Q32" s="1">
        <v>3300</v>
      </c>
      <c r="R32" s="1">
        <v>13.8788</v>
      </c>
    </row>
    <row r="33" spans="16:18" x14ac:dyDescent="0.25">
      <c r="P33" s="1">
        <f>SUM(P2:P32)</f>
        <v>121056</v>
      </c>
      <c r="Q33" s="1">
        <f>SUM(Q2:Q32)</f>
        <v>198900</v>
      </c>
      <c r="R33" s="1">
        <f>((Q33-P33) /Q33 ) * 100</f>
        <v>39.13725490196078</v>
      </c>
    </row>
    <row r="34" spans="16:18" x14ac:dyDescent="0.25">
      <c r="P34" s="1"/>
      <c r="Q34" s="1"/>
      <c r="R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8FD3-0DF9-4928-97D7-F7E264FF3045}">
  <dimension ref="A1:S33"/>
  <sheetViews>
    <sheetView topLeftCell="D13" workbookViewId="0">
      <selection activeCell="P33" sqref="P33:Q33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44082</v>
      </c>
      <c r="G1" s="2">
        <v>44113</v>
      </c>
      <c r="H1" s="2">
        <v>44145</v>
      </c>
      <c r="I1" s="2">
        <v>44176</v>
      </c>
      <c r="J1" s="3">
        <v>41609</v>
      </c>
      <c r="K1" s="1" t="s">
        <v>5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x14ac:dyDescent="0.25">
      <c r="A2" s="1" t="s">
        <v>22</v>
      </c>
      <c r="B2" s="1">
        <v>1</v>
      </c>
      <c r="C2" s="4">
        <v>44044</v>
      </c>
      <c r="D2" s="1" t="s">
        <v>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25">
      <c r="A3" s="1" t="s">
        <v>22</v>
      </c>
      <c r="B3" s="1">
        <v>2</v>
      </c>
      <c r="C3" s="4">
        <v>44045</v>
      </c>
      <c r="D3" s="1" t="s">
        <v>8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 t="s">
        <v>22</v>
      </c>
      <c r="B4" s="1">
        <v>3</v>
      </c>
      <c r="C4" s="4">
        <v>44046</v>
      </c>
      <c r="D4" s="1" t="s">
        <v>9</v>
      </c>
      <c r="E4" s="1">
        <v>28</v>
      </c>
      <c r="F4" s="1">
        <v>1432</v>
      </c>
      <c r="G4" s="1">
        <v>1975</v>
      </c>
      <c r="H4" s="1">
        <v>720</v>
      </c>
      <c r="I4" s="1">
        <v>727</v>
      </c>
      <c r="J4" s="1">
        <v>2473</v>
      </c>
      <c r="K4" s="1">
        <v>0</v>
      </c>
      <c r="L4" s="1">
        <v>1492</v>
      </c>
      <c r="M4" s="1">
        <v>818</v>
      </c>
      <c r="N4" s="1">
        <v>155</v>
      </c>
      <c r="O4" s="1">
        <v>0</v>
      </c>
      <c r="P4" s="1">
        <v>9792</v>
      </c>
      <c r="Q4" s="1">
        <v>8400</v>
      </c>
      <c r="R4" s="1">
        <v>-16.571400000000001</v>
      </c>
    </row>
    <row r="5" spans="1:18" x14ac:dyDescent="0.25">
      <c r="A5" s="1" t="s">
        <v>22</v>
      </c>
      <c r="B5" s="1">
        <v>4</v>
      </c>
      <c r="C5" s="4">
        <v>44047</v>
      </c>
      <c r="D5" s="1" t="s">
        <v>10</v>
      </c>
      <c r="E5" s="1">
        <v>21</v>
      </c>
      <c r="F5" s="1">
        <v>2501</v>
      </c>
      <c r="G5" s="1">
        <v>1192</v>
      </c>
      <c r="H5" s="1">
        <v>552</v>
      </c>
      <c r="I5" s="1">
        <v>922</v>
      </c>
      <c r="J5" s="1">
        <v>0</v>
      </c>
      <c r="K5" s="1">
        <v>1060</v>
      </c>
      <c r="L5" s="1">
        <v>0</v>
      </c>
      <c r="M5" s="1">
        <v>1176</v>
      </c>
      <c r="N5" s="1">
        <v>999</v>
      </c>
      <c r="O5" s="1">
        <v>0</v>
      </c>
      <c r="P5" s="1">
        <v>8402</v>
      </c>
      <c r="Q5" s="1">
        <v>6300</v>
      </c>
      <c r="R5" s="1">
        <v>-33.365099999999998</v>
      </c>
    </row>
    <row r="6" spans="1:18" x14ac:dyDescent="0.25">
      <c r="A6" s="1" t="s">
        <v>22</v>
      </c>
      <c r="B6" s="1">
        <v>5</v>
      </c>
      <c r="C6" s="4">
        <v>44048</v>
      </c>
      <c r="D6" s="1" t="s">
        <v>11</v>
      </c>
      <c r="E6" s="1">
        <v>43</v>
      </c>
      <c r="F6" s="1">
        <v>2274</v>
      </c>
      <c r="G6" s="1">
        <v>0</v>
      </c>
      <c r="H6" s="1">
        <v>1794</v>
      </c>
      <c r="I6" s="1">
        <v>1698</v>
      </c>
      <c r="J6" s="1">
        <v>2862</v>
      </c>
      <c r="K6" s="1">
        <v>0</v>
      </c>
      <c r="L6" s="1">
        <v>1601</v>
      </c>
      <c r="M6" s="1">
        <v>1212</v>
      </c>
      <c r="N6" s="1">
        <v>865</v>
      </c>
      <c r="O6" s="1">
        <v>0</v>
      </c>
      <c r="P6" s="1">
        <v>12306</v>
      </c>
      <c r="Q6" s="1">
        <v>12900</v>
      </c>
      <c r="R6" s="1">
        <v>4.6047000000000002</v>
      </c>
    </row>
    <row r="7" spans="1:18" x14ac:dyDescent="0.25">
      <c r="A7" s="1" t="s">
        <v>22</v>
      </c>
      <c r="B7" s="1">
        <v>6</v>
      </c>
      <c r="C7" s="4">
        <v>44049</v>
      </c>
      <c r="D7" s="1" t="s">
        <v>12</v>
      </c>
      <c r="E7" s="1">
        <v>30</v>
      </c>
      <c r="F7" s="1">
        <v>788</v>
      </c>
      <c r="G7" s="1">
        <v>1707</v>
      </c>
      <c r="H7" s="1">
        <v>2018</v>
      </c>
      <c r="I7" s="1">
        <v>1978</v>
      </c>
      <c r="J7" s="1">
        <v>0</v>
      </c>
      <c r="K7" s="1">
        <v>2400</v>
      </c>
      <c r="L7" s="1">
        <v>2196</v>
      </c>
      <c r="M7" s="1">
        <v>1450</v>
      </c>
      <c r="N7" s="1">
        <v>1346</v>
      </c>
      <c r="O7" s="1">
        <v>0</v>
      </c>
      <c r="P7" s="1">
        <v>13883</v>
      </c>
      <c r="Q7" s="1">
        <v>9000</v>
      </c>
      <c r="R7" s="1">
        <v>-54.255600000000001</v>
      </c>
    </row>
    <row r="8" spans="1:18" x14ac:dyDescent="0.25">
      <c r="A8" s="1" t="s">
        <v>22</v>
      </c>
      <c r="B8" s="1">
        <v>7</v>
      </c>
      <c r="C8" s="4">
        <v>44050</v>
      </c>
      <c r="D8" s="1" t="s">
        <v>13</v>
      </c>
      <c r="E8" s="1">
        <v>26</v>
      </c>
      <c r="F8" s="1">
        <v>1185</v>
      </c>
      <c r="G8" s="1">
        <v>1442</v>
      </c>
      <c r="H8" s="1">
        <v>52</v>
      </c>
      <c r="I8" s="1">
        <v>1280</v>
      </c>
      <c r="J8" s="1">
        <v>0</v>
      </c>
      <c r="K8" s="1">
        <v>2496</v>
      </c>
      <c r="L8" s="1">
        <v>1163</v>
      </c>
      <c r="M8" s="1">
        <v>0</v>
      </c>
      <c r="N8" s="1">
        <v>281</v>
      </c>
      <c r="O8" s="1">
        <v>0</v>
      </c>
      <c r="P8" s="1">
        <v>7899</v>
      </c>
      <c r="Q8" s="1">
        <v>7800</v>
      </c>
      <c r="R8" s="1">
        <v>-1.2692000000000001</v>
      </c>
    </row>
    <row r="9" spans="1:18" x14ac:dyDescent="0.25">
      <c r="A9" s="1" t="s">
        <v>22</v>
      </c>
      <c r="B9" s="1">
        <v>8</v>
      </c>
      <c r="C9" s="4">
        <v>44051</v>
      </c>
      <c r="D9" s="1" t="s">
        <v>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 t="s">
        <v>22</v>
      </c>
      <c r="B10" s="1">
        <v>9</v>
      </c>
      <c r="C10" s="4">
        <v>44052</v>
      </c>
      <c r="D10" s="1" t="s">
        <v>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 t="s">
        <v>22</v>
      </c>
      <c r="B11" s="1">
        <v>10</v>
      </c>
      <c r="C11" s="4">
        <v>44053</v>
      </c>
      <c r="D11" s="1" t="s">
        <v>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5">
      <c r="A12" s="1" t="s">
        <v>22</v>
      </c>
      <c r="B12" s="1">
        <v>11</v>
      </c>
      <c r="C12" s="4">
        <v>44054</v>
      </c>
      <c r="D12" s="1" t="s">
        <v>10</v>
      </c>
      <c r="E12" s="1">
        <v>37</v>
      </c>
      <c r="F12" s="1">
        <v>1668</v>
      </c>
      <c r="G12" s="1">
        <v>2128</v>
      </c>
      <c r="H12" s="1">
        <v>2602</v>
      </c>
      <c r="I12" s="1">
        <v>296</v>
      </c>
      <c r="J12" s="1">
        <v>0</v>
      </c>
      <c r="K12" s="1">
        <v>3656</v>
      </c>
      <c r="L12" s="1">
        <v>1235</v>
      </c>
      <c r="M12" s="1">
        <v>1569</v>
      </c>
      <c r="N12" s="1">
        <v>972</v>
      </c>
      <c r="O12" s="1">
        <v>0</v>
      </c>
      <c r="P12" s="1">
        <v>14126</v>
      </c>
      <c r="Q12" s="1">
        <v>11100</v>
      </c>
      <c r="R12" s="1">
        <v>-27.261299999999999</v>
      </c>
    </row>
    <row r="13" spans="1:18" x14ac:dyDescent="0.25">
      <c r="A13" s="1" t="s">
        <v>22</v>
      </c>
      <c r="B13" s="1">
        <v>12</v>
      </c>
      <c r="C13" s="4">
        <v>44055</v>
      </c>
      <c r="D13" s="1" t="s">
        <v>11</v>
      </c>
      <c r="E13" s="1">
        <v>51</v>
      </c>
      <c r="F13" s="1">
        <v>596</v>
      </c>
      <c r="G13" s="1">
        <v>871</v>
      </c>
      <c r="H13" s="1">
        <v>2191</v>
      </c>
      <c r="I13" s="1">
        <v>1477</v>
      </c>
      <c r="J13" s="1">
        <v>2364</v>
      </c>
      <c r="K13" s="1">
        <v>0</v>
      </c>
      <c r="L13" s="1">
        <v>2702</v>
      </c>
      <c r="M13" s="1">
        <v>1562</v>
      </c>
      <c r="N13" s="1">
        <v>833</v>
      </c>
      <c r="O13" s="1">
        <v>0</v>
      </c>
      <c r="P13" s="1">
        <v>12596</v>
      </c>
      <c r="Q13" s="1">
        <v>15300</v>
      </c>
      <c r="R13" s="1">
        <v>17.673200000000001</v>
      </c>
    </row>
    <row r="14" spans="1:18" x14ac:dyDescent="0.25">
      <c r="A14" s="1" t="s">
        <v>22</v>
      </c>
      <c r="B14" s="1">
        <v>13</v>
      </c>
      <c r="C14" s="4">
        <v>44056</v>
      </c>
      <c r="D14" s="1" t="s">
        <v>12</v>
      </c>
      <c r="E14" s="1">
        <v>40</v>
      </c>
      <c r="F14" s="1">
        <v>3328</v>
      </c>
      <c r="G14" s="1">
        <v>1512</v>
      </c>
      <c r="H14" s="1">
        <v>880</v>
      </c>
      <c r="I14" s="1">
        <v>1371</v>
      </c>
      <c r="J14" s="1">
        <v>0</v>
      </c>
      <c r="K14" s="1">
        <v>1584</v>
      </c>
      <c r="L14" s="1">
        <v>2348</v>
      </c>
      <c r="M14" s="1">
        <v>1092</v>
      </c>
      <c r="N14" s="1">
        <v>430</v>
      </c>
      <c r="O14" s="1">
        <v>0</v>
      </c>
      <c r="P14" s="1">
        <v>12545</v>
      </c>
      <c r="Q14" s="1">
        <v>12000</v>
      </c>
      <c r="R14" s="1">
        <v>-4.5416999999999996</v>
      </c>
    </row>
    <row r="15" spans="1:18" x14ac:dyDescent="0.25">
      <c r="A15" s="1" t="s">
        <v>22</v>
      </c>
      <c r="B15" s="1">
        <v>14</v>
      </c>
      <c r="C15" s="4">
        <v>44057</v>
      </c>
      <c r="D15" s="1" t="s">
        <v>13</v>
      </c>
      <c r="E15" s="1">
        <v>43</v>
      </c>
      <c r="F15" s="1">
        <v>2758</v>
      </c>
      <c r="G15" s="1">
        <v>1815</v>
      </c>
      <c r="H15" s="1">
        <v>1243</v>
      </c>
      <c r="I15" s="1">
        <v>2539</v>
      </c>
      <c r="J15" s="1">
        <v>0</v>
      </c>
      <c r="K15" s="1">
        <v>1463</v>
      </c>
      <c r="L15" s="1">
        <v>2425</v>
      </c>
      <c r="M15" s="1">
        <v>1764</v>
      </c>
      <c r="N15" s="1">
        <v>1792</v>
      </c>
      <c r="O15" s="1">
        <v>0</v>
      </c>
      <c r="P15" s="1">
        <v>15799</v>
      </c>
      <c r="Q15" s="1">
        <v>12900</v>
      </c>
      <c r="R15" s="1">
        <v>-22.472899999999999</v>
      </c>
    </row>
    <row r="16" spans="1:18" x14ac:dyDescent="0.25">
      <c r="A16" s="1" t="s">
        <v>22</v>
      </c>
      <c r="B16" s="1">
        <v>15</v>
      </c>
      <c r="C16" s="4">
        <v>44058</v>
      </c>
      <c r="D16" s="1" t="s">
        <v>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 t="s">
        <v>22</v>
      </c>
      <c r="B17" s="1">
        <v>16</v>
      </c>
      <c r="C17" s="4">
        <v>44059</v>
      </c>
      <c r="D17" s="1" t="s">
        <v>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 t="s">
        <v>22</v>
      </c>
      <c r="B18" s="1">
        <v>17</v>
      </c>
      <c r="C18" s="4">
        <v>44060</v>
      </c>
      <c r="D18" s="1" t="s">
        <v>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 t="s">
        <v>22</v>
      </c>
      <c r="B19" s="1">
        <v>18</v>
      </c>
      <c r="C19" s="4">
        <v>44061</v>
      </c>
      <c r="D19" s="1" t="s">
        <v>10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 t="s">
        <v>22</v>
      </c>
      <c r="B20" s="1">
        <v>19</v>
      </c>
      <c r="C20" s="4">
        <v>44062</v>
      </c>
      <c r="D20" s="1" t="s">
        <v>11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 t="s">
        <v>22</v>
      </c>
      <c r="B21" s="1">
        <v>20</v>
      </c>
      <c r="C21" s="4">
        <v>44063</v>
      </c>
      <c r="D21" s="1" t="s">
        <v>12</v>
      </c>
      <c r="E21" s="1">
        <v>30</v>
      </c>
      <c r="F21" s="1">
        <v>1063</v>
      </c>
      <c r="G21" s="1">
        <v>327</v>
      </c>
      <c r="H21" s="1">
        <v>1931</v>
      </c>
      <c r="I21" s="1">
        <v>1453</v>
      </c>
      <c r="J21" s="1">
        <v>0</v>
      </c>
      <c r="K21" s="1">
        <v>1874</v>
      </c>
      <c r="L21" s="1">
        <v>616</v>
      </c>
      <c r="M21" s="1">
        <v>1023</v>
      </c>
      <c r="N21" s="1">
        <v>336</v>
      </c>
      <c r="O21" s="1">
        <v>0</v>
      </c>
      <c r="P21" s="1">
        <v>8623</v>
      </c>
      <c r="Q21" s="1">
        <v>9000</v>
      </c>
      <c r="R21" s="1">
        <v>4.1889000000000003</v>
      </c>
    </row>
    <row r="22" spans="1:18" x14ac:dyDescent="0.25">
      <c r="A22" s="1" t="s">
        <v>22</v>
      </c>
      <c r="B22" s="1">
        <v>21</v>
      </c>
      <c r="C22" s="4">
        <v>44064</v>
      </c>
      <c r="D22" s="1" t="s">
        <v>13</v>
      </c>
      <c r="E22" s="1">
        <v>19</v>
      </c>
      <c r="F22" s="1">
        <v>112</v>
      </c>
      <c r="G22" s="1">
        <v>2305</v>
      </c>
      <c r="H22" s="1">
        <v>983</v>
      </c>
      <c r="I22" s="1">
        <v>713</v>
      </c>
      <c r="J22" s="1">
        <v>46</v>
      </c>
      <c r="K22" s="1">
        <v>1720</v>
      </c>
      <c r="L22" s="1">
        <v>99</v>
      </c>
      <c r="M22" s="1">
        <v>0</v>
      </c>
      <c r="N22" s="1">
        <v>441</v>
      </c>
      <c r="O22" s="1">
        <v>0</v>
      </c>
      <c r="P22" s="1">
        <v>6419</v>
      </c>
      <c r="Q22" s="1">
        <v>5700</v>
      </c>
      <c r="R22" s="1">
        <v>-12.614000000000001</v>
      </c>
    </row>
    <row r="23" spans="1:18" x14ac:dyDescent="0.25">
      <c r="A23" s="1" t="s">
        <v>22</v>
      </c>
      <c r="B23" s="1">
        <v>22</v>
      </c>
      <c r="C23" s="4">
        <v>44065</v>
      </c>
      <c r="D23" s="1" t="s">
        <v>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A24" s="1" t="s">
        <v>22</v>
      </c>
      <c r="B24" s="1">
        <v>23</v>
      </c>
      <c r="C24" s="4">
        <v>44066</v>
      </c>
      <c r="D24" s="1" t="s">
        <v>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 t="s">
        <v>22</v>
      </c>
      <c r="B25" s="1">
        <v>24</v>
      </c>
      <c r="C25" s="4">
        <v>44067</v>
      </c>
      <c r="D25" s="1" t="s">
        <v>9</v>
      </c>
      <c r="E25" s="1">
        <v>33</v>
      </c>
      <c r="F25" s="1">
        <v>485</v>
      </c>
      <c r="G25" s="1">
        <v>2248</v>
      </c>
      <c r="H25" s="1">
        <v>1024</v>
      </c>
      <c r="I25" s="1">
        <v>1360</v>
      </c>
      <c r="J25" s="1">
        <v>3426</v>
      </c>
      <c r="K25" s="1">
        <v>0</v>
      </c>
      <c r="L25" s="1">
        <v>664</v>
      </c>
      <c r="M25" s="1">
        <v>1492</v>
      </c>
      <c r="N25" s="1">
        <v>302</v>
      </c>
      <c r="O25" s="1">
        <v>0</v>
      </c>
      <c r="P25" s="1">
        <v>11001</v>
      </c>
      <c r="Q25" s="1">
        <v>9900</v>
      </c>
      <c r="R25" s="1">
        <v>-11.1212</v>
      </c>
    </row>
    <row r="26" spans="1:18" x14ac:dyDescent="0.25">
      <c r="A26" s="1" t="s">
        <v>22</v>
      </c>
      <c r="B26" s="1">
        <v>25</v>
      </c>
      <c r="C26" s="4">
        <v>44068</v>
      </c>
      <c r="D26" s="1" t="s">
        <v>10</v>
      </c>
      <c r="E26" s="1">
        <v>26</v>
      </c>
      <c r="F26" s="1">
        <v>984</v>
      </c>
      <c r="G26" s="1">
        <v>1231</v>
      </c>
      <c r="H26" s="1">
        <v>197</v>
      </c>
      <c r="I26" s="1">
        <v>8</v>
      </c>
      <c r="J26" s="1">
        <v>0</v>
      </c>
      <c r="K26" s="1">
        <v>2593</v>
      </c>
      <c r="L26" s="1">
        <v>254</v>
      </c>
      <c r="M26" s="1">
        <v>1690</v>
      </c>
      <c r="N26" s="1">
        <v>245</v>
      </c>
      <c r="O26" s="1">
        <v>0</v>
      </c>
      <c r="P26" s="1">
        <v>7202</v>
      </c>
      <c r="Q26" s="1">
        <v>7800</v>
      </c>
      <c r="R26" s="1">
        <v>7.6666999999999996</v>
      </c>
    </row>
    <row r="27" spans="1:18" x14ac:dyDescent="0.25">
      <c r="A27" s="1" t="s">
        <v>22</v>
      </c>
      <c r="B27" s="1">
        <v>26</v>
      </c>
      <c r="C27" s="4">
        <v>44069</v>
      </c>
      <c r="D27" s="1" t="s">
        <v>11</v>
      </c>
      <c r="E27" s="1">
        <v>27</v>
      </c>
      <c r="F27" s="1">
        <v>427</v>
      </c>
      <c r="G27" s="1">
        <v>950</v>
      </c>
      <c r="H27" s="1">
        <v>579</v>
      </c>
      <c r="I27" s="1">
        <v>683</v>
      </c>
      <c r="J27" s="1">
        <v>0</v>
      </c>
      <c r="K27" s="1">
        <v>1650</v>
      </c>
      <c r="L27" s="1">
        <v>1636</v>
      </c>
      <c r="M27" s="1">
        <v>377</v>
      </c>
      <c r="N27" s="1">
        <v>983</v>
      </c>
      <c r="O27" s="1">
        <v>0</v>
      </c>
      <c r="P27" s="1">
        <v>7285</v>
      </c>
      <c r="Q27" s="1">
        <v>8100</v>
      </c>
      <c r="R27" s="1">
        <v>10.0617</v>
      </c>
    </row>
    <row r="28" spans="1:18" x14ac:dyDescent="0.25">
      <c r="A28" s="1" t="s">
        <v>22</v>
      </c>
      <c r="B28" s="1">
        <v>27</v>
      </c>
      <c r="C28" s="4">
        <v>44070</v>
      </c>
      <c r="D28" s="1" t="s">
        <v>12</v>
      </c>
      <c r="E28" s="1">
        <v>32</v>
      </c>
      <c r="F28" s="1">
        <v>728</v>
      </c>
      <c r="G28" s="1">
        <v>801</v>
      </c>
      <c r="H28" s="1">
        <v>1276</v>
      </c>
      <c r="I28" s="1">
        <v>762</v>
      </c>
      <c r="J28" s="1">
        <v>0</v>
      </c>
      <c r="K28" s="1">
        <v>991</v>
      </c>
      <c r="L28" s="1">
        <v>1516</v>
      </c>
      <c r="M28" s="1">
        <v>689</v>
      </c>
      <c r="N28" s="1">
        <v>528</v>
      </c>
      <c r="O28" s="1">
        <v>0</v>
      </c>
      <c r="P28" s="1">
        <v>7291</v>
      </c>
      <c r="Q28" s="1">
        <v>9600</v>
      </c>
      <c r="R28" s="1">
        <v>24.052099999999999</v>
      </c>
    </row>
    <row r="29" spans="1:18" x14ac:dyDescent="0.25">
      <c r="A29" s="1" t="s">
        <v>22</v>
      </c>
      <c r="B29" s="1">
        <v>28</v>
      </c>
      <c r="C29" s="4">
        <v>44071</v>
      </c>
      <c r="D29" s="1" t="s">
        <v>13</v>
      </c>
      <c r="E29" s="1">
        <v>21</v>
      </c>
      <c r="F29" s="1">
        <v>311</v>
      </c>
      <c r="G29" s="1">
        <v>625</v>
      </c>
      <c r="H29" s="1">
        <v>966</v>
      </c>
      <c r="I29" s="1">
        <v>851</v>
      </c>
      <c r="J29" s="1">
        <v>1567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4320</v>
      </c>
      <c r="Q29" s="1">
        <v>6300</v>
      </c>
      <c r="R29" s="1">
        <v>31.428599999999999</v>
      </c>
    </row>
    <row r="30" spans="1:18" x14ac:dyDescent="0.25">
      <c r="A30" s="1" t="s">
        <v>22</v>
      </c>
      <c r="B30" s="1">
        <v>29</v>
      </c>
      <c r="C30" s="4">
        <v>44072</v>
      </c>
      <c r="D30" s="1" t="s">
        <v>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A31" s="1" t="s">
        <v>22</v>
      </c>
      <c r="B31" s="1">
        <v>30</v>
      </c>
      <c r="C31" s="4">
        <v>44073</v>
      </c>
      <c r="D31" s="1" t="s">
        <v>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 t="s">
        <v>22</v>
      </c>
      <c r="B32" s="1">
        <v>31</v>
      </c>
      <c r="C32" s="4">
        <v>44074</v>
      </c>
      <c r="D32" s="1" t="s">
        <v>9</v>
      </c>
      <c r="E32" s="1">
        <v>25</v>
      </c>
      <c r="F32" s="1">
        <v>939</v>
      </c>
      <c r="G32" s="1">
        <v>1477</v>
      </c>
      <c r="H32" s="1">
        <v>1424</v>
      </c>
      <c r="I32" s="1">
        <v>416</v>
      </c>
      <c r="J32" s="1">
        <v>0</v>
      </c>
      <c r="K32" s="1">
        <v>391</v>
      </c>
      <c r="L32" s="1">
        <v>566</v>
      </c>
      <c r="M32" s="1">
        <v>1019</v>
      </c>
      <c r="N32" s="1">
        <v>925</v>
      </c>
      <c r="O32" s="1">
        <v>0</v>
      </c>
      <c r="P32" s="1">
        <v>7157</v>
      </c>
      <c r="Q32" s="1">
        <v>7500</v>
      </c>
      <c r="R32" s="1">
        <v>4.5732999999999997</v>
      </c>
    </row>
    <row r="33" spans="16:19" x14ac:dyDescent="0.25">
      <c r="P33">
        <f>SUM(P2:P32)</f>
        <v>166646</v>
      </c>
      <c r="Q33">
        <f>SUM(Q2:Q32)</f>
        <v>159600</v>
      </c>
      <c r="R33">
        <f>((Q33-P33) / Q33) * 100</f>
        <v>-4.4147869674185465</v>
      </c>
      <c r="S33">
        <f>SUM(R2:R32)</f>
        <v>-79.223199999999991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3D55-DD40-4BC0-B524-BC9CCCB29294}">
  <dimension ref="A1:K11"/>
  <sheetViews>
    <sheetView tabSelected="1" workbookViewId="0">
      <selection activeCell="F15" sqref="F15"/>
    </sheetView>
  </sheetViews>
  <sheetFormatPr baseColWidth="10" defaultRowHeight="15" x14ac:dyDescent="0.25"/>
  <cols>
    <col min="1" max="1" width="12.140625" bestFit="1" customWidth="1"/>
    <col min="2" max="2" width="17.140625" bestFit="1" customWidth="1"/>
    <col min="3" max="3" width="17.140625" customWidth="1"/>
    <col min="5" max="5" width="13.140625" bestFit="1" customWidth="1"/>
    <col min="6" max="6" width="17.140625" bestFit="1" customWidth="1"/>
    <col min="7" max="7" width="17.140625" customWidth="1"/>
    <col min="9" max="9" width="12.140625" bestFit="1" customWidth="1"/>
    <col min="10" max="10" width="17.140625" bestFit="1" customWidth="1"/>
    <col min="11" max="11" width="12.5703125" bestFit="1" customWidth="1"/>
  </cols>
  <sheetData>
    <row r="1" spans="1:11" x14ac:dyDescent="0.25">
      <c r="A1" s="5" t="s">
        <v>23</v>
      </c>
      <c r="B1" s="5"/>
      <c r="C1" s="5"/>
      <c r="D1" s="1"/>
      <c r="E1" s="5" t="s">
        <v>24</v>
      </c>
      <c r="F1" s="5"/>
      <c r="G1" s="5"/>
      <c r="H1" s="1"/>
      <c r="I1" s="5" t="s">
        <v>25</v>
      </c>
      <c r="J1" s="5"/>
      <c r="K1" s="5"/>
    </row>
    <row r="2" spans="1:11" x14ac:dyDescent="0.25">
      <c r="A2" s="1" t="s">
        <v>18</v>
      </c>
      <c r="B2" s="1" t="s">
        <v>19</v>
      </c>
      <c r="C2" s="1" t="s">
        <v>20</v>
      </c>
      <c r="D2" s="1"/>
      <c r="E2" s="1" t="s">
        <v>18</v>
      </c>
      <c r="F2" s="1" t="s">
        <v>19</v>
      </c>
      <c r="G2" s="1" t="s">
        <v>20</v>
      </c>
      <c r="H2" s="1"/>
      <c r="I2" s="1" t="s">
        <v>18</v>
      </c>
      <c r="J2" s="1" t="s">
        <v>19</v>
      </c>
      <c r="K2" s="1" t="s">
        <v>20</v>
      </c>
    </row>
    <row r="3" spans="1:11" x14ac:dyDescent="0.25">
      <c r="A3" s="1">
        <v>190945</v>
      </c>
      <c r="B3" s="1">
        <v>165300</v>
      </c>
      <c r="C3" s="1">
        <f>((B3-A3) /B3 ) * 100</f>
        <v>-15.514216575922566</v>
      </c>
      <c r="D3" s="1"/>
      <c r="E3" s="1">
        <v>166646</v>
      </c>
      <c r="F3" s="1">
        <v>159600</v>
      </c>
      <c r="G3" s="1">
        <f>((F3-E3) /F3 )*100</f>
        <v>-4.4147869674185465</v>
      </c>
      <c r="H3" s="1"/>
      <c r="I3" s="1">
        <v>121056</v>
      </c>
      <c r="J3" s="1">
        <v>198900</v>
      </c>
      <c r="K3" s="1">
        <f>((J3-I3) /J3 ) *100</f>
        <v>39.13725490196078</v>
      </c>
    </row>
    <row r="8" spans="1:11" x14ac:dyDescent="0.25">
      <c r="A8" s="5" t="s">
        <v>26</v>
      </c>
      <c r="B8" s="5"/>
      <c r="C8" s="5"/>
      <c r="E8" t="s">
        <v>27</v>
      </c>
      <c r="F8" t="s">
        <v>28</v>
      </c>
    </row>
    <row r="9" spans="1:11" x14ac:dyDescent="0.25">
      <c r="A9" s="1" t="s">
        <v>18</v>
      </c>
      <c r="B9" s="1" t="s">
        <v>19</v>
      </c>
      <c r="C9" s="1" t="s">
        <v>20</v>
      </c>
      <c r="E9" s="1" t="s">
        <v>23</v>
      </c>
      <c r="F9" s="6">
        <f>((B10-A3) /B10 ) *100</f>
        <v>63.546200840015274</v>
      </c>
    </row>
    <row r="10" spans="1:11" x14ac:dyDescent="0.25">
      <c r="A10">
        <f>A3+E3+I3</f>
        <v>478647</v>
      </c>
      <c r="B10">
        <f>B3+F3+J3</f>
        <v>523800</v>
      </c>
      <c r="C10">
        <f>((B10-A10) / B10 ) *100</f>
        <v>8.6202749140893467</v>
      </c>
      <c r="E10" s="1" t="s">
        <v>24</v>
      </c>
      <c r="F10" s="6">
        <f>((B10-E3) /B10 ) *100</f>
        <v>68.185185185185176</v>
      </c>
    </row>
    <row r="11" spans="1:11" x14ac:dyDescent="0.25">
      <c r="E11" s="1" t="s">
        <v>25</v>
      </c>
      <c r="F11" s="6">
        <f>((B10-I3) /B10) *100</f>
        <v>76.888888888888886</v>
      </c>
    </row>
  </sheetData>
  <mergeCells count="4">
    <mergeCell ref="A8:C8"/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Antonio Cruz Peralta</dc:creator>
  <cp:lastModifiedBy>Edwin Antonio Cruz Peralta</cp:lastModifiedBy>
  <dcterms:created xsi:type="dcterms:W3CDTF">2020-09-08T15:16:13Z</dcterms:created>
  <dcterms:modified xsi:type="dcterms:W3CDTF">2020-09-08T19:59:40Z</dcterms:modified>
</cp:coreProperties>
</file>