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lifa\OneDrive\Escritorio\"/>
    </mc:Choice>
  </mc:AlternateContent>
  <xr:revisionPtr revIDLastSave="0" documentId="13_ncr:1_{D9A652E8-D6AA-4C7A-A6C4-F1202309B283}" xr6:coauthVersionLast="47" xr6:coauthVersionMax="47" xr10:uidLastSave="{00000000-0000-0000-0000-000000000000}"/>
  <bookViews>
    <workbookView xWindow="-108" yWindow="-108" windowWidth="22308" windowHeight="13176" xr2:uid="{6A30157C-E195-4F01-96FC-D133D1ED051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D13" i="1"/>
  <c r="C7" i="1"/>
  <c r="F7" i="1" s="1"/>
  <c r="C8" i="1"/>
  <c r="C9" i="1"/>
  <c r="D9" i="1" s="1"/>
  <c r="C10" i="1"/>
  <c r="F10" i="1" s="1"/>
  <c r="C6" i="1"/>
  <c r="F6" i="1" s="1"/>
  <c r="F8" i="1"/>
  <c r="D8" i="1"/>
  <c r="J3" i="1" l="1"/>
  <c r="L6" i="1" s="1"/>
  <c r="N8" i="1" s="1"/>
  <c r="D7" i="1"/>
  <c r="D6" i="1"/>
  <c r="D10" i="1"/>
  <c r="F9" i="1"/>
  <c r="N21" i="1" l="1"/>
  <c r="N13" i="1"/>
  <c r="N11" i="1"/>
  <c r="N17" i="1"/>
  <c r="N14" i="1"/>
  <c r="N19" i="1"/>
  <c r="N23" i="1"/>
  <c r="N25" i="1"/>
  <c r="N15" i="1"/>
  <c r="N7" i="1"/>
  <c r="N9" i="1"/>
  <c r="N20" i="1"/>
  <c r="N12" i="1"/>
  <c r="N6" i="1"/>
  <c r="N24" i="1"/>
  <c r="N18" i="1"/>
  <c r="N16" i="1"/>
  <c r="N22" i="1"/>
  <c r="N10" i="1"/>
</calcChain>
</file>

<file path=xl/sharedStrings.xml><?xml version="1.0" encoding="utf-8"?>
<sst xmlns="http://schemas.openxmlformats.org/spreadsheetml/2006/main" count="26" uniqueCount="16">
  <si>
    <t>Fosc</t>
  </si>
  <si>
    <t>Fdeseada</t>
  </si>
  <si>
    <t>Khz</t>
  </si>
  <si>
    <t>s</t>
  </si>
  <si>
    <t>hz</t>
  </si>
  <si>
    <t>OCR0A</t>
  </si>
  <si>
    <t>Tdeseado</t>
  </si>
  <si>
    <t>OCR0B</t>
  </si>
  <si>
    <t>Pre</t>
  </si>
  <si>
    <t>Frecuencia</t>
  </si>
  <si>
    <t>Periodo</t>
  </si>
  <si>
    <t>Periodo a utilizar</t>
  </si>
  <si>
    <t>Porcentaje</t>
  </si>
  <si>
    <t xml:space="preserve">El cuadro azul funciona en modo Fast PWM, se debe modificar solo el cuadro D2 en este caso. Se obtendrá las frecuencias que se presentan en la columna D, para seleccionarla se debe de colocar el prescaler que le corresponde de la columna B. </t>
  </si>
  <si>
    <t xml:space="preserve">Si se desea utilizar una frecuencia que no aparece en la lista, utilizaremos el modo OCR0A. En esta es necesario modificar la casilla D12 y deberemos de cambiar la casilla I3, colocando el primer periodo (de la columna F) mayor al que aparezca en la casilla D13. </t>
  </si>
  <si>
    <t>Al haber modificado el valor de I3, obtenemos el valor que se debe ingresar en el OCR0A, así como el valor de OCR0B para modificar los ciclos de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</si>
</sst>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b/>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2" borderId="0" xfId="0" applyFill="1"/>
    <xf numFmtId="0" fontId="2" fillId="3" borderId="1" xfId="0" applyFont="1" applyFill="1" applyBorder="1"/>
    <xf numFmtId="0" fontId="3" fillId="4" borderId="0" xfId="0" applyFont="1" applyFill="1"/>
    <xf numFmtId="0" fontId="0" fillId="5" borderId="0" xfId="0" applyFill="1"/>
    <xf numFmtId="0" fontId="0" fillId="6" borderId="2" xfId="0" applyFill="1" applyBorder="1"/>
    <xf numFmtId="0" fontId="0" fillId="7" borderId="2" xfId="0" applyFill="1" applyBorder="1"/>
    <xf numFmtId="0" fontId="0" fillId="7" borderId="3" xfId="0" applyFill="1" applyBorder="1"/>
    <xf numFmtId="0" fontId="0" fillId="7" borderId="5" xfId="0" applyFill="1" applyBorder="1"/>
    <xf numFmtId="0" fontId="0" fillId="7" borderId="6" xfId="0" applyFill="1" applyBorder="1"/>
    <xf numFmtId="1" fontId="0" fillId="2" borderId="1" xfId="0" applyNumberFormat="1" applyFill="1" applyBorder="1"/>
    <xf numFmtId="0" fontId="0" fillId="2" borderId="1" xfId="0" applyFill="1" applyBorder="1" applyAlignment="1">
      <alignment horizontal="center"/>
    </xf>
    <xf numFmtId="0" fontId="2" fillId="9" borderId="1" xfId="0" applyFont="1" applyFill="1" applyBorder="1"/>
    <xf numFmtId="0" fontId="3" fillId="8" borderId="1" xfId="0" applyFont="1" applyFill="1" applyBorder="1"/>
    <xf numFmtId="2" fontId="0" fillId="2" borderId="1" xfId="1" applyNumberFormat="1" applyFont="1" applyFill="1" applyBorder="1"/>
    <xf numFmtId="2" fontId="0" fillId="2" borderId="0" xfId="1" applyNumberFormat="1" applyFont="1" applyFill="1" applyBorder="1"/>
    <xf numFmtId="9" fontId="0" fillId="10" borderId="1" xfId="0" applyNumberFormat="1" applyFill="1" applyBorder="1"/>
    <xf numFmtId="1" fontId="0" fillId="11" borderId="1" xfId="0" applyNumberFormat="1" applyFill="1" applyBorder="1"/>
    <xf numFmtId="0" fontId="2" fillId="3" borderId="2" xfId="0" applyFont="1" applyFill="1" applyBorder="1" applyAlignment="1">
      <alignment horizontal="center"/>
    </xf>
    <xf numFmtId="0" fontId="2" fillId="3" borderId="4" xfId="0" applyFont="1" applyFill="1" applyBorder="1" applyAlignment="1">
      <alignment horizontal="center"/>
    </xf>
    <xf numFmtId="0" fontId="2" fillId="3" borderId="3" xfId="0" applyFont="1"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4" fillId="2" borderId="7" xfId="0" applyFont="1" applyFill="1" applyBorder="1" applyAlignment="1">
      <alignment horizontal="center" wrapText="1"/>
    </xf>
    <xf numFmtId="0" fontId="4" fillId="2" borderId="8" xfId="0" applyFont="1" applyFill="1" applyBorder="1" applyAlignment="1">
      <alignment horizontal="center" wrapText="1"/>
    </xf>
    <xf numFmtId="0" fontId="4" fillId="2" borderId="0" xfId="0" applyFont="1" applyFill="1" applyBorder="1" applyAlignment="1">
      <alignment horizontal="center" wrapText="1"/>
    </xf>
    <xf numFmtId="0" fontId="4" fillId="2" borderId="9" xfId="0" applyFont="1" applyFill="1" applyBorder="1" applyAlignment="1">
      <alignment horizontal="center" wrapText="1"/>
    </xf>
    <xf numFmtId="0" fontId="4" fillId="2" borderId="10" xfId="0" applyFont="1" applyFill="1" applyBorder="1" applyAlignment="1">
      <alignment horizontal="center" wrapText="1"/>
    </xf>
    <xf numFmtId="0" fontId="4" fillId="2" borderId="11" xfId="0" applyFont="1" applyFill="1" applyBorder="1" applyAlignment="1">
      <alignment horizontal="center" wrapText="1"/>
    </xf>
    <xf numFmtId="0" fontId="4" fillId="2" borderId="12" xfId="0" applyFont="1" applyFill="1" applyBorder="1" applyAlignment="1">
      <alignment horizontal="center" wrapText="1"/>
    </xf>
    <xf numFmtId="0" fontId="4" fillId="2" borderId="13" xfId="0" applyFont="1" applyFill="1" applyBorder="1" applyAlignment="1">
      <alignment horizontal="center" wrapText="1"/>
    </xf>
    <xf numFmtId="0" fontId="4" fillId="2" borderId="14" xfId="0" applyFont="1" applyFill="1" applyBorder="1" applyAlignment="1">
      <alignment horizontal="center" wrapText="1"/>
    </xf>
    <xf numFmtId="0" fontId="4" fillId="2" borderId="0" xfId="0" applyFont="1" applyFill="1" applyBorder="1" applyAlignment="1">
      <alignment horizontal="center" wrapText="1"/>
    </xf>
    <xf numFmtId="0" fontId="4" fillId="2" borderId="0" xfId="0" applyFont="1" applyFill="1" applyBorder="1" applyAlignment="1">
      <alignment wrapText="1"/>
    </xf>
    <xf numFmtId="0" fontId="5" fillId="2" borderId="0" xfId="0" applyFont="1" applyFill="1"/>
  </cellXfs>
  <cellStyles count="2">
    <cellStyle name="Normal" xfId="0" builtinId="0"/>
    <cellStyle name="Porcentaje" xfId="1" builtinId="5"/>
  </cellStyles>
  <dxfs count="0"/>
  <tableStyles count="0" defaultTableStyle="TableStyleMedium2" defaultPivotStyle="PivotStyleLight16"/>
  <colors>
    <mruColors>
      <color rgb="FFFF7C80"/>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32D0E-208A-41BF-A99D-29D1A874FBF8}">
  <dimension ref="B2:N30"/>
  <sheetViews>
    <sheetView tabSelected="1" zoomScaleNormal="100" workbookViewId="0">
      <selection activeCell="J29" sqref="J29"/>
    </sheetView>
  </sheetViews>
  <sheetFormatPr baseColWidth="10" defaultRowHeight="14.4" x14ac:dyDescent="0.3"/>
  <cols>
    <col min="1" max="1" width="3.6640625" style="1" customWidth="1"/>
    <col min="2" max="2" width="5.77734375" style="1" customWidth="1"/>
    <col min="3" max="4" width="11.5546875" style="1"/>
    <col min="5" max="5" width="4.33203125" style="1" customWidth="1"/>
    <col min="6" max="6" width="11.5546875" style="1"/>
    <col min="7" max="7" width="3.109375" style="1" customWidth="1"/>
    <col min="8" max="8" width="16.21875" style="1" customWidth="1"/>
    <col min="9" max="9" width="15" style="1" bestFit="1" customWidth="1"/>
    <col min="10" max="10" width="11.5546875" style="1"/>
    <col min="11" max="11" width="6.88671875" style="1" customWidth="1"/>
    <col min="12" max="16384" width="11.5546875" style="1"/>
  </cols>
  <sheetData>
    <row r="2" spans="2:14" x14ac:dyDescent="0.3">
      <c r="C2" s="5" t="s">
        <v>0</v>
      </c>
      <c r="D2" s="6">
        <v>8000000</v>
      </c>
      <c r="E2" s="7" t="s">
        <v>4</v>
      </c>
      <c r="I2" s="12" t="s">
        <v>11</v>
      </c>
      <c r="J2" s="11" t="s">
        <v>12</v>
      </c>
    </row>
    <row r="3" spans="2:14" x14ac:dyDescent="0.3">
      <c r="I3" s="13">
        <f>F8</f>
        <v>2.0479999999999999E-3</v>
      </c>
      <c r="J3" s="14">
        <f>D13/I3</f>
        <v>0.97656250000000011</v>
      </c>
    </row>
    <row r="4" spans="2:14" x14ac:dyDescent="0.3">
      <c r="J4" s="15"/>
    </row>
    <row r="5" spans="2:14" x14ac:dyDescent="0.3">
      <c r="B5" s="2" t="s">
        <v>8</v>
      </c>
      <c r="C5" s="18" t="s">
        <v>9</v>
      </c>
      <c r="D5" s="19"/>
      <c r="E5" s="20"/>
      <c r="F5" s="18" t="s">
        <v>10</v>
      </c>
      <c r="G5" s="20"/>
      <c r="L5" s="11" t="s">
        <v>5</v>
      </c>
      <c r="M5" s="21" t="s">
        <v>7</v>
      </c>
      <c r="N5" s="22"/>
    </row>
    <row r="6" spans="2:14" x14ac:dyDescent="0.3">
      <c r="B6" s="3">
        <v>1</v>
      </c>
      <c r="C6" s="4">
        <f>$D$2/(256*B6)</f>
        <v>31250</v>
      </c>
      <c r="D6" s="4">
        <f>C6/1000</f>
        <v>31.25</v>
      </c>
      <c r="E6" s="4" t="s">
        <v>2</v>
      </c>
      <c r="F6" s="4">
        <f>1/C6</f>
        <v>3.1999999999999999E-5</v>
      </c>
      <c r="G6" s="4" t="s">
        <v>3</v>
      </c>
      <c r="L6" s="10">
        <f>255*J3</f>
        <v>249.02343750000003</v>
      </c>
      <c r="M6" s="16">
        <v>0.05</v>
      </c>
      <c r="N6" s="17">
        <f t="shared" ref="N6:N25" si="0">$L$6*M6</f>
        <v>12.451171875000002</v>
      </c>
    </row>
    <row r="7" spans="2:14" x14ac:dyDescent="0.3">
      <c r="B7" s="3">
        <v>8</v>
      </c>
      <c r="C7" s="4">
        <f>$D$2/(256*B7)</f>
        <v>3906.25</v>
      </c>
      <c r="D7" s="4">
        <f t="shared" ref="D7:D10" si="1">C7/1000</f>
        <v>3.90625</v>
      </c>
      <c r="E7" s="4" t="s">
        <v>2</v>
      </c>
      <c r="F7" s="4">
        <f t="shared" ref="F7:F10" si="2">1/C7</f>
        <v>2.5599999999999999E-4</v>
      </c>
      <c r="G7" s="4" t="s">
        <v>3</v>
      </c>
      <c r="M7" s="16">
        <v>0.1</v>
      </c>
      <c r="N7" s="17">
        <f t="shared" si="0"/>
        <v>24.902343750000004</v>
      </c>
    </row>
    <row r="8" spans="2:14" x14ac:dyDescent="0.3">
      <c r="B8" s="3">
        <v>64</v>
      </c>
      <c r="C8" s="4">
        <f>$D$2/(256*B8)</f>
        <v>488.28125</v>
      </c>
      <c r="D8" s="4">
        <f t="shared" si="1"/>
        <v>0.48828125</v>
      </c>
      <c r="E8" s="4" t="s">
        <v>2</v>
      </c>
      <c r="F8" s="4">
        <f t="shared" si="2"/>
        <v>2.0479999999999999E-3</v>
      </c>
      <c r="G8" s="4" t="s">
        <v>3</v>
      </c>
      <c r="M8" s="16">
        <v>0.15</v>
      </c>
      <c r="N8" s="17">
        <f t="shared" si="0"/>
        <v>37.353515625</v>
      </c>
    </row>
    <row r="9" spans="2:14" x14ac:dyDescent="0.3">
      <c r="B9" s="3">
        <v>256</v>
      </c>
      <c r="C9" s="4">
        <f>$D$2/(256*B9)</f>
        <v>122.0703125</v>
      </c>
      <c r="D9" s="4">
        <f t="shared" si="1"/>
        <v>0.1220703125</v>
      </c>
      <c r="E9" s="4" t="s">
        <v>2</v>
      </c>
      <c r="F9" s="4">
        <f t="shared" si="2"/>
        <v>8.1919999999999996E-3</v>
      </c>
      <c r="G9" s="4" t="s">
        <v>3</v>
      </c>
      <c r="M9" s="16">
        <v>0.2</v>
      </c>
      <c r="N9" s="17">
        <f t="shared" si="0"/>
        <v>49.804687500000007</v>
      </c>
    </row>
    <row r="10" spans="2:14" x14ac:dyDescent="0.3">
      <c r="B10" s="3">
        <v>1024</v>
      </c>
      <c r="C10" s="4">
        <f>$D$2/(256*B10)</f>
        <v>30.517578125</v>
      </c>
      <c r="D10" s="4">
        <f t="shared" si="1"/>
        <v>3.0517578125E-2</v>
      </c>
      <c r="E10" s="4" t="s">
        <v>2</v>
      </c>
      <c r="F10" s="4">
        <f t="shared" si="2"/>
        <v>3.2767999999999999E-2</v>
      </c>
      <c r="G10" s="4" t="s">
        <v>3</v>
      </c>
      <c r="M10" s="16">
        <v>0.25</v>
      </c>
      <c r="N10" s="17">
        <f t="shared" si="0"/>
        <v>62.255859375000007</v>
      </c>
    </row>
    <row r="11" spans="2:14" x14ac:dyDescent="0.3">
      <c r="M11" s="16">
        <v>0.3</v>
      </c>
      <c r="N11" s="17">
        <f t="shared" si="0"/>
        <v>74.70703125</v>
      </c>
    </row>
    <row r="12" spans="2:14" x14ac:dyDescent="0.3">
      <c r="C12" s="5" t="s">
        <v>1</v>
      </c>
      <c r="D12" s="6">
        <v>500</v>
      </c>
      <c r="E12" s="7" t="s">
        <v>4</v>
      </c>
      <c r="M12" s="16">
        <v>0.35</v>
      </c>
      <c r="N12" s="17">
        <f t="shared" si="0"/>
        <v>87.158203125</v>
      </c>
    </row>
    <row r="13" spans="2:14" x14ac:dyDescent="0.3">
      <c r="C13" s="5" t="s">
        <v>6</v>
      </c>
      <c r="D13" s="8">
        <f>1/D12</f>
        <v>2E-3</v>
      </c>
      <c r="E13" s="9" t="s">
        <v>3</v>
      </c>
      <c r="M13" s="16">
        <v>0.4</v>
      </c>
      <c r="N13" s="17">
        <f t="shared" si="0"/>
        <v>99.609375000000014</v>
      </c>
    </row>
    <row r="14" spans="2:14" ht="15" thickBot="1" x14ac:dyDescent="0.35">
      <c r="M14" s="16">
        <v>0.45</v>
      </c>
      <c r="N14" s="17">
        <f t="shared" si="0"/>
        <v>112.06054687500001</v>
      </c>
    </row>
    <row r="15" spans="2:14" ht="14.4" customHeight="1" x14ac:dyDescent="0.3">
      <c r="B15" s="34">
        <v>1</v>
      </c>
      <c r="C15" s="23" t="s">
        <v>13</v>
      </c>
      <c r="D15" s="24"/>
      <c r="E15" s="24"/>
      <c r="F15" s="26"/>
      <c r="H15" s="34">
        <v>3</v>
      </c>
      <c r="I15" s="23" t="s">
        <v>15</v>
      </c>
      <c r="J15" s="24"/>
      <c r="K15" s="26"/>
      <c r="M15" s="16">
        <v>0.5</v>
      </c>
      <c r="N15" s="17">
        <f t="shared" si="0"/>
        <v>124.51171875000001</v>
      </c>
    </row>
    <row r="16" spans="2:14" x14ac:dyDescent="0.3">
      <c r="C16" s="27"/>
      <c r="D16" s="25"/>
      <c r="E16" s="25"/>
      <c r="F16" s="28"/>
      <c r="I16" s="27"/>
      <c r="J16" s="25"/>
      <c r="K16" s="28"/>
      <c r="M16" s="16">
        <v>0.55000000000000004</v>
      </c>
      <c r="N16" s="17">
        <f t="shared" si="0"/>
        <v>136.96289062500003</v>
      </c>
    </row>
    <row r="17" spans="2:14" x14ac:dyDescent="0.3">
      <c r="C17" s="27"/>
      <c r="D17" s="25"/>
      <c r="E17" s="25"/>
      <c r="F17" s="28"/>
      <c r="I17" s="27"/>
      <c r="J17" s="25"/>
      <c r="K17" s="28"/>
      <c r="M17" s="16">
        <v>0.6</v>
      </c>
      <c r="N17" s="17">
        <f t="shared" si="0"/>
        <v>149.4140625</v>
      </c>
    </row>
    <row r="18" spans="2:14" ht="14.4" customHeight="1" x14ac:dyDescent="0.3">
      <c r="C18" s="27"/>
      <c r="D18" s="25"/>
      <c r="E18" s="25"/>
      <c r="F18" s="28"/>
      <c r="I18" s="27"/>
      <c r="J18" s="25"/>
      <c r="K18" s="28"/>
      <c r="M18" s="16">
        <v>0.65</v>
      </c>
      <c r="N18" s="17">
        <f t="shared" si="0"/>
        <v>161.86523437500003</v>
      </c>
    </row>
    <row r="19" spans="2:14" x14ac:dyDescent="0.3">
      <c r="C19" s="27"/>
      <c r="D19" s="25"/>
      <c r="E19" s="25"/>
      <c r="F19" s="28"/>
      <c r="I19" s="27"/>
      <c r="J19" s="25"/>
      <c r="K19" s="28"/>
      <c r="M19" s="16">
        <v>0.7</v>
      </c>
      <c r="N19" s="17">
        <f t="shared" si="0"/>
        <v>174.31640625</v>
      </c>
    </row>
    <row r="20" spans="2:14" ht="15" thickBot="1" x14ac:dyDescent="0.35">
      <c r="C20" s="29"/>
      <c r="D20" s="30"/>
      <c r="E20" s="30"/>
      <c r="F20" s="31"/>
      <c r="I20" s="29"/>
      <c r="J20" s="30"/>
      <c r="K20" s="31"/>
      <c r="M20" s="16">
        <v>0.75</v>
      </c>
      <c r="N20" s="17">
        <f t="shared" si="0"/>
        <v>186.76757812500003</v>
      </c>
    </row>
    <row r="21" spans="2:14" ht="15" thickBot="1" x14ac:dyDescent="0.35">
      <c r="C21" s="32"/>
      <c r="D21" s="32"/>
      <c r="E21" s="32"/>
      <c r="F21" s="32"/>
      <c r="M21" s="16">
        <v>0.8</v>
      </c>
      <c r="N21" s="17">
        <f t="shared" si="0"/>
        <v>199.21875000000003</v>
      </c>
    </row>
    <row r="22" spans="2:14" x14ac:dyDescent="0.3">
      <c r="B22" s="34">
        <v>2</v>
      </c>
      <c r="C22" s="23" t="s">
        <v>14</v>
      </c>
      <c r="D22" s="24"/>
      <c r="E22" s="24"/>
      <c r="F22" s="26"/>
      <c r="M22" s="16">
        <v>0.85</v>
      </c>
      <c r="N22" s="17">
        <f t="shared" si="0"/>
        <v>211.66992187500003</v>
      </c>
    </row>
    <row r="23" spans="2:14" x14ac:dyDescent="0.3">
      <c r="C23" s="27"/>
      <c r="D23" s="25"/>
      <c r="E23" s="25"/>
      <c r="F23" s="28"/>
      <c r="M23" s="16">
        <v>0.9</v>
      </c>
      <c r="N23" s="17">
        <f t="shared" si="0"/>
        <v>224.12109375000003</v>
      </c>
    </row>
    <row r="24" spans="2:14" x14ac:dyDescent="0.3">
      <c r="C24" s="27"/>
      <c r="D24" s="25"/>
      <c r="E24" s="25"/>
      <c r="F24" s="28"/>
      <c r="M24" s="16">
        <v>0.95</v>
      </c>
      <c r="N24" s="17">
        <f t="shared" si="0"/>
        <v>236.57226562500003</v>
      </c>
    </row>
    <row r="25" spans="2:14" x14ac:dyDescent="0.3">
      <c r="C25" s="27"/>
      <c r="D25" s="25"/>
      <c r="E25" s="25"/>
      <c r="F25" s="28"/>
      <c r="M25" s="16">
        <v>1</v>
      </c>
      <c r="N25" s="17">
        <f t="shared" si="0"/>
        <v>249.02343750000003</v>
      </c>
    </row>
    <row r="26" spans="2:14" ht="14.4" customHeight="1" x14ac:dyDescent="0.3">
      <c r="C26" s="27"/>
      <c r="D26" s="25"/>
      <c r="E26" s="25"/>
      <c r="F26" s="28"/>
    </row>
    <row r="27" spans="2:14" x14ac:dyDescent="0.3">
      <c r="C27" s="27"/>
      <c r="D27" s="25"/>
      <c r="E27" s="25"/>
      <c r="F27" s="28"/>
    </row>
    <row r="28" spans="2:14" ht="15" thickBot="1" x14ac:dyDescent="0.35">
      <c r="C28" s="29"/>
      <c r="D28" s="30"/>
      <c r="E28" s="30"/>
      <c r="F28" s="31"/>
    </row>
    <row r="29" spans="2:14" x14ac:dyDescent="0.3">
      <c r="C29" s="33"/>
      <c r="D29" s="33"/>
      <c r="E29" s="33"/>
      <c r="F29" s="33"/>
    </row>
    <row r="30" spans="2:14" x14ac:dyDescent="0.3">
      <c r="C30" s="33"/>
      <c r="D30" s="33"/>
      <c r="E30" s="33"/>
      <c r="F30" s="33"/>
    </row>
  </sheetData>
  <mergeCells count="6">
    <mergeCell ref="C22:F28"/>
    <mergeCell ref="I15:K20"/>
    <mergeCell ref="C5:E5"/>
    <mergeCell ref="F5:G5"/>
    <mergeCell ref="M5:N5"/>
    <mergeCell ref="C15:F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Oliverio Fajardo Monzón</dc:creator>
  <cp:lastModifiedBy>Edgar Oliverio Fajardo Monzón</cp:lastModifiedBy>
  <dcterms:created xsi:type="dcterms:W3CDTF">2022-11-30T00:37:43Z</dcterms:created>
  <dcterms:modified xsi:type="dcterms:W3CDTF">2022-12-26T17:26:33Z</dcterms:modified>
</cp:coreProperties>
</file>