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ocuments\Data Analysis\Main Projects\"/>
    </mc:Choice>
  </mc:AlternateContent>
  <xr:revisionPtr revIDLastSave="0" documentId="13_ncr:1_{7BA901E8-3A7B-4182-A650-60B2FB62A4BF}" xr6:coauthVersionLast="47" xr6:coauthVersionMax="47" xr10:uidLastSave="{00000000-0000-0000-0000-000000000000}"/>
  <bookViews>
    <workbookView xWindow="-110" yWindow="-110" windowWidth="19420" windowHeight="12220" xr2:uid="{9F96E12A-403F-4A27-A1B0-4F377F56E1D5}"/>
  </bookViews>
  <sheets>
    <sheet name="Sheet1" sheetId="1" r:id="rId1"/>
    <sheet name="Dashboard" sheetId="2" r:id="rId2"/>
  </sheets>
  <definedNames>
    <definedName name="_xlchart.v5.0" hidden="1">Sheet1!$V$29:$V$33</definedName>
    <definedName name="_xlchart.v5.1" hidden="1">Sheet1!$W$29:$W$33</definedName>
    <definedName name="_xlchart.v5.2" hidden="1">Sheet1!$V$29:$V$33</definedName>
    <definedName name="_xlchart.v5.3" hidden="1">Sheet1!$W$29:$W$33</definedName>
    <definedName name="_xlnm.Print_Area" localSheetId="0">Sheet1!$A$1:$AB$43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W32" i="1"/>
  <c r="W31" i="1"/>
  <c r="W33" i="1" s="1"/>
  <c r="X21" i="1"/>
  <c r="X23" i="1" s="1"/>
  <c r="S21" i="1"/>
  <c r="S23" i="1" s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<sst xmlns="http://schemas.openxmlformats.org/spreadsheetml/2006/main" count="63" uniqueCount="55">
  <si>
    <t>Consulting Project Dashboard</t>
  </si>
  <si>
    <t>Raw Data -&gt;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</si>
  <si>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</si>
  <si>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</si>
  <si>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</si>
  <si>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</si>
  <si>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</si>
  <si>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</si>
  <si>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</si>
  <si>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</si>
  <si>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</si>
  <si>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</si>
  <si>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</si>
  <si>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</si>
  <si>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</si>
  <si>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</si>
  <si>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</si>
  <si>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</si>
  <si>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</si>
  <si>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</si>
  <si>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</si>
  <si>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</si>
  <si>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</si>
  <si>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</si>
  <si>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</si>
  <si>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</si>
  <si>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</si>
  <si>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</si>
  <si>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</si>
  <si>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</si>
  <si>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</si>
  <si>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</si>
  <si>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</si>
  <si>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</si>
  <si>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</si>
  <si>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</si>
  <si>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</si>
  <si>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</si>
  <si>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</si>
  <si>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</si>
  <si>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</si>
  <si>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</si>
  <si>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</si>
  <si>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</si>
  <si>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</si>
  <si>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</si>
  <si>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</si>
  <si>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</si>
  <si>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</si>
  <si>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Sep-22</t>
  </si>
  <si>
    <t>Oct-22</t>
  </si>
  <si>
    <t>Nov-22</t>
  </si>
  <si>
    <t>Dec-22</t>
  </si>
  <si>
    <t>Countries</t>
  </si>
  <si>
    <t>Project Roadmap for the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</si>
</sst>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4"/>
      <color theme="1"/>
      <name val="Tw Cen MT"/>
      <family val="2"/>
    </font>
    <font>
      <b/>
      <sz val="14"/>
      <color theme="1"/>
      <name val="Tw Cen MT"/>
      <family val="2"/>
    </font>
    <font>
      <b/>
      <sz val="14"/>
      <color theme="0"/>
      <name val="Tw Cen MT"/>
      <family val="2"/>
    </font>
    <font>
      <sz val="14"/>
      <color theme="0"/>
      <name val="Tw Cen MT"/>
      <family val="2"/>
    </font>
    <font>
      <b/>
      <i/>
      <sz val="14"/>
      <color theme="1"/>
      <name val="Tw Cen MT"/>
      <family val="2"/>
    </font>
    <font>
      <b/>
      <sz val="14"/>
      <color theme="0"/>
      <name val="Sitka Small"/>
    </font>
    <font>
      <b/>
      <sz val="22"/>
      <color theme="0"/>
      <name val="Sitka Small"/>
    </font>
    <font>
      <b/>
      <sz val="20"/>
      <name val="Sitka Small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/>
      </left>
      <right/>
      <top style="thin">
        <color indexed="64"/>
      </top>
      <bottom/>
      <diagonal/>
    </border>
    <border>
      <left style="thin">
        <color theme="8"/>
      </left>
      <right style="thin">
        <color theme="8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6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9" fontId="3" fillId="4" borderId="2" xfId="1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0" borderId="5" xfId="0" applyFont="1" applyBorder="1"/>
    <xf numFmtId="17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5" borderId="7" xfId="0" applyFont="1" applyFill="1" applyBorder="1"/>
    <xf numFmtId="1" fontId="2" fillId="5" borderId="8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9" fontId="2" fillId="5" borderId="9" xfId="1" applyFont="1" applyFill="1" applyBorder="1"/>
    <xf numFmtId="9" fontId="2" fillId="5" borderId="10" xfId="1" applyFont="1" applyFill="1" applyBorder="1"/>
    <xf numFmtId="1" fontId="2" fillId="0" borderId="1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9" fontId="2" fillId="0" borderId="5" xfId="1" applyFont="1" applyBorder="1"/>
    <xf numFmtId="9" fontId="2" fillId="0" borderId="6" xfId="1" applyFont="1" applyBorder="1"/>
    <xf numFmtId="0" fontId="3" fillId="5" borderId="5" xfId="0" applyFont="1" applyFill="1" applyBorder="1"/>
    <xf numFmtId="1" fontId="2" fillId="5" borderId="11" xfId="0" applyNumberFormat="1" applyFont="1" applyFill="1" applyBorder="1" applyAlignment="1">
      <alignment horizontal="center"/>
    </xf>
    <xf numFmtId="1" fontId="2" fillId="5" borderId="5" xfId="0" applyNumberFormat="1" applyFont="1" applyFill="1" applyBorder="1" applyAlignment="1">
      <alignment horizontal="center"/>
    </xf>
    <xf numFmtId="9" fontId="2" fillId="5" borderId="5" xfId="1" applyFont="1" applyFill="1" applyBorder="1"/>
    <xf numFmtId="9" fontId="2" fillId="5" borderId="6" xfId="1" applyFont="1" applyFill="1" applyBorder="1"/>
    <xf numFmtId="0" fontId="2" fillId="5" borderId="12" xfId="0" applyFont="1" applyFill="1" applyBorder="1"/>
    <xf numFmtId="0" fontId="2" fillId="5" borderId="4" xfId="0" applyFont="1" applyFill="1" applyBorder="1"/>
    <xf numFmtId="0" fontId="9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Sheet1!$Q$6:$Q$11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Sheet1!$R$6:$R$11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8-4C63-8BCC-49FF38F6827C}"/>
            </c:ext>
          </c:extLst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Sheet1!$Q$6:$Q$11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Sheet1!$T$6:$T$11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8-4C63-8BCC-49FF38F682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00109744"/>
        <c:axId val="900118864"/>
      </c:barChart>
      <c:catAx>
        <c:axId val="90010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0118864"/>
        <c:crosses val="autoZero"/>
        <c:auto val="1"/>
        <c:lblAlgn val="ctr"/>
        <c:lblOffset val="100"/>
        <c:noMultiLvlLbl val="0"/>
      </c:catAx>
      <c:valAx>
        <c:axId val="900118864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400" b="1">
                    <a:latin typeface="Corbel" panose="020B0503020204020204" pitchFamily="34" charset="0"/>
                  </a:rPr>
                  <a:t>Duration</a:t>
                </a:r>
                <a:r>
                  <a:rPr lang="en-GB" sz="1400" b="1" baseline="0">
                    <a:latin typeface="Corbel" panose="020B0503020204020204" pitchFamily="34" charset="0"/>
                  </a:rPr>
                  <a:t> in  days</a:t>
                </a:r>
                <a:endParaRPr lang="en-GB" sz="1400" b="1">
                  <a:latin typeface="Corbel" panose="020B0503020204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576330363720714"/>
              <c:y val="0.22205605529638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GB"/>
            </a:p>
          </c:txPr>
        </c:title>
        <c:numFmt formatCode="[$-809]d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01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07476133687771"/>
          <c:y val="0"/>
          <c:w val="0.5319656915955740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F-4FB2-A404-7D13B30DBFF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C7-49B3-B7DC-85F30C909D3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CC7-49B3-B7DC-85F30C909D36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C7-49B3-B7DC-85F30C909D3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C7-49B3-B7DC-85F30C909D36}"/>
              </c:ext>
            </c:extLst>
          </c:dPt>
          <c:val>
            <c:numRef>
              <c:f>Sheet1!$R$21:$R$25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7-49B3-B7DC-85F30C90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Sheet1!$S$20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CC7-49B3-B7DC-85F30C909D3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CC7-49B3-B7DC-85F30C909D3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C7-49B3-B7DC-85F30C909D36}"/>
              </c:ext>
            </c:extLst>
          </c:dPt>
          <c:dLbls>
            <c:dLbl>
              <c:idx val="1"/>
              <c:tx>
                <c:strRef>
                  <c:f>Sheet1!$S$18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w Cen MT" panose="020B06020201040206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77106690144289"/>
                      <c:h val="0.11550522548317824"/>
                    </c:manualLayout>
                  </c15:layout>
                  <c15:dlblFieldTable>
                    <c15:dlblFTEntry>
                      <c15:txfldGUID>{CDDC6F57-1CFF-40FA-B680-8FE39DA92C0D}</c15:txfldGUID>
                      <c15:f>Sheet1!$S$18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DCC7-49B3-B7DC-85F30C909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Sheet1!$S$21:$S$23</c:f>
              <c:numCache>
                <c:formatCode>0%</c:formatCode>
                <c:ptCount val="3"/>
                <c:pt idx="0">
                  <c:v>0.8</c:v>
                </c:pt>
                <c:pt idx="1">
                  <c:v>0.02</c:v>
                </c:pt>
                <c:pt idx="2" formatCode="0.00%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C7-49B3-B7DC-85F30C90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9-4CEE-A19D-7C0C48D0B4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3A-441F-B07C-B3BEEDBD137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A-441F-B07C-B3BEEDBD137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3A-441F-B07C-B3BEEDBD137E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A-441F-B07C-B3BEEDBD137E}"/>
              </c:ext>
            </c:extLst>
          </c:dPt>
          <c:val>
            <c:numRef>
              <c:f>Sheet1!$W$21:$W$25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41F-B07C-B3BEEDBD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Sheet1!$X$20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9-4CEE-A19D-7C0C48D0B45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3A-441F-B07C-B3BEEDBD137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79-4CEE-A19D-7C0C48D0B453}"/>
              </c:ext>
            </c:extLst>
          </c:dPt>
          <c:dLbls>
            <c:dLbl>
              <c:idx val="1"/>
              <c:tx>
                <c:strRef>
                  <c:f>Sheet1!$X$18</c:f>
                  <c:strCache>
                    <c:ptCount val="1"/>
                    <c:pt idx="0">
                      <c:v>75%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w Cen MT" panose="020B06020201040206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{2341D55B-5426-4AB3-AF60-6945F77504CB}</c15:txfldGUID>
                      <c15:f>Sheet1!$X$18</c15:f>
                      <c15:dlblFieldTableCache>
                        <c:ptCount val="1"/>
                        <c:pt idx="0">
                          <c:v>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13A-441F-B07C-B3BEEDBD1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Sheet1!$X$21:$X$23</c:f>
              <c:numCache>
                <c:formatCode>0%</c:formatCode>
                <c:ptCount val="3"/>
                <c:pt idx="0">
                  <c:v>0.75</c:v>
                </c:pt>
                <c:pt idx="1">
                  <c:v>0.02</c:v>
                </c:pt>
                <c:pt idx="2" formatCode="0.00%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3A-441F-B07C-B3BEEDBD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Sheet1!$R$28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Sheet1!$Q$29:$Q$33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Sheet1!$R$29:$R$33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5-4733-8EF5-CEE29830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840608"/>
        <c:axId val="900841568"/>
      </c:barChart>
      <c:barChart>
        <c:barDir val="col"/>
        <c:grouping val="stacked"/>
        <c:varyColors val="0"/>
        <c:ser>
          <c:idx val="1"/>
          <c:order val="1"/>
          <c:tx>
            <c:strRef>
              <c:f>Sheet1!$S$28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Sheet1!$Q$29:$Q$33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Sheet1!$S$29:$S$33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5-4733-8EF5-CEE29830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5"/>
        <c:overlap val="100"/>
        <c:axId val="904912464"/>
        <c:axId val="904910064"/>
      </c:barChart>
      <c:catAx>
        <c:axId val="9008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en-US"/>
          </a:p>
        </c:txPr>
        <c:crossAx val="900841568"/>
        <c:crosses val="autoZero"/>
        <c:auto val="1"/>
        <c:lblAlgn val="ctr"/>
        <c:lblOffset val="100"/>
        <c:noMultiLvlLbl val="0"/>
      </c:catAx>
      <c:valAx>
        <c:axId val="900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0840608"/>
        <c:crosses val="autoZero"/>
        <c:crossBetween val="between"/>
        <c:majorUnit val="100"/>
      </c:valAx>
      <c:valAx>
        <c:axId val="904910064"/>
        <c:scaling>
          <c:orientation val="minMax"/>
          <c:max val="5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4912464"/>
        <c:crosses val="max"/>
        <c:crossBetween val="between"/>
        <c:majorUnit val="100"/>
        <c:minorUnit val="20"/>
      </c:valAx>
      <c:catAx>
        <c:axId val="90491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49100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Sheet1!$Q$6:$Q$11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Sheet1!$R$6:$R$11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F-4D87-9719-323D87C283CA}"/>
            </c:ext>
          </c:extLst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Sheet1!$Q$6:$Q$11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Sheet1!$T$6:$T$11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F-4D87-9719-323D87C28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00109744"/>
        <c:axId val="900118864"/>
      </c:barChart>
      <c:catAx>
        <c:axId val="90010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0118864"/>
        <c:crosses val="autoZero"/>
        <c:auto val="1"/>
        <c:lblAlgn val="ctr"/>
        <c:lblOffset val="100"/>
        <c:noMultiLvlLbl val="0"/>
      </c:catAx>
      <c:valAx>
        <c:axId val="900118864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400" b="1">
                    <a:latin typeface="Corbel" panose="020B0503020204020204" pitchFamily="34" charset="0"/>
                  </a:rPr>
                  <a:t>Duration</a:t>
                </a:r>
                <a:r>
                  <a:rPr lang="en-GB" sz="1400" b="1" baseline="0">
                    <a:latin typeface="Corbel" panose="020B0503020204020204" pitchFamily="34" charset="0"/>
                  </a:rPr>
                  <a:t> in  days</a:t>
                </a:r>
                <a:endParaRPr lang="en-GB" sz="1400" b="1">
                  <a:latin typeface="Corbel" panose="020B0503020204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576330363720714"/>
              <c:y val="0.22205605529638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GB"/>
            </a:p>
          </c:txPr>
        </c:title>
        <c:numFmt formatCode="[$-809]d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01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07476133687771"/>
          <c:y val="0"/>
          <c:w val="0.5319656915955740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D-47A3-B67F-7F6FD4AAFE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D-47A3-B67F-7F6FD4AAFE2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D-47A3-B67F-7F6FD4AAFE22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D-47A3-B67F-7F6FD4AAFE2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D-47A3-B67F-7F6FD4AAFE22}"/>
              </c:ext>
            </c:extLst>
          </c:dPt>
          <c:val>
            <c:numRef>
              <c:f>Sheet1!$R$21:$R$25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DD-47A3-B67F-7F6FD4AA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Sheet1!$S$20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DDD-47A3-B67F-7F6FD4AAFE2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DDD-47A3-B67F-7F6FD4AAFE2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DD-47A3-B67F-7F6FD4AAFE22}"/>
              </c:ext>
            </c:extLst>
          </c:dPt>
          <c:dLbls>
            <c:dLbl>
              <c:idx val="1"/>
              <c:tx>
                <c:strRef>
                  <c:f>Sheet1!$S$18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w Cen MT" panose="020B06020201040206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77106690144289"/>
                      <c:h val="0.11550522548317824"/>
                    </c:manualLayout>
                  </c15:layout>
                  <c15:dlblFieldTable>
                    <c15:dlblFTEntry>
                      <c15:txfldGUID>{F91834F7-2D10-4793-931F-E8A228A52134}</c15:txfldGUID>
                      <c15:f>Sheet1!$S$18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DDD-47A3-B67F-7F6FD4AAF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Sheet1!$S$21:$S$23</c:f>
              <c:numCache>
                <c:formatCode>0%</c:formatCode>
                <c:ptCount val="3"/>
                <c:pt idx="0">
                  <c:v>0.8</c:v>
                </c:pt>
                <c:pt idx="1">
                  <c:v>0.02</c:v>
                </c:pt>
                <c:pt idx="2" formatCode="0.00%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DD-47A3-B67F-7F6FD4AA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Sheet1!$R$28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Sheet1!$Q$29:$Q$33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Sheet1!$R$29:$R$33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8-4C4B-A5FC-931BAF07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840608"/>
        <c:axId val="900841568"/>
      </c:barChart>
      <c:barChart>
        <c:barDir val="col"/>
        <c:grouping val="stacked"/>
        <c:varyColors val="0"/>
        <c:ser>
          <c:idx val="1"/>
          <c:order val="1"/>
          <c:tx>
            <c:strRef>
              <c:f>Sheet1!$S$28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Sheet1!$Q$29:$Q$33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Sheet1!$S$29:$S$33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8-4C4B-A5FC-931BAF07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5"/>
        <c:overlap val="100"/>
        <c:axId val="904912464"/>
        <c:axId val="904910064"/>
      </c:barChart>
      <c:catAx>
        <c:axId val="9008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en-US"/>
          </a:p>
        </c:txPr>
        <c:crossAx val="900841568"/>
        <c:crosses val="autoZero"/>
        <c:auto val="1"/>
        <c:lblAlgn val="ctr"/>
        <c:lblOffset val="100"/>
        <c:noMultiLvlLbl val="0"/>
      </c:catAx>
      <c:valAx>
        <c:axId val="900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0840608"/>
        <c:crosses val="autoZero"/>
        <c:crossBetween val="between"/>
        <c:majorUnit val="100"/>
      </c:valAx>
      <c:valAx>
        <c:axId val="904910064"/>
        <c:scaling>
          <c:orientation val="minMax"/>
          <c:max val="5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4912464"/>
        <c:crosses val="max"/>
        <c:crossBetween val="between"/>
        <c:majorUnit val="100"/>
        <c:minorUnit val="20"/>
      </c:valAx>
      <c:catAx>
        <c:axId val="90491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49100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3-4141-82A9-BCFD4C69983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3-4141-82A9-BCFD4C69983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13-4141-82A9-BCFD4C69983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13-4141-82A9-BCFD4C69983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13-4141-82A9-BCFD4C69983F}"/>
              </c:ext>
            </c:extLst>
          </c:dPt>
          <c:val>
            <c:numRef>
              <c:f>Sheet1!$W$21:$W$25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13-4141-82A9-BCFD4C69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Sheet1!$X$20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E13-4141-82A9-BCFD4C69983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E13-4141-82A9-BCFD4C69983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E13-4141-82A9-BCFD4C69983F}"/>
              </c:ext>
            </c:extLst>
          </c:dPt>
          <c:dLbls>
            <c:dLbl>
              <c:idx val="1"/>
              <c:tx>
                <c:strRef>
                  <c:f>Sheet1!$X$18</c:f>
                  <c:strCache>
                    <c:ptCount val="1"/>
                    <c:pt idx="0">
                      <c:v>75%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w Cen MT" panose="020B06020201040206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{5114E34E-7F6D-47B4-BE12-A121E09F0DF6}</c15:txfldGUID>
                      <c15:f>Sheet1!$X$18</c15:f>
                      <c15:dlblFieldTableCache>
                        <c:ptCount val="1"/>
                        <c:pt idx="0">
                          <c:v>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E13-4141-82A9-BCFD4C6998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Sheet1!$X$21:$X$23</c:f>
              <c:numCache>
                <c:formatCode>0%</c:formatCode>
                <c:ptCount val="3"/>
                <c:pt idx="0">
                  <c:v>0.75</c:v>
                </c:pt>
                <c:pt idx="1">
                  <c:v>0.02</c:v>
                </c:pt>
                <c:pt idx="2" formatCode="0.00%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13-4141-82A9-BCFD4C69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C169BF35-4406-4531-A195-634B9A3A9967}">
          <cx:dataPt idx="1">
            <cx:spPr>
              <a:solidFill>
                <a:srgbClr val="00B05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4"/>
            </cx:subtotals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 sz="105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cx:txPr>
      </cx:axis>
      <cx:axis id="1" hidden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Corbel" panose="020B0503020204020204" pitchFamily="34" charset="0"/>
              <a:ea typeface="Corbel" panose="020B0503020204020204" pitchFamily="34" charset="0"/>
              <a:cs typeface="Corbel" panose="020B0503020204020204" pitchFamily="34" charset="0"/>
            </a:defRPr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orbel" panose="020B0503020204020204" pitchFamily="34" charset="0"/>
          </a:endParaRPr>
        </a:p>
      </cx:txPr>
    </cx:legend>
  </cx:chart>
  <cx:spPr>
    <a:ln>
      <a:noFill/>
    </a:ln>
  </cx:spPr>
  <cx:fmtOvrs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C169BF35-4406-4531-A195-634B9A3A9967}">
          <cx:dataPt idx="1">
            <cx:spPr>
              <a:solidFill>
                <a:srgbClr val="00B05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4"/>
            </cx:subtotals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 sz="105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cx:txPr>
      </cx:axis>
      <cx:axis id="1" hidden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Corbel" panose="020B0503020204020204" pitchFamily="34" charset="0"/>
              <a:ea typeface="Corbel" panose="020B0503020204020204" pitchFamily="34" charset="0"/>
              <a:cs typeface="Corbel" panose="020B0503020204020204" pitchFamily="34" charset="0"/>
            </a:defRPr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orbel" panose="020B0503020204020204" pitchFamily="34" charset="0"/>
          </a:endParaRPr>
        </a:p>
      </cx:txPr>
    </cx:legend>
  </cx:chart>
  <cx:spPr>
    <a:ln>
      <a:noFill/>
    </a:ln>
  </cx:spPr>
  <cx:fmtOvrs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openxmlformats.org/officeDocument/2006/relationships/image" Target="../media/image2.emf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672415-2847-4483-9AE5-DD5C804F6F82}"/>
            </a:ext>
          </a:extLst>
        </xdr:cNvPr>
        <xdr:cNvSpPr txBox="1"/>
      </xdr:nvSpPr>
      <xdr:spPr>
        <a:xfrm>
          <a:off x="8858021" y="4482878"/>
          <a:ext cx="1978119" cy="2470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Dubai" panose="020B0503030403030204" pitchFamily="34" charset="-78"/>
              <a:ea typeface="Verdana" panose="020B0604030504040204" pitchFamily="34" charset="0"/>
              <a:cs typeface="Dubai" panose="020B0503030403030204" pitchFamily="34" charset="-78"/>
            </a:rPr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4BFFFE-29D9-48CB-AB8D-AA9067D48490}"/>
            </a:ext>
          </a:extLst>
        </xdr:cNvPr>
        <xdr:cNvSpPr txBox="1"/>
      </xdr:nvSpPr>
      <xdr:spPr>
        <a:xfrm>
          <a:off x="10887939" y="4487930"/>
          <a:ext cx="1978119" cy="2470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0</xdr:col>
      <xdr:colOff>669924</xdr:colOff>
      <xdr:row>4</xdr:row>
      <xdr:rowOff>25400</xdr:rowOff>
    </xdr:from>
    <xdr:to>
      <xdr:col>15</xdr:col>
      <xdr:colOff>0</xdr:colOff>
      <xdr:row>16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8C975F-69EA-18B6-C243-E051BAEE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31749</xdr:colOff>
      <xdr:row>19</xdr:row>
      <xdr:rowOff>44451</xdr:rowOff>
    </xdr:from>
    <xdr:to>
      <xdr:col>11</xdr:col>
      <xdr:colOff>627256</xdr:colOff>
      <xdr:row>26</xdr:row>
      <xdr:rowOff>190501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A4E14-0BAD-9B53-E6F8-9B489D93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178109</xdr:colOff>
      <xdr:row>19</xdr:row>
      <xdr:rowOff>92927</xdr:rowOff>
    </xdr:from>
    <xdr:to>
      <xdr:col>14</xdr:col>
      <xdr:colOff>611768</xdr:colOff>
      <xdr:row>26</xdr:row>
      <xdr:rowOff>170365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8719CA-013E-21BE-2E1C-E72EC502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52916</xdr:colOff>
      <xdr:row>7</xdr:row>
      <xdr:rowOff>26459</xdr:rowOff>
    </xdr:from>
    <xdr:to>
      <xdr:col>15</xdr:col>
      <xdr:colOff>1208264</xdr:colOff>
      <xdr:row>8</xdr:row>
      <xdr:rowOff>176389</xdr:rowOff>
    </xdr:to>
    <xdr:sp macro="" textlink="">
      <xdr:nvSpPr>
        <xdr:cNvPr id="11" name="Arrow: Chevron 10">
          <a:extLst>
            <a:ext uri="{FF2B5EF4-FFF2-40B4-BE49-F238E27FC236}">
              <a16:creationId xmlns:a16="http://schemas.microsoft.com/office/drawing/2014/main" id="{8114105E-1FF2-4BC5-3E33-BAD9E865B69C}"/>
            </a:ext>
          </a:extLst>
        </xdr:cNvPr>
        <xdr:cNvSpPr/>
      </xdr:nvSpPr>
      <xdr:spPr>
        <a:xfrm rot="10800000">
          <a:off x="14843124" y="1640417"/>
          <a:ext cx="1155348" cy="379236"/>
        </a:xfrm>
        <a:prstGeom prst="chevron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8822</xdr:colOff>
      <xdr:row>28</xdr:row>
      <xdr:rowOff>1</xdr:rowOff>
    </xdr:from>
    <xdr:to>
      <xdr:col>8</xdr:col>
      <xdr:colOff>8467</xdr:colOff>
      <xdr:row>42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D9BE45-9163-F90F-0BB9-86C540D0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8466</xdr:colOff>
      <xdr:row>28</xdr:row>
      <xdr:rowOff>26280</xdr:rowOff>
    </xdr:from>
    <xdr:to>
      <xdr:col>14</xdr:col>
      <xdr:colOff>668867</xdr:colOff>
      <xdr:row>42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ADA33F0-42D7-64F6-B23D-9B85C2C1A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9666" y="6757280"/>
              <a:ext cx="4311651" cy="322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340180</xdr:colOff>
      <xdr:row>1</xdr:row>
      <xdr:rowOff>68035</xdr:rowOff>
    </xdr:from>
    <xdr:to>
      <xdr:col>24</xdr:col>
      <xdr:colOff>453572</xdr:colOff>
      <xdr:row>61</xdr:row>
      <xdr:rowOff>79374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F248336-9F6A-4FAA-CAA5-CB225445D871}"/>
            </a:ext>
          </a:extLst>
        </xdr:cNvPr>
        <xdr:cNvSpPr/>
      </xdr:nvSpPr>
      <xdr:spPr>
        <a:xfrm>
          <a:off x="340180" y="249464"/>
          <a:ext cx="15897678" cy="10897053"/>
        </a:xfrm>
        <a:prstGeom prst="roundRect">
          <a:avLst>
            <a:gd name="adj" fmla="val 3699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176882</xdr:colOff>
      <xdr:row>22</xdr:row>
      <xdr:rowOff>7767</xdr:rowOff>
    </xdr:from>
    <xdr:to>
      <xdr:col>20</xdr:col>
      <xdr:colOff>326201</xdr:colOff>
      <xdr:row>23</xdr:row>
      <xdr:rowOff>60253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8DF5A9-84AC-4BD9-A709-7BE1963E1CB1}"/>
            </a:ext>
          </a:extLst>
        </xdr:cNvPr>
        <xdr:cNvSpPr txBox="1"/>
      </xdr:nvSpPr>
      <xdr:spPr>
        <a:xfrm>
          <a:off x="10502534" y="3955810"/>
          <a:ext cx="1971493" cy="2319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Dubai" panose="020B0503030403030204" pitchFamily="34" charset="-78"/>
              <a:ea typeface="Verdana" panose="020B0604030504040204" pitchFamily="34" charset="0"/>
              <a:cs typeface="Dubai" panose="020B0503030403030204" pitchFamily="34" charset="-78"/>
            </a:rPr>
            <a:t>Customer Satisfaction Score</a:t>
          </a:r>
        </a:p>
      </xdr:txBody>
    </xdr:sp>
    <xdr:clientData/>
  </xdr:twoCellAnchor>
  <xdr:twoCellAnchor>
    <xdr:from>
      <xdr:col>20</xdr:col>
      <xdr:colOff>378000</xdr:colOff>
      <xdr:row>22</xdr:row>
      <xdr:rowOff>12819</xdr:rowOff>
    </xdr:from>
    <xdr:to>
      <xdr:col>23</xdr:col>
      <xdr:colOff>527319</xdr:colOff>
      <xdr:row>23</xdr:row>
      <xdr:rowOff>65305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9EED1A-6C27-4E29-BE8C-7E53CF856DE6}"/>
            </a:ext>
          </a:extLst>
        </xdr:cNvPr>
        <xdr:cNvSpPr txBox="1"/>
      </xdr:nvSpPr>
      <xdr:spPr>
        <a:xfrm>
          <a:off x="12525826" y="3960862"/>
          <a:ext cx="1971493" cy="2319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0</xdr:col>
      <xdr:colOff>536989</xdr:colOff>
      <xdr:row>8</xdr:row>
      <xdr:rowOff>62121</xdr:rowOff>
    </xdr:from>
    <xdr:to>
      <xdr:col>24</xdr:col>
      <xdr:colOff>113393</xdr:colOff>
      <xdr:row>23</xdr:row>
      <xdr:rowOff>170089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03DCA-76FC-4FDF-9315-A3A3F50A1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306161</xdr:colOff>
      <xdr:row>29</xdr:row>
      <xdr:rowOff>79375</xdr:rowOff>
    </xdr:from>
    <xdr:to>
      <xdr:col>20</xdr:col>
      <xdr:colOff>374196</xdr:colOff>
      <xdr:row>37</xdr:row>
      <xdr:rowOff>90714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0803DB-4870-460A-A210-DD85378C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612320</xdr:colOff>
      <xdr:row>40</xdr:row>
      <xdr:rowOff>-1</xdr:rowOff>
    </xdr:from>
    <xdr:to>
      <xdr:col>16</xdr:col>
      <xdr:colOff>272142</xdr:colOff>
      <xdr:row>60</xdr:row>
      <xdr:rowOff>34017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204105-E7E1-4526-8CC5-D85CB43C6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408214</xdr:colOff>
      <xdr:row>39</xdr:row>
      <xdr:rowOff>170089</xdr:rowOff>
    </xdr:from>
    <xdr:to>
      <xdr:col>24</xdr:col>
      <xdr:colOff>215446</xdr:colOff>
      <xdr:row>59</xdr:row>
      <xdr:rowOff>79374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7EE725E-5D1A-442C-89DF-CAD3200F4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4614" y="7104289"/>
              <a:ext cx="5090432" cy="3465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558584</xdr:colOff>
      <xdr:row>26</xdr:row>
      <xdr:rowOff>124239</xdr:rowOff>
    </xdr:from>
    <xdr:to>
      <xdr:col>16</xdr:col>
      <xdr:colOff>272143</xdr:colOff>
      <xdr:row>38</xdr:row>
      <xdr:rowOff>11339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2B8C5E8-327D-4DFC-8AAD-C8E9181108E6}"/>
            </a:ext>
          </a:extLst>
        </xdr:cNvPr>
        <xdr:cNvSpPr/>
      </xdr:nvSpPr>
      <xdr:spPr>
        <a:xfrm>
          <a:off x="558584" y="4841382"/>
          <a:ext cx="10236416" cy="2064243"/>
        </a:xfrm>
        <a:prstGeom prst="roundRect">
          <a:avLst>
            <a:gd name="adj" fmla="val 6242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600983</xdr:colOff>
      <xdr:row>26</xdr:row>
      <xdr:rowOff>124732</xdr:rowOff>
    </xdr:from>
    <xdr:to>
      <xdr:col>16</xdr:col>
      <xdr:colOff>226786</xdr:colOff>
      <xdr:row>38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DCA71B-438B-8DBB-06ED-93C83A31A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983" y="4841875"/>
          <a:ext cx="10148660" cy="2052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549709</xdr:colOff>
      <xdr:row>6</xdr:row>
      <xdr:rowOff>2465</xdr:rowOff>
    </xdr:from>
    <xdr:to>
      <xdr:col>24</xdr:col>
      <xdr:colOff>94166</xdr:colOff>
      <xdr:row>8</xdr:row>
      <xdr:rowOff>11339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ED93D0-0FD0-7D8E-459B-07DE7FFC2B8D}"/>
            </a:ext>
          </a:extLst>
        </xdr:cNvPr>
        <xdr:cNvSpPr/>
      </xdr:nvSpPr>
      <xdr:spPr>
        <a:xfrm>
          <a:off x="549709" y="1091036"/>
          <a:ext cx="14240171" cy="371732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ysClr val="windowText" lastClr="000000"/>
              </a:solidFill>
              <a:effectLst/>
              <a:latin typeface="Sitka Small" pitchFamily="2" charset="0"/>
              <a:ea typeface="+mn-ea"/>
              <a:cs typeface="+mn-cs"/>
            </a:rPr>
            <a:t>Project Roadmap for the year 2022</a:t>
          </a:r>
          <a:endParaRPr lang="en-GB" sz="1600" b="1">
            <a:solidFill>
              <a:sysClr val="windowText" lastClr="000000"/>
            </a:solidFill>
            <a:effectLst/>
            <a:latin typeface="Sitka Small" pitchFamily="2" charset="0"/>
          </a:endParaRPr>
        </a:p>
        <a:p>
          <a:pPr algn="ctr"/>
          <a:endParaRPr lang="en-GB" sz="1600" b="1">
            <a:solidFill>
              <a:sysClr val="windowText" lastClr="000000"/>
            </a:solidFill>
            <a:latin typeface="Sitka Small" pitchFamily="2" charset="0"/>
          </a:endParaRPr>
        </a:p>
      </xdr:txBody>
    </xdr:sp>
    <xdr:clientData/>
  </xdr:twoCellAnchor>
  <xdr:twoCellAnchor>
    <xdr:from>
      <xdr:col>0</xdr:col>
      <xdr:colOff>552172</xdr:colOff>
      <xdr:row>2</xdr:row>
      <xdr:rowOff>55218</xdr:rowOff>
    </xdr:from>
    <xdr:to>
      <xdr:col>24</xdr:col>
      <xdr:colOff>124238</xdr:colOff>
      <xdr:row>5</xdr:row>
      <xdr:rowOff>151847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A7C241C-8E6B-5E17-A5BF-37412318E258}"/>
            </a:ext>
          </a:extLst>
        </xdr:cNvPr>
        <xdr:cNvSpPr/>
      </xdr:nvSpPr>
      <xdr:spPr>
        <a:xfrm>
          <a:off x="552172" y="414131"/>
          <a:ext cx="14149457" cy="63499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2400" b="1">
              <a:solidFill>
                <a:sysClr val="windowText" lastClr="000000"/>
              </a:solidFill>
              <a:effectLst/>
              <a:latin typeface="Sitka Small" pitchFamily="2" charset="0"/>
              <a:ea typeface="+mn-ea"/>
              <a:cs typeface="+mn-cs"/>
            </a:rPr>
            <a:t>Consulting Project Dashboard</a:t>
          </a:r>
          <a:endParaRPr lang="en-GB" sz="1600">
            <a:solidFill>
              <a:sysClr val="windowText" lastClr="000000"/>
            </a:solidFill>
            <a:effectLst/>
            <a:latin typeface="Sitka Small" pitchFamily="2" charset="0"/>
          </a:endParaRPr>
        </a:p>
      </xdr:txBody>
    </xdr:sp>
    <xdr:clientData/>
  </xdr:twoCellAnchor>
  <xdr:twoCellAnchor>
    <xdr:from>
      <xdr:col>0</xdr:col>
      <xdr:colOff>578304</xdr:colOff>
      <xdr:row>24</xdr:row>
      <xdr:rowOff>90714</xdr:rowOff>
    </xdr:from>
    <xdr:to>
      <xdr:col>16</xdr:col>
      <xdr:colOff>260803</xdr:colOff>
      <xdr:row>26</xdr:row>
      <xdr:rowOff>34018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1B110EF-AA19-F770-A172-E3A7694AC536}"/>
            </a:ext>
          </a:extLst>
        </xdr:cNvPr>
        <xdr:cNvSpPr/>
      </xdr:nvSpPr>
      <xdr:spPr>
        <a:xfrm>
          <a:off x="578304" y="4445000"/>
          <a:ext cx="10205356" cy="30616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ysClr val="windowText" lastClr="000000"/>
              </a:solidFill>
              <a:effectLst/>
              <a:latin typeface="Sitka Small" pitchFamily="2" charset="0"/>
              <a:ea typeface="+mn-ea"/>
              <a:cs typeface="+mn-cs"/>
            </a:rPr>
            <a:t>Sales by Country ($ thousands)</a:t>
          </a:r>
          <a:endParaRPr lang="en-GB" sz="1600" b="1">
            <a:solidFill>
              <a:sysClr val="windowText" lastClr="000000"/>
            </a:solidFill>
            <a:latin typeface="Sitka Small" pitchFamily="2" charset="0"/>
          </a:endParaRPr>
        </a:p>
      </xdr:txBody>
    </xdr:sp>
    <xdr:clientData/>
  </xdr:twoCellAnchor>
  <xdr:twoCellAnchor>
    <xdr:from>
      <xdr:col>0</xdr:col>
      <xdr:colOff>583728</xdr:colOff>
      <xdr:row>38</xdr:row>
      <xdr:rowOff>0</xdr:rowOff>
    </xdr:from>
    <xdr:to>
      <xdr:col>16</xdr:col>
      <xdr:colOff>272143</xdr:colOff>
      <xdr:row>40</xdr:row>
      <xdr:rowOff>11339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B5DB012-F13D-FD11-66AC-45F7D92A0C1C}"/>
            </a:ext>
          </a:extLst>
        </xdr:cNvPr>
        <xdr:cNvSpPr/>
      </xdr:nvSpPr>
      <xdr:spPr>
        <a:xfrm>
          <a:off x="583728" y="6894286"/>
          <a:ext cx="10211272" cy="37419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ysClr val="windowText" lastClr="000000"/>
              </a:solidFill>
              <a:effectLst/>
              <a:latin typeface="Sitka Small" pitchFamily="2" charset="0"/>
              <a:ea typeface="+mn-ea"/>
              <a:cs typeface="+mn-cs"/>
            </a:rPr>
            <a:t>Budget vs. Actual Expenses</a:t>
          </a:r>
          <a:endParaRPr lang="en-GB" sz="1600" b="1">
            <a:solidFill>
              <a:sysClr val="windowText" lastClr="000000"/>
            </a:solidFill>
            <a:latin typeface="Sitka Small" pitchFamily="2" charset="0"/>
          </a:endParaRPr>
        </a:p>
      </xdr:txBody>
    </xdr:sp>
    <xdr:clientData/>
  </xdr:twoCellAnchor>
  <xdr:twoCellAnchor>
    <xdr:from>
      <xdr:col>16</xdr:col>
      <xdr:colOff>396874</xdr:colOff>
      <xdr:row>37</xdr:row>
      <xdr:rowOff>170089</xdr:rowOff>
    </xdr:from>
    <xdr:to>
      <xdr:col>24</xdr:col>
      <xdr:colOff>181428</xdr:colOff>
      <xdr:row>39</xdr:row>
      <xdr:rowOff>158750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7AA4C3BA-94A6-DB6C-7711-44CCD7C93E89}"/>
            </a:ext>
          </a:extLst>
        </xdr:cNvPr>
        <xdr:cNvSpPr/>
      </xdr:nvSpPr>
      <xdr:spPr>
        <a:xfrm>
          <a:off x="10919731" y="6882946"/>
          <a:ext cx="5045983" cy="351518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ysClr val="windowText" lastClr="000000"/>
              </a:solidFill>
              <a:effectLst/>
              <a:latin typeface="Sitka Small" pitchFamily="2" charset="0"/>
              <a:ea typeface="+mn-ea"/>
              <a:cs typeface="+mn-cs"/>
            </a:rPr>
            <a:t>Staff Turnover</a:t>
          </a:r>
          <a:endParaRPr lang="en-GB" sz="1600" b="1">
            <a:solidFill>
              <a:sysClr val="windowText" lastClr="000000"/>
            </a:solidFill>
            <a:latin typeface="Sitka Small" pitchFamily="2" charset="0"/>
          </a:endParaRPr>
        </a:p>
      </xdr:txBody>
    </xdr:sp>
    <xdr:clientData/>
  </xdr:twoCellAnchor>
  <xdr:twoCellAnchor>
    <xdr:from>
      <xdr:col>21</xdr:col>
      <xdr:colOff>68034</xdr:colOff>
      <xdr:row>29</xdr:row>
      <xdr:rowOff>56696</xdr:rowOff>
    </xdr:from>
    <xdr:to>
      <xdr:col>24</xdr:col>
      <xdr:colOff>170089</xdr:colOff>
      <xdr:row>37</xdr:row>
      <xdr:rowOff>79375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C5BDAC-AAE2-4FB5-90C3-F4AF3628F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283481</xdr:colOff>
      <xdr:row>27</xdr:row>
      <xdr:rowOff>11341</xdr:rowOff>
    </xdr:from>
    <xdr:to>
      <xdr:col>20</xdr:col>
      <xdr:colOff>408027</xdr:colOff>
      <xdr:row>28</xdr:row>
      <xdr:rowOff>79375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AF084AC-4E8F-4F2D-9603-379A68FDB394}"/>
            </a:ext>
          </a:extLst>
        </xdr:cNvPr>
        <xdr:cNvSpPr txBox="1"/>
      </xdr:nvSpPr>
      <xdr:spPr>
        <a:xfrm>
          <a:off x="10080624" y="4909912"/>
          <a:ext cx="2573832" cy="24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50" b="1">
              <a:latin typeface="Verdana" panose="020B0604030504040204" pitchFamily="34" charset="0"/>
              <a:ea typeface="Verdana" panose="020B0604030504040204" pitchFamily="34" charset="0"/>
              <a:cs typeface="Dubai" panose="020B0503030403030204" pitchFamily="34" charset="-78"/>
            </a:rPr>
            <a:t>Customer Satisfaction Score</a:t>
          </a:r>
        </a:p>
      </xdr:txBody>
    </xdr:sp>
    <xdr:clientData/>
  </xdr:twoCellAnchor>
  <xdr:twoCellAnchor>
    <xdr:from>
      <xdr:col>20</xdr:col>
      <xdr:colOff>113393</xdr:colOff>
      <xdr:row>27</xdr:row>
      <xdr:rowOff>5053</xdr:rowOff>
    </xdr:from>
    <xdr:to>
      <xdr:col>24</xdr:col>
      <xdr:colOff>204108</xdr:colOff>
      <xdr:row>29</xdr:row>
      <xdr:rowOff>102053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7011959-C292-429A-A5EF-E4F67365ABFF}"/>
            </a:ext>
          </a:extLst>
        </xdr:cNvPr>
        <xdr:cNvSpPr txBox="1"/>
      </xdr:nvSpPr>
      <xdr:spPr>
        <a:xfrm>
          <a:off x="12359822" y="4903624"/>
          <a:ext cx="2540000" cy="459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50" b="1">
              <a:latin typeface="Verdana" panose="020B0604030504040204" pitchFamily="34" charset="0"/>
              <a:ea typeface="Verdana" panose="020B0604030504040204" pitchFamily="34" charset="0"/>
            </a:rPr>
            <a:t>Employee Satisfaction</a:t>
          </a:r>
          <a:r>
            <a:rPr lang="en-GB" sz="1050" b="1" baseline="0">
              <a:latin typeface="Verdana" panose="020B0604030504040204" pitchFamily="34" charset="0"/>
              <a:ea typeface="Verdana" panose="020B0604030504040204" pitchFamily="34" charset="0"/>
            </a:rPr>
            <a:t> Score</a:t>
          </a:r>
          <a:endParaRPr lang="en-GB" sz="105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16</xdr:col>
      <xdr:colOff>385535</xdr:colOff>
      <xdr:row>24</xdr:row>
      <xdr:rowOff>90714</xdr:rowOff>
    </xdr:from>
    <xdr:to>
      <xdr:col>24</xdr:col>
      <xdr:colOff>113393</xdr:colOff>
      <xdr:row>26</xdr:row>
      <xdr:rowOff>102053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B877030F-8D24-535C-F691-B47467F2C454}"/>
            </a:ext>
          </a:extLst>
        </xdr:cNvPr>
        <xdr:cNvSpPr/>
      </xdr:nvSpPr>
      <xdr:spPr>
        <a:xfrm>
          <a:off x="10908392" y="4445000"/>
          <a:ext cx="4989287" cy="37419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ysClr val="windowText" lastClr="000000"/>
              </a:solidFill>
              <a:effectLst/>
              <a:latin typeface="Sitka Small" pitchFamily="2" charset="0"/>
              <a:ea typeface="+mn-ea"/>
              <a:cs typeface="+mn-cs"/>
            </a:rPr>
            <a:t>Satisfaction Scores</a:t>
          </a:r>
          <a:endParaRPr lang="en-GB" sz="1600" b="1">
            <a:solidFill>
              <a:sysClr val="windowText" lastClr="000000"/>
            </a:solidFill>
            <a:latin typeface="Sitka Small" pitchFamily="2" charset="0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F91F-D17B-44AD-BFE6-3D23121EEBC4}">
  <dimension ref="B2:AC34"/>
  <sheetViews>
    <sheetView showGridLines="0" tabSelected="1" zoomScale="61" zoomScaleNormal="79" zoomScaleSheetLayoutView="73" workbookViewId="0">
      <selection activeCell="B2" sqref="B2:O2"/>
    </sheetView>
  </sheetViews>
  <sheetFormatPr defaultColWidth="9.58203125" defaultRowHeight="18" x14ac:dyDescent="0.4"/>
  <cols>
    <col min="1" max="1" width="9.58203125" style="1"/>
    <col min="2" max="2" width="18.83203125" style="1" customWidth="1"/>
    <col min="3" max="3" width="14.6640625" style="1" customWidth="1"/>
    <col min="4" max="4" width="14.4140625" style="1" customWidth="1"/>
    <col min="5" max="5" width="15.25" style="1" customWidth="1"/>
    <col min="6" max="6" width="14.9140625" style="1" customWidth="1"/>
    <col min="7" max="7" width="12.9140625" style="1" customWidth="1"/>
    <col min="8" max="8" width="20.1640625" style="1" customWidth="1"/>
    <col min="9" max="9" width="5.25" style="1" customWidth="1"/>
    <col min="10" max="15" width="9.58203125" style="1"/>
    <col min="16" max="16" width="19.33203125" style="1" customWidth="1"/>
    <col min="17" max="17" width="24.83203125" style="1" customWidth="1"/>
    <col min="18" max="18" width="19.58203125" style="1" customWidth="1"/>
    <col min="19" max="19" width="17.9140625" style="1" customWidth="1"/>
    <col min="20" max="20" width="17.6640625" style="1" customWidth="1"/>
    <col min="21" max="21" width="5.83203125" style="1" customWidth="1"/>
    <col min="22" max="22" width="24.83203125" style="1" customWidth="1"/>
    <col min="23" max="23" width="13.83203125" style="1" customWidth="1"/>
    <col min="24" max="24" width="12.6640625" style="1" customWidth="1"/>
    <col min="25" max="25" width="17.4140625" style="1" customWidth="1"/>
    <col min="26" max="26" width="7.25" style="1" customWidth="1"/>
    <col min="27" max="27" width="11.25" style="1" customWidth="1"/>
    <col min="28" max="16384" width="9.58203125" style="1"/>
  </cols>
  <sheetData>
    <row r="2" spans="2:29" ht="32.5" x14ac:dyDescent="0.9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 t="s">
        <v>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4" spans="2:29" ht="25" customHeight="1" x14ac:dyDescent="0.4">
      <c r="B4" s="42" t="s">
        <v>54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Q4" s="41" t="s">
        <v>2</v>
      </c>
      <c r="R4" s="41"/>
      <c r="S4" s="41"/>
      <c r="T4" s="41"/>
    </row>
    <row r="5" spans="2:29" x14ac:dyDescent="0.4">
      <c r="R5" s="2" t="s">
        <v>3</v>
      </c>
      <c r="S5" s="2" t="s">
        <v>4</v>
      </c>
      <c r="T5" s="2" t="s">
        <v>5</v>
      </c>
    </row>
    <row r="6" spans="2:29" x14ac:dyDescent="0.4">
      <c r="Q6" s="1" t="s">
        <v>6</v>
      </c>
      <c r="R6" s="3">
        <v>44805</v>
      </c>
      <c r="S6" s="3">
        <v>44808</v>
      </c>
      <c r="T6" s="4">
        <f t="shared" ref="T6:T11" si="0">S6-R6</f>
        <v>3</v>
      </c>
    </row>
    <row r="7" spans="2:29" x14ac:dyDescent="0.4">
      <c r="Q7" s="1" t="s">
        <v>7</v>
      </c>
      <c r="R7" s="3">
        <v>44808</v>
      </c>
      <c r="S7" s="3">
        <v>44818</v>
      </c>
      <c r="T7" s="4">
        <f t="shared" si="0"/>
        <v>10</v>
      </c>
    </row>
    <row r="8" spans="2:29" x14ac:dyDescent="0.4">
      <c r="Q8" s="1" t="s">
        <v>8</v>
      </c>
      <c r="R8" s="3">
        <v>44818</v>
      </c>
      <c r="S8" s="3">
        <v>44838</v>
      </c>
      <c r="T8" s="4">
        <f t="shared" si="0"/>
        <v>20</v>
      </c>
    </row>
    <row r="9" spans="2:29" x14ac:dyDescent="0.4">
      <c r="Q9" s="1" t="s">
        <v>9</v>
      </c>
      <c r="R9" s="3">
        <v>44838</v>
      </c>
      <c r="S9" s="3">
        <v>44843</v>
      </c>
      <c r="T9" s="4">
        <f t="shared" si="0"/>
        <v>5</v>
      </c>
    </row>
    <row r="10" spans="2:29" x14ac:dyDescent="0.4">
      <c r="Q10" s="1" t="s">
        <v>10</v>
      </c>
      <c r="R10" s="3">
        <v>44843</v>
      </c>
      <c r="S10" s="3">
        <v>44848</v>
      </c>
      <c r="T10" s="4">
        <f t="shared" si="0"/>
        <v>5</v>
      </c>
    </row>
    <row r="11" spans="2:29" x14ac:dyDescent="0.4">
      <c r="Q11" s="1" t="s">
        <v>11</v>
      </c>
      <c r="R11" s="3">
        <v>44848</v>
      </c>
      <c r="S11" s="3">
        <v>44855</v>
      </c>
      <c r="T11" s="4">
        <f t="shared" si="0"/>
        <v>7</v>
      </c>
    </row>
    <row r="13" spans="2:29" x14ac:dyDescent="0.4">
      <c r="R13" s="5"/>
      <c r="S13" s="5"/>
    </row>
    <row r="16" spans="2:29" x14ac:dyDescent="0.4">
      <c r="Q16" s="41" t="s">
        <v>12</v>
      </c>
      <c r="R16" s="41"/>
      <c r="S16" s="41"/>
      <c r="T16" s="41"/>
      <c r="V16" s="41" t="s">
        <v>13</v>
      </c>
      <c r="W16" s="41" t="s">
        <v>14</v>
      </c>
      <c r="X16" s="41"/>
      <c r="Y16" s="41"/>
    </row>
    <row r="17" spans="2:25" ht="20.5" customHeight="1" x14ac:dyDescent="0.4">
      <c r="B17" s="42" t="s">
        <v>15</v>
      </c>
      <c r="C17" s="43"/>
      <c r="D17" s="43"/>
      <c r="E17" s="43"/>
      <c r="F17" s="43"/>
      <c r="G17" s="43"/>
      <c r="H17" s="43"/>
      <c r="J17" s="42" t="s">
        <v>16</v>
      </c>
      <c r="K17" s="43"/>
      <c r="L17" s="43"/>
      <c r="M17" s="43"/>
      <c r="N17" s="43"/>
      <c r="O17" s="43"/>
      <c r="P17" s="6"/>
      <c r="Q17" s="7"/>
      <c r="R17" s="7"/>
      <c r="S17" s="7"/>
      <c r="T17" s="7"/>
      <c r="U17" s="6"/>
      <c r="V17" s="7"/>
      <c r="W17" s="7"/>
      <c r="X17" s="7"/>
      <c r="Y17" s="7"/>
    </row>
    <row r="18" spans="2:25" s="6" customFormat="1" x14ac:dyDescent="0.4">
      <c r="B18" s="8"/>
      <c r="C18" s="8"/>
      <c r="D18" s="8"/>
      <c r="E18" s="8"/>
      <c r="F18" s="8"/>
      <c r="G18" s="8"/>
      <c r="H18" s="8"/>
      <c r="J18" s="8"/>
      <c r="K18" s="8"/>
      <c r="L18" s="8"/>
      <c r="M18" s="8"/>
      <c r="N18" s="8"/>
      <c r="O18" s="8"/>
      <c r="P18" s="1"/>
      <c r="Q18" s="9" t="s">
        <v>17</v>
      </c>
      <c r="R18" s="10"/>
      <c r="S18" s="11">
        <v>0.8</v>
      </c>
      <c r="T18" s="12"/>
      <c r="U18" s="1"/>
      <c r="V18" s="9" t="s">
        <v>17</v>
      </c>
      <c r="W18" s="10"/>
      <c r="X18" s="11">
        <v>0.75</v>
      </c>
      <c r="Y18" s="12"/>
    </row>
    <row r="19" spans="2:25" ht="18.5" thickBot="1" x14ac:dyDescent="0.45">
      <c r="B19" s="20" t="s">
        <v>53</v>
      </c>
      <c r="C19" s="21" t="s">
        <v>49</v>
      </c>
      <c r="D19" s="21" t="s">
        <v>50</v>
      </c>
      <c r="E19" s="21" t="s">
        <v>51</v>
      </c>
      <c r="F19" s="21" t="s">
        <v>52</v>
      </c>
      <c r="G19" s="22" t="s">
        <v>18</v>
      </c>
      <c r="H19" s="23" t="s">
        <v>19</v>
      </c>
      <c r="Q19" s="12"/>
      <c r="R19" s="12"/>
      <c r="S19" s="12"/>
      <c r="T19" s="12"/>
      <c r="V19" s="12"/>
      <c r="W19" s="12"/>
      <c r="X19" s="12"/>
      <c r="Y19" s="12"/>
    </row>
    <row r="20" spans="2:25" x14ac:dyDescent="0.4">
      <c r="B20" s="24" t="s">
        <v>20</v>
      </c>
      <c r="C20" s="25">
        <v>145.97</v>
      </c>
      <c r="D20" s="26">
        <v>140.45400000000001</v>
      </c>
      <c r="E20" s="26">
        <v>137.15</v>
      </c>
      <c r="F20" s="26">
        <v>175.584</v>
      </c>
      <c r="G20" s="27"/>
      <c r="H20" s="28">
        <f t="shared" ref="H20:H25" si="1">F20/C20-1</f>
        <v>0.20287730355552513</v>
      </c>
      <c r="R20" s="13" t="s">
        <v>21</v>
      </c>
      <c r="S20" s="13" t="s">
        <v>22</v>
      </c>
      <c r="W20" s="13" t="s">
        <v>21</v>
      </c>
      <c r="X20" s="13" t="s">
        <v>22</v>
      </c>
    </row>
    <row r="21" spans="2:25" x14ac:dyDescent="0.4">
      <c r="B21" s="20" t="s">
        <v>23</v>
      </c>
      <c r="C21" s="29">
        <v>21.231999999999999</v>
      </c>
      <c r="D21" s="30">
        <v>16.906500000000001</v>
      </c>
      <c r="E21" s="30">
        <v>13.715000000000002</v>
      </c>
      <c r="F21" s="30">
        <v>14</v>
      </c>
      <c r="G21" s="31"/>
      <c r="H21" s="32">
        <f t="shared" si="1"/>
        <v>-0.34061793519216277</v>
      </c>
      <c r="Q21" s="14" t="s">
        <v>24</v>
      </c>
      <c r="R21" s="15">
        <v>0</v>
      </c>
      <c r="S21" s="15">
        <f>S18</f>
        <v>0.8</v>
      </c>
      <c r="V21" s="14" t="s">
        <v>24</v>
      </c>
      <c r="W21" s="15">
        <v>0</v>
      </c>
      <c r="X21" s="15">
        <f>X18</f>
        <v>0.75</v>
      </c>
    </row>
    <row r="22" spans="2:25" x14ac:dyDescent="0.4">
      <c r="B22" s="33" t="s">
        <v>25</v>
      </c>
      <c r="C22" s="34">
        <v>23.885999999999996</v>
      </c>
      <c r="D22" s="35">
        <v>23.929200000000002</v>
      </c>
      <c r="E22" s="35">
        <v>24.687000000000001</v>
      </c>
      <c r="F22" s="35">
        <v>12</v>
      </c>
      <c r="G22" s="36"/>
      <c r="H22" s="37">
        <f t="shared" si="1"/>
        <v>-0.49761366490831438</v>
      </c>
      <c r="Q22" s="14" t="s">
        <v>26</v>
      </c>
      <c r="R22" s="15">
        <v>0.25</v>
      </c>
      <c r="S22" s="15">
        <v>0.02</v>
      </c>
      <c r="V22" s="14" t="s">
        <v>26</v>
      </c>
      <c r="W22" s="15">
        <v>0.25</v>
      </c>
      <c r="X22" s="15">
        <v>0.02</v>
      </c>
    </row>
    <row r="23" spans="2:25" x14ac:dyDescent="0.4">
      <c r="B23" s="20" t="s">
        <v>27</v>
      </c>
      <c r="C23" s="29">
        <v>29</v>
      </c>
      <c r="D23" s="30">
        <v>42.916500000000006</v>
      </c>
      <c r="E23" s="30">
        <v>48.002499999999998</v>
      </c>
      <c r="F23" s="30">
        <v>66.575599999999994</v>
      </c>
      <c r="G23" s="31"/>
      <c r="H23" s="32">
        <f t="shared" si="1"/>
        <v>1.2957103448275862</v>
      </c>
      <c r="Q23" s="14" t="s">
        <v>28</v>
      </c>
      <c r="R23" s="15">
        <v>0.5</v>
      </c>
      <c r="S23" s="16">
        <f>200%-S21-S22</f>
        <v>1.18</v>
      </c>
      <c r="V23" s="14" t="s">
        <v>28</v>
      </c>
      <c r="W23" s="15">
        <v>0.5</v>
      </c>
      <c r="X23" s="16">
        <f>200%-X21-X22</f>
        <v>1.23</v>
      </c>
    </row>
    <row r="24" spans="2:25" x14ac:dyDescent="0.4">
      <c r="B24" s="33" t="s">
        <v>29</v>
      </c>
      <c r="C24" s="34">
        <v>33.440399999999997</v>
      </c>
      <c r="D24" s="35">
        <v>35.893800000000006</v>
      </c>
      <c r="E24" s="35">
        <v>50.745500000000014</v>
      </c>
      <c r="F24" s="35">
        <v>75.720600000000033</v>
      </c>
      <c r="G24" s="36"/>
      <c r="H24" s="37">
        <f t="shared" si="1"/>
        <v>1.2643449241037801</v>
      </c>
      <c r="Q24" s="14" t="s">
        <v>30</v>
      </c>
      <c r="R24" s="15">
        <v>0.25</v>
      </c>
      <c r="V24" s="14" t="s">
        <v>30</v>
      </c>
      <c r="W24" s="15">
        <v>0.25</v>
      </c>
    </row>
    <row r="25" spans="2:25" x14ac:dyDescent="0.4">
      <c r="B25" s="20" t="s">
        <v>31</v>
      </c>
      <c r="C25" s="29">
        <v>43</v>
      </c>
      <c r="D25" s="30">
        <v>89</v>
      </c>
      <c r="E25" s="30">
        <v>66</v>
      </c>
      <c r="F25" s="30">
        <v>44</v>
      </c>
      <c r="G25" s="31"/>
      <c r="H25" s="32">
        <f t="shared" si="1"/>
        <v>2.3255813953488413E-2</v>
      </c>
      <c r="Q25" s="14" t="s">
        <v>32</v>
      </c>
      <c r="R25" s="15">
        <v>1</v>
      </c>
      <c r="V25" s="14" t="s">
        <v>32</v>
      </c>
      <c r="W25" s="15">
        <v>1</v>
      </c>
    </row>
    <row r="26" spans="2:25" x14ac:dyDescent="0.4">
      <c r="B26" s="38"/>
      <c r="C26" s="38"/>
      <c r="D26" s="38"/>
      <c r="E26" s="38"/>
      <c r="F26" s="38"/>
      <c r="G26" s="38"/>
      <c r="H26" s="39"/>
    </row>
    <row r="27" spans="2:25" x14ac:dyDescent="0.4">
      <c r="Q27" s="41" t="s">
        <v>33</v>
      </c>
      <c r="R27" s="41"/>
      <c r="S27" s="41"/>
      <c r="T27" s="41"/>
      <c r="V27" s="41" t="s">
        <v>34</v>
      </c>
      <c r="W27" s="41"/>
      <c r="X27" s="41"/>
      <c r="Y27" s="41"/>
    </row>
    <row r="28" spans="2:25" ht="19.5" customHeight="1" x14ac:dyDescent="0.4">
      <c r="B28" s="42" t="s">
        <v>35</v>
      </c>
      <c r="C28" s="43"/>
      <c r="D28" s="43"/>
      <c r="E28" s="43"/>
      <c r="F28" s="43"/>
      <c r="G28" s="43"/>
      <c r="H28" s="43"/>
      <c r="J28" s="42" t="s">
        <v>36</v>
      </c>
      <c r="K28" s="43"/>
      <c r="L28" s="43"/>
      <c r="M28" s="43"/>
      <c r="N28" s="43"/>
      <c r="O28" s="43"/>
      <c r="Q28" s="17"/>
      <c r="R28" s="18" t="s">
        <v>37</v>
      </c>
      <c r="S28" s="18" t="s">
        <v>38</v>
      </c>
      <c r="T28" s="17"/>
      <c r="V28" s="17"/>
      <c r="W28" s="17"/>
    </row>
    <row r="29" spans="2:25" x14ac:dyDescent="0.4">
      <c r="Q29" s="17" t="s">
        <v>39</v>
      </c>
      <c r="R29" s="17">
        <v>450</v>
      </c>
      <c r="S29" s="17">
        <v>360</v>
      </c>
      <c r="T29" s="17"/>
      <c r="V29" s="17" t="s">
        <v>40</v>
      </c>
      <c r="W29" s="17">
        <v>500</v>
      </c>
    </row>
    <row r="30" spans="2:25" x14ac:dyDescent="0.4">
      <c r="Q30" s="17" t="s">
        <v>41</v>
      </c>
      <c r="R30" s="17">
        <v>111</v>
      </c>
      <c r="S30" s="17">
        <v>50</v>
      </c>
      <c r="T30" s="17"/>
      <c r="V30" s="17" t="s">
        <v>42</v>
      </c>
      <c r="W30" s="17">
        <v>120</v>
      </c>
    </row>
    <row r="31" spans="2:25" x14ac:dyDescent="0.4">
      <c r="Q31" s="17" t="s">
        <v>43</v>
      </c>
      <c r="R31" s="17">
        <v>305</v>
      </c>
      <c r="S31" s="17">
        <v>425</v>
      </c>
      <c r="T31" s="17"/>
      <c r="V31" s="17" t="s">
        <v>44</v>
      </c>
      <c r="W31" s="17">
        <f>-45</f>
        <v>-45</v>
      </c>
    </row>
    <row r="32" spans="2:25" x14ac:dyDescent="0.4">
      <c r="Q32" s="17" t="s">
        <v>45</v>
      </c>
      <c r="R32" s="17">
        <v>240</v>
      </c>
      <c r="S32" s="17">
        <v>195</v>
      </c>
      <c r="T32" s="17"/>
      <c r="V32" s="17" t="s">
        <v>46</v>
      </c>
      <c r="W32" s="17">
        <f>-248</f>
        <v>-248</v>
      </c>
    </row>
    <row r="33" spans="17:23" x14ac:dyDescent="0.4">
      <c r="Q33" s="17" t="s">
        <v>47</v>
      </c>
      <c r="R33" s="17">
        <v>145</v>
      </c>
      <c r="S33" s="17">
        <v>160</v>
      </c>
      <c r="T33" s="17"/>
      <c r="V33" s="19" t="s">
        <v>48</v>
      </c>
      <c r="W33" s="19">
        <f>SUM(W29:W32)</f>
        <v>327</v>
      </c>
    </row>
    <row r="34" spans="17:23" x14ac:dyDescent="0.4">
      <c r="Q34" s="17"/>
      <c r="R34" s="17"/>
      <c r="S34" s="17"/>
      <c r="T34" s="17"/>
    </row>
  </sheetData>
  <mergeCells count="12">
    <mergeCell ref="B2:O2"/>
    <mergeCell ref="P2:AC2"/>
    <mergeCell ref="Q27:T27"/>
    <mergeCell ref="V27:Y27"/>
    <mergeCell ref="B28:H28"/>
    <mergeCell ref="J28:O28"/>
    <mergeCell ref="B4:O4"/>
    <mergeCell ref="Q4:T4"/>
    <mergeCell ref="Q16:T16"/>
    <mergeCell ref="V16:Y16"/>
    <mergeCell ref="B17:H17"/>
    <mergeCell ref="J17:O17"/>
  </mergeCells>
  <conditionalFormatting sqref="H20:H25">
    <cfRule type="iconSet" priority="1">
      <iconSet iconSet="3Arrow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S18:T18 X18:Y18" xr:uid="{62D8709E-3275-4B8B-AE2A-A319C387568E}">
      <formula1>0</formula1>
      <formula2>1</formula2>
    </dataValidation>
  </dataValidations>
  <pageMargins left="0.7" right="0.7" top="0.75" bottom="0.75" header="0.3" footer="0.3"/>
  <pageSetup paperSize="9" scale="60" orientation="landscape" r:id="rId1"/>
  <colBreaks count="1" manualBreakCount="1">
    <brk id="15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CCB49CD-36D8-44B5-AF77-82D268B8A2AB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C5347A3-564D-45D3-8307-98AEB7E1821F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Sheet1!C20:F20</xm:f>
              <xm:sqref>G20</xm:sqref>
            </x14:sparkline>
            <x14:sparkline>
              <xm:f>Sheet1!C21:F21</xm:f>
              <xm:sqref>G21</xm:sqref>
            </x14:sparkline>
            <x14:sparkline>
              <xm:f>Sheet1!C22:F22</xm:f>
              <xm:sqref>G22</xm:sqref>
            </x14:sparkline>
            <x14:sparkline>
              <xm:f>Sheet1!C23:F23</xm:f>
              <xm:sqref>G23</xm:sqref>
            </x14:sparkline>
            <x14:sparkline>
              <xm:f>Sheet1!C24:F24</xm:f>
              <xm:sqref>G24</xm:sqref>
            </x14:sparkline>
            <x14:sparkline>
              <xm:f>Sheet1!C25:F25</xm:f>
              <xm:sqref>G25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6E41-70FC-4E32-A140-7121A1F20093}">
  <dimension ref="A1"/>
  <sheetViews>
    <sheetView showGridLines="0" topLeftCell="A7" zoomScale="56" workbookViewId="0">
      <selection activeCell="G71" sqref="G71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Dashboard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Erifeta Eseme</dc:creator>
  <cp:lastModifiedBy>Erifeta Eseme</cp:lastModifiedBy>
  <cp:lastPrinted>2025-06-05T07:48:32Z</cp:lastPrinted>
  <dcterms:created xsi:type="dcterms:W3CDTF">2025-05-10T19:48:40Z</dcterms:created>
  <dcterms:modified xsi:type="dcterms:W3CDTF">2025-06-05T16:14:01Z</dcterms:modified>
</cp:coreProperties>
</file>